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1 JANUARY\"/>
    </mc:Choice>
  </mc:AlternateContent>
  <xr:revisionPtr revIDLastSave="0" documentId="13_ncr:1_{CAF77589-C75E-412B-A443-D2479D95548F}" xr6:coauthVersionLast="47" xr6:coauthVersionMax="47" xr10:uidLastSave="{00000000-0000-0000-0000-000000000000}"/>
  <bookViews>
    <workbookView xWindow="5910" yWindow="315" windowWidth="21075" windowHeight="1521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7" i="11" l="1"/>
  <c r="D37" i="11"/>
  <c r="E33" i="11" l="1"/>
  <c r="D33" i="11"/>
  <c r="C7" i="5"/>
  <c r="D7" i="5"/>
  <c r="E7" i="5"/>
  <c r="F7" i="5"/>
  <c r="G7" i="5"/>
  <c r="G7" i="10" s="1"/>
  <c r="H7" i="5"/>
  <c r="I7" i="5"/>
  <c r="J7" i="5"/>
  <c r="K7" i="5"/>
  <c r="L7" i="5"/>
  <c r="M7" i="5"/>
  <c r="M7" i="10" s="1"/>
  <c r="N7" i="5"/>
  <c r="O7" i="5"/>
  <c r="P7" i="5"/>
  <c r="Q7" i="5"/>
  <c r="R7" i="5"/>
  <c r="S7" i="5"/>
  <c r="S7" i="10" s="1"/>
  <c r="T7" i="5"/>
  <c r="U7" i="5"/>
  <c r="V7" i="5"/>
  <c r="W7" i="5"/>
  <c r="X7" i="5"/>
  <c r="Y7" i="5"/>
  <c r="Y7" i="10" s="1"/>
  <c r="Z7" i="5"/>
  <c r="AA7" i="5"/>
  <c r="C8" i="5"/>
  <c r="D8" i="5"/>
  <c r="D8" i="10" s="1"/>
  <c r="E8" i="5"/>
  <c r="E8" i="10" s="1"/>
  <c r="F8" i="5"/>
  <c r="G8" i="5"/>
  <c r="H8" i="5"/>
  <c r="I8" i="5"/>
  <c r="J8" i="5"/>
  <c r="J8" i="10" s="1"/>
  <c r="K8" i="5"/>
  <c r="K8" i="10" s="1"/>
  <c r="L8" i="5"/>
  <c r="M8" i="5"/>
  <c r="N8" i="5"/>
  <c r="O8" i="5"/>
  <c r="P8" i="5"/>
  <c r="P8" i="10" s="1"/>
  <c r="Q8" i="5"/>
  <c r="Q8" i="10" s="1"/>
  <c r="R8" i="5"/>
  <c r="S8" i="5"/>
  <c r="T8" i="5"/>
  <c r="U8" i="5"/>
  <c r="V8" i="5"/>
  <c r="V8" i="10" s="1"/>
  <c r="W8" i="5"/>
  <c r="W8" i="10" s="1"/>
  <c r="X8" i="5"/>
  <c r="Y8" i="5"/>
  <c r="Z8" i="5"/>
  <c r="AA8" i="5"/>
  <c r="C9" i="5"/>
  <c r="C9" i="10" s="1"/>
  <c r="D9" i="5"/>
  <c r="D9" i="10" s="1"/>
  <c r="E9" i="5"/>
  <c r="F9" i="5"/>
  <c r="G9" i="5"/>
  <c r="H9" i="5"/>
  <c r="I9" i="5"/>
  <c r="I9" i="10" s="1"/>
  <c r="J9" i="5"/>
  <c r="J9" i="10" s="1"/>
  <c r="K9" i="5"/>
  <c r="L9" i="5"/>
  <c r="M9" i="5"/>
  <c r="N9" i="5"/>
  <c r="O9" i="5"/>
  <c r="O9" i="10" s="1"/>
  <c r="P9" i="5"/>
  <c r="P9" i="10" s="1"/>
  <c r="Q9" i="5"/>
  <c r="R9" i="5"/>
  <c r="S9" i="5"/>
  <c r="T9" i="5"/>
  <c r="U9" i="5"/>
  <c r="U9" i="10" s="1"/>
  <c r="V9" i="5"/>
  <c r="W9" i="5"/>
  <c r="X9" i="5"/>
  <c r="Y9" i="5"/>
  <c r="Z9" i="5"/>
  <c r="AA9" i="5"/>
  <c r="AA9" i="10" s="1"/>
  <c r="C10" i="5"/>
  <c r="C10" i="10" s="1"/>
  <c r="D10" i="5"/>
  <c r="E10" i="5"/>
  <c r="F10" i="5"/>
  <c r="G10" i="5"/>
  <c r="H10" i="5"/>
  <c r="H10" i="10" s="1"/>
  <c r="I10" i="5"/>
  <c r="I10" i="10" s="1"/>
  <c r="J10" i="5"/>
  <c r="K10" i="5"/>
  <c r="L10" i="5"/>
  <c r="M10" i="5"/>
  <c r="N10" i="5"/>
  <c r="N10" i="10" s="1"/>
  <c r="O10" i="5"/>
  <c r="O10" i="10" s="1"/>
  <c r="P10" i="5"/>
  <c r="Q10" i="5"/>
  <c r="R10" i="5"/>
  <c r="S10" i="5"/>
  <c r="T10" i="5"/>
  <c r="T10" i="10" s="1"/>
  <c r="U10" i="5"/>
  <c r="U10" i="10" s="1"/>
  <c r="V10" i="5"/>
  <c r="W10" i="5"/>
  <c r="X10" i="5"/>
  <c r="Y10" i="5"/>
  <c r="Z10" i="5"/>
  <c r="Z10" i="10" s="1"/>
  <c r="AA10" i="5"/>
  <c r="AA10" i="10" s="1"/>
  <c r="C11" i="5"/>
  <c r="D11" i="5"/>
  <c r="E11" i="5"/>
  <c r="F11" i="5"/>
  <c r="G11" i="5"/>
  <c r="G11" i="10" s="1"/>
  <c r="H11" i="5"/>
  <c r="H11" i="10" s="1"/>
  <c r="I11" i="5"/>
  <c r="J11" i="5"/>
  <c r="K11" i="5"/>
  <c r="L11" i="5"/>
  <c r="M11" i="5"/>
  <c r="M11" i="10" s="1"/>
  <c r="N11" i="5"/>
  <c r="N11" i="10" s="1"/>
  <c r="O11" i="5"/>
  <c r="P11" i="5"/>
  <c r="Q11" i="5"/>
  <c r="R11" i="5"/>
  <c r="S11" i="5"/>
  <c r="S11" i="10" s="1"/>
  <c r="T11" i="5"/>
  <c r="T11" i="10" s="1"/>
  <c r="U11" i="5"/>
  <c r="V11" i="5"/>
  <c r="W11" i="5"/>
  <c r="X11" i="5"/>
  <c r="Y11" i="5"/>
  <c r="Y11" i="10" s="1"/>
  <c r="Z11" i="5"/>
  <c r="AA11" i="5"/>
  <c r="C12" i="5"/>
  <c r="D12" i="5"/>
  <c r="E12" i="5"/>
  <c r="F12" i="5"/>
  <c r="F12" i="10" s="1"/>
  <c r="G12" i="5"/>
  <c r="G12" i="10" s="1"/>
  <c r="H12" i="5"/>
  <c r="I12" i="5"/>
  <c r="J12" i="5"/>
  <c r="K12" i="5"/>
  <c r="L12" i="5"/>
  <c r="M12" i="5"/>
  <c r="M12" i="10" s="1"/>
  <c r="N12" i="5"/>
  <c r="O12" i="5"/>
  <c r="P12" i="5"/>
  <c r="Q12" i="5"/>
  <c r="R12" i="5"/>
  <c r="R12" i="10" s="1"/>
  <c r="S12" i="5"/>
  <c r="S12" i="10" s="1"/>
  <c r="T12" i="5"/>
  <c r="U12" i="5"/>
  <c r="V12" i="5"/>
  <c r="W12" i="5"/>
  <c r="X12" i="5"/>
  <c r="X12" i="10" s="1"/>
  <c r="Y12" i="5"/>
  <c r="Y12" i="10" s="1"/>
  <c r="Z12" i="5"/>
  <c r="AA12" i="5"/>
  <c r="C13" i="5"/>
  <c r="D13" i="5"/>
  <c r="E13" i="5"/>
  <c r="E13" i="10" s="1"/>
  <c r="F13" i="5"/>
  <c r="F13" i="10" s="1"/>
  <c r="G13" i="5"/>
  <c r="H13" i="5"/>
  <c r="I13" i="5"/>
  <c r="J13" i="5"/>
  <c r="K13" i="5"/>
  <c r="K13" i="10" s="1"/>
  <c r="L13" i="5"/>
  <c r="L13" i="10" s="1"/>
  <c r="M13" i="5"/>
  <c r="N13" i="5"/>
  <c r="O13" i="5"/>
  <c r="P13" i="5"/>
  <c r="Q13" i="5"/>
  <c r="Q13" i="10" s="1"/>
  <c r="R13" i="5"/>
  <c r="R13" i="10" s="1"/>
  <c r="S13" i="5"/>
  <c r="T13" i="5"/>
  <c r="U13" i="5"/>
  <c r="V13" i="5"/>
  <c r="W13" i="5"/>
  <c r="W13" i="10" s="1"/>
  <c r="X13" i="5"/>
  <c r="X13" i="10" s="1"/>
  <c r="Y13" i="5"/>
  <c r="Z13" i="5"/>
  <c r="AA13" i="5"/>
  <c r="C14" i="5"/>
  <c r="D14" i="5"/>
  <c r="D14" i="10" s="1"/>
  <c r="E14" i="5"/>
  <c r="F14" i="5"/>
  <c r="G14" i="5"/>
  <c r="H14" i="5"/>
  <c r="I14" i="5"/>
  <c r="J14" i="5"/>
  <c r="J14" i="10" s="1"/>
  <c r="K14" i="5"/>
  <c r="K14" i="10" s="1"/>
  <c r="L14" i="5"/>
  <c r="M14" i="5"/>
  <c r="N14" i="5"/>
  <c r="O14" i="5"/>
  <c r="P14" i="5"/>
  <c r="P14" i="10" s="1"/>
  <c r="Q14" i="5"/>
  <c r="Q14" i="10" s="1"/>
  <c r="R14" i="5"/>
  <c r="S14" i="5"/>
  <c r="T14" i="5"/>
  <c r="U14" i="5"/>
  <c r="V14" i="5"/>
  <c r="V14" i="10" s="1"/>
  <c r="W14" i="5"/>
  <c r="W14" i="10" s="1"/>
  <c r="X14" i="5"/>
  <c r="Y14" i="5"/>
  <c r="Z14" i="5"/>
  <c r="AA14" i="5"/>
  <c r="C15" i="5"/>
  <c r="C15" i="10" s="1"/>
  <c r="D15" i="5"/>
  <c r="D15" i="10" s="1"/>
  <c r="E15" i="5"/>
  <c r="F15" i="5"/>
  <c r="G15" i="5"/>
  <c r="H15" i="5"/>
  <c r="I15" i="5"/>
  <c r="I15" i="10" s="1"/>
  <c r="J15" i="5"/>
  <c r="J15" i="10" s="1"/>
  <c r="K15" i="5"/>
  <c r="L15" i="5"/>
  <c r="M15" i="5"/>
  <c r="N15" i="5"/>
  <c r="O15" i="5"/>
  <c r="O15" i="10" s="1"/>
  <c r="P15" i="5"/>
  <c r="P15" i="10" s="1"/>
  <c r="Q15" i="5"/>
  <c r="R15" i="5"/>
  <c r="S15" i="5"/>
  <c r="T15" i="5"/>
  <c r="U15" i="5"/>
  <c r="U15" i="10" s="1"/>
  <c r="V15" i="5"/>
  <c r="V15" i="10" s="1"/>
  <c r="W15" i="5"/>
  <c r="X15" i="5"/>
  <c r="Y15" i="5"/>
  <c r="Z15" i="5"/>
  <c r="AA15" i="5"/>
  <c r="AA15" i="10" s="1"/>
  <c r="C16" i="5"/>
  <c r="C16" i="10" s="1"/>
  <c r="D16" i="5"/>
  <c r="E16" i="5"/>
  <c r="F16" i="5"/>
  <c r="G16" i="5"/>
  <c r="H16" i="5"/>
  <c r="H16" i="10" s="1"/>
  <c r="I16" i="5"/>
  <c r="J16" i="5"/>
  <c r="K16" i="5"/>
  <c r="L16" i="5"/>
  <c r="M16" i="5"/>
  <c r="N16" i="5"/>
  <c r="N16" i="10" s="1"/>
  <c r="O16" i="5"/>
  <c r="O16" i="10" s="1"/>
  <c r="P16" i="5"/>
  <c r="Q16" i="5"/>
  <c r="R16" i="5"/>
  <c r="S16" i="5"/>
  <c r="T16" i="5"/>
  <c r="U16" i="5"/>
  <c r="U16" i="10" s="1"/>
  <c r="V16" i="5"/>
  <c r="W16" i="5"/>
  <c r="X16" i="5"/>
  <c r="Y16" i="5"/>
  <c r="Z16" i="5"/>
  <c r="Z16" i="10" s="1"/>
  <c r="AA16" i="5"/>
  <c r="AA16" i="10" s="1"/>
  <c r="C17" i="5"/>
  <c r="D17" i="5"/>
  <c r="E17" i="5"/>
  <c r="F17" i="5"/>
  <c r="G17" i="5"/>
  <c r="G17" i="10" s="1"/>
  <c r="H17" i="5"/>
  <c r="H17" i="10" s="1"/>
  <c r="I17" i="5"/>
  <c r="J17" i="5"/>
  <c r="K17" i="5"/>
  <c r="L17" i="5"/>
  <c r="M17" i="5"/>
  <c r="M17" i="10" s="1"/>
  <c r="N17" i="5"/>
  <c r="N17" i="10" s="1"/>
  <c r="O17" i="5"/>
  <c r="P17" i="5"/>
  <c r="Q17" i="5"/>
  <c r="R17" i="5"/>
  <c r="S17" i="5"/>
  <c r="S17" i="10" s="1"/>
  <c r="T17" i="5"/>
  <c r="T17" i="10" s="1"/>
  <c r="U17" i="5"/>
  <c r="V17" i="5"/>
  <c r="W17" i="5"/>
  <c r="X17" i="5"/>
  <c r="Y17" i="5"/>
  <c r="Y17" i="10" s="1"/>
  <c r="Z17" i="5"/>
  <c r="Z17" i="10" s="1"/>
  <c r="AA17" i="5"/>
  <c r="C18" i="5"/>
  <c r="D18" i="5"/>
  <c r="E18" i="5"/>
  <c r="F18" i="5"/>
  <c r="F18" i="10" s="1"/>
  <c r="G18" i="5"/>
  <c r="G18" i="10" s="1"/>
  <c r="H18" i="5"/>
  <c r="I18" i="5"/>
  <c r="J18" i="5"/>
  <c r="K18" i="5"/>
  <c r="L18" i="5"/>
  <c r="L18" i="10" s="1"/>
  <c r="M18" i="5"/>
  <c r="N18" i="5"/>
  <c r="O18" i="5"/>
  <c r="P18" i="5"/>
  <c r="Q18" i="5"/>
  <c r="R18" i="5"/>
  <c r="R18" i="10" s="1"/>
  <c r="S18" i="5"/>
  <c r="S18" i="10" s="1"/>
  <c r="T18" i="5"/>
  <c r="U18" i="5"/>
  <c r="V18" i="5"/>
  <c r="W18" i="5"/>
  <c r="X18" i="5"/>
  <c r="X18" i="10" s="1"/>
  <c r="Y18" i="5"/>
  <c r="Z18" i="5"/>
  <c r="AA18" i="5"/>
  <c r="C19" i="5"/>
  <c r="D19" i="5"/>
  <c r="E19" i="5"/>
  <c r="E19" i="10" s="1"/>
  <c r="F19" i="5"/>
  <c r="F19" i="10" s="1"/>
  <c r="G19" i="5"/>
  <c r="H19" i="5"/>
  <c r="I19" i="5"/>
  <c r="J19" i="5"/>
  <c r="K19" i="5"/>
  <c r="K19" i="10" s="1"/>
  <c r="L19" i="5"/>
  <c r="L19" i="10" s="1"/>
  <c r="M19" i="5"/>
  <c r="N19" i="5"/>
  <c r="O19" i="5"/>
  <c r="P19" i="5"/>
  <c r="Q19" i="5"/>
  <c r="Q19" i="10" s="1"/>
  <c r="R19" i="5"/>
  <c r="R19" i="10" s="1"/>
  <c r="S19" i="5"/>
  <c r="T19" i="5"/>
  <c r="U19" i="5"/>
  <c r="V19" i="5"/>
  <c r="W19" i="5"/>
  <c r="W19" i="10" s="1"/>
  <c r="X19" i="5"/>
  <c r="X19" i="10" s="1"/>
  <c r="Y19" i="5"/>
  <c r="Z19" i="5"/>
  <c r="AA19" i="5"/>
  <c r="C20" i="5"/>
  <c r="D20" i="5"/>
  <c r="D20" i="10" s="1"/>
  <c r="E20" i="5"/>
  <c r="E20" i="10" s="1"/>
  <c r="F20" i="5"/>
  <c r="G20" i="5"/>
  <c r="H20" i="5"/>
  <c r="I20" i="5"/>
  <c r="J20" i="5"/>
  <c r="J20" i="10" s="1"/>
  <c r="K20" i="5"/>
  <c r="K20" i="10" s="1"/>
  <c r="L20" i="5"/>
  <c r="M20" i="5"/>
  <c r="N20" i="5"/>
  <c r="O20" i="5"/>
  <c r="P20" i="5"/>
  <c r="P20" i="10" s="1"/>
  <c r="Q20" i="5"/>
  <c r="Q20" i="10" s="1"/>
  <c r="R20" i="5"/>
  <c r="S20" i="5"/>
  <c r="T20" i="5"/>
  <c r="U20" i="5"/>
  <c r="V20" i="5"/>
  <c r="V20" i="10" s="1"/>
  <c r="W20" i="5"/>
  <c r="W20" i="10" s="1"/>
  <c r="X20" i="5"/>
  <c r="Y20" i="5"/>
  <c r="Z20" i="5"/>
  <c r="AA20" i="5"/>
  <c r="C21" i="5"/>
  <c r="C21" i="10" s="1"/>
  <c r="D21" i="5"/>
  <c r="D21" i="10" s="1"/>
  <c r="E21" i="5"/>
  <c r="F21" i="5"/>
  <c r="G21" i="5"/>
  <c r="H21" i="5"/>
  <c r="I21" i="5"/>
  <c r="I21" i="10" s="1"/>
  <c r="J21" i="5"/>
  <c r="J21" i="10" s="1"/>
  <c r="K21" i="5"/>
  <c r="L21" i="5"/>
  <c r="M21" i="5"/>
  <c r="N21" i="5"/>
  <c r="O21" i="5"/>
  <c r="O21" i="10" s="1"/>
  <c r="P21" i="5"/>
  <c r="P21" i="10" s="1"/>
  <c r="Q21" i="5"/>
  <c r="R21" i="5"/>
  <c r="S21" i="5"/>
  <c r="T21" i="5"/>
  <c r="U21" i="5"/>
  <c r="U21" i="10" s="1"/>
  <c r="V21" i="5"/>
  <c r="V21" i="10" s="1"/>
  <c r="W21" i="5"/>
  <c r="X21" i="5"/>
  <c r="Y21" i="5"/>
  <c r="Z21" i="5"/>
  <c r="AA21" i="5"/>
  <c r="AA21" i="10" s="1"/>
  <c r="C22" i="5"/>
  <c r="C22" i="10" s="1"/>
  <c r="D22" i="5"/>
  <c r="E22" i="5"/>
  <c r="F22" i="5"/>
  <c r="G22" i="5"/>
  <c r="H22" i="5"/>
  <c r="H22" i="10" s="1"/>
  <c r="I22" i="5"/>
  <c r="I22" i="10" s="1"/>
  <c r="J22" i="5"/>
  <c r="K22" i="5"/>
  <c r="L22" i="5"/>
  <c r="M22" i="5"/>
  <c r="N22" i="5"/>
  <c r="N22" i="10" s="1"/>
  <c r="O22" i="5"/>
  <c r="O22" i="10" s="1"/>
  <c r="P22" i="5"/>
  <c r="Q22" i="5"/>
  <c r="R22" i="5"/>
  <c r="S22" i="5"/>
  <c r="T22" i="5"/>
  <c r="T22" i="10" s="1"/>
  <c r="U22" i="5"/>
  <c r="U22" i="10" s="1"/>
  <c r="V22" i="5"/>
  <c r="W22" i="5"/>
  <c r="X22" i="5"/>
  <c r="Y22" i="5"/>
  <c r="Z22" i="5"/>
  <c r="AA22" i="5"/>
  <c r="C23" i="5"/>
  <c r="D23" i="5"/>
  <c r="E23" i="5"/>
  <c r="F23" i="5"/>
  <c r="G23" i="5"/>
  <c r="G23" i="10" s="1"/>
  <c r="H23" i="5"/>
  <c r="H23" i="10" s="1"/>
  <c r="I23" i="5"/>
  <c r="J23" i="5"/>
  <c r="K23" i="5"/>
  <c r="L23" i="5"/>
  <c r="M23" i="5"/>
  <c r="M23" i="10" s="1"/>
  <c r="N23" i="5"/>
  <c r="N23" i="10" s="1"/>
  <c r="O23" i="5"/>
  <c r="P23" i="5"/>
  <c r="Q23" i="5"/>
  <c r="R23" i="5"/>
  <c r="S23" i="5"/>
  <c r="S23" i="10" s="1"/>
  <c r="T23" i="5"/>
  <c r="T23" i="10" s="1"/>
  <c r="U23" i="5"/>
  <c r="V23" i="5"/>
  <c r="W23" i="5"/>
  <c r="X23" i="5"/>
  <c r="Y23" i="5"/>
  <c r="Y23" i="10" s="1"/>
  <c r="Z23" i="5"/>
  <c r="Z23" i="10" s="1"/>
  <c r="AA23" i="5"/>
  <c r="C24" i="5"/>
  <c r="D24" i="5"/>
  <c r="E24" i="5"/>
  <c r="F24" i="5"/>
  <c r="F24" i="10" s="1"/>
  <c r="G24" i="5"/>
  <c r="G24" i="10" s="1"/>
  <c r="H24" i="5"/>
  <c r="I24" i="5"/>
  <c r="J24" i="5"/>
  <c r="K24" i="5"/>
  <c r="L24" i="5"/>
  <c r="L24" i="10" s="1"/>
  <c r="M24" i="5"/>
  <c r="M24" i="10" s="1"/>
  <c r="N24" i="5"/>
  <c r="O24" i="5"/>
  <c r="P24" i="5"/>
  <c r="Q24" i="5"/>
  <c r="R24" i="5"/>
  <c r="R24" i="10" s="1"/>
  <c r="S24" i="5"/>
  <c r="S24" i="10" s="1"/>
  <c r="T24" i="5"/>
  <c r="U24" i="5"/>
  <c r="V24" i="5"/>
  <c r="W24" i="5"/>
  <c r="X24" i="5"/>
  <c r="X24" i="10" s="1"/>
  <c r="Y24" i="5"/>
  <c r="Y24" i="10" s="1"/>
  <c r="Z24" i="5"/>
  <c r="AA24" i="5"/>
  <c r="C25" i="5"/>
  <c r="D25" i="5"/>
  <c r="E25" i="5"/>
  <c r="E25" i="10" s="1"/>
  <c r="F25" i="5"/>
  <c r="F25" i="10" s="1"/>
  <c r="G25" i="5"/>
  <c r="H25" i="5"/>
  <c r="I25" i="5"/>
  <c r="J25" i="5"/>
  <c r="K25" i="5"/>
  <c r="K25" i="10" s="1"/>
  <c r="L25" i="5"/>
  <c r="L25" i="10" s="1"/>
  <c r="M25" i="5"/>
  <c r="N25" i="5"/>
  <c r="O25" i="5"/>
  <c r="P25" i="5"/>
  <c r="Q25" i="5"/>
  <c r="Q25" i="10" s="1"/>
  <c r="R25" i="5"/>
  <c r="R25" i="10" s="1"/>
  <c r="S25" i="5"/>
  <c r="T25" i="5"/>
  <c r="U25" i="5"/>
  <c r="V25" i="5"/>
  <c r="W25" i="5"/>
  <c r="W25" i="10" s="1"/>
  <c r="X25" i="5"/>
  <c r="X25" i="10" s="1"/>
  <c r="Y25" i="5"/>
  <c r="Z25" i="5"/>
  <c r="AA25" i="5"/>
  <c r="C26" i="5"/>
  <c r="D26" i="5"/>
  <c r="D26" i="10" s="1"/>
  <c r="E26" i="5"/>
  <c r="E26" i="10" s="1"/>
  <c r="F26" i="5"/>
  <c r="G26" i="5"/>
  <c r="H26" i="5"/>
  <c r="I26" i="5"/>
  <c r="J26" i="5"/>
  <c r="J26" i="10" s="1"/>
  <c r="K26" i="5"/>
  <c r="K26" i="10" s="1"/>
  <c r="L26" i="5"/>
  <c r="M26" i="5"/>
  <c r="N26" i="5"/>
  <c r="O26" i="5"/>
  <c r="P26" i="5"/>
  <c r="P26" i="10" s="1"/>
  <c r="Q26" i="5"/>
  <c r="Q26" i="10" s="1"/>
  <c r="R26" i="5"/>
  <c r="S26" i="5"/>
  <c r="T26" i="5"/>
  <c r="U26" i="5"/>
  <c r="V26" i="5"/>
  <c r="W26" i="5"/>
  <c r="W26" i="10" s="1"/>
  <c r="X26" i="5"/>
  <c r="Y26" i="5"/>
  <c r="Z26" i="5"/>
  <c r="AA26" i="5"/>
  <c r="C27" i="5"/>
  <c r="C27" i="10" s="1"/>
  <c r="D27" i="5"/>
  <c r="D27" i="10" s="1"/>
  <c r="E27" i="5"/>
  <c r="F27" i="5"/>
  <c r="G27" i="5"/>
  <c r="H27" i="5"/>
  <c r="I27" i="5"/>
  <c r="J27" i="5"/>
  <c r="J27" i="10" s="1"/>
  <c r="K27" i="5"/>
  <c r="L27" i="5"/>
  <c r="M27" i="5"/>
  <c r="N27" i="5"/>
  <c r="O27" i="5"/>
  <c r="O27" i="10" s="1"/>
  <c r="P27" i="5"/>
  <c r="P27" i="10" s="1"/>
  <c r="Q27" i="5"/>
  <c r="R27" i="5"/>
  <c r="S27" i="5"/>
  <c r="T27" i="5"/>
  <c r="U27" i="5"/>
  <c r="U27" i="10" s="1"/>
  <c r="V27" i="5"/>
  <c r="V27" i="10" s="1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0" i="10" s="1"/>
  <c r="B11" i="5"/>
  <c r="B11" i="10" s="1"/>
  <c r="B12" i="5"/>
  <c r="B13" i="5"/>
  <c r="B14" i="5"/>
  <c r="B15" i="5"/>
  <c r="B16" i="5"/>
  <c r="B16" i="10" s="1"/>
  <c r="B17" i="5"/>
  <c r="B17" i="10" s="1"/>
  <c r="B18" i="5"/>
  <c r="B19" i="5"/>
  <c r="B20" i="5"/>
  <c r="B21" i="5"/>
  <c r="B22" i="5"/>
  <c r="B22" i="10" s="1"/>
  <c r="B23" i="5"/>
  <c r="B23" i="10" s="1"/>
  <c r="B24" i="5"/>
  <c r="B25" i="5"/>
  <c r="B26" i="5"/>
  <c r="B27" i="5"/>
  <c r="B28" i="5"/>
  <c r="B28" i="10" s="1"/>
  <c r="B29" i="5"/>
  <c r="B30" i="5"/>
  <c r="B30" i="10" s="1"/>
  <c r="B7" i="5"/>
  <c r="C7" i="10"/>
  <c r="D7" i="10"/>
  <c r="E7" i="10"/>
  <c r="F7" i="10"/>
  <c r="H7" i="10"/>
  <c r="I7" i="10"/>
  <c r="J7" i="10"/>
  <c r="K7" i="10"/>
  <c r="L7" i="10"/>
  <c r="N7" i="10"/>
  <c r="O7" i="10"/>
  <c r="P7" i="10"/>
  <c r="Q7" i="10"/>
  <c r="R7" i="10"/>
  <c r="T7" i="10"/>
  <c r="U7" i="10"/>
  <c r="V7" i="10"/>
  <c r="W7" i="10"/>
  <c r="X7" i="10"/>
  <c r="Z7" i="10"/>
  <c r="AA7" i="10"/>
  <c r="C8" i="10"/>
  <c r="S8" i="10"/>
  <c r="T9" i="10"/>
  <c r="V9" i="10"/>
  <c r="G10" i="10"/>
  <c r="X11" i="10"/>
  <c r="Z11" i="10"/>
  <c r="K12" i="10"/>
  <c r="L12" i="10"/>
  <c r="AA12" i="10"/>
  <c r="C14" i="10"/>
  <c r="E14" i="10"/>
  <c r="O14" i="10"/>
  <c r="G16" i="10"/>
  <c r="I16" i="10"/>
  <c r="S16" i="10"/>
  <c r="T16" i="10"/>
  <c r="J17" i="10"/>
  <c r="K18" i="10"/>
  <c r="M18" i="10"/>
  <c r="W18" i="10"/>
  <c r="Y18" i="10"/>
  <c r="P19" i="10"/>
  <c r="C20" i="10"/>
  <c r="H21" i="10"/>
  <c r="Z22" i="10"/>
  <c r="AA22" i="10"/>
  <c r="I24" i="10"/>
  <c r="C26" i="10"/>
  <c r="U26" i="10"/>
  <c r="V26" i="10"/>
  <c r="H27" i="10"/>
  <c r="I27" i="10"/>
  <c r="T27" i="10"/>
  <c r="AA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B29" i="10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31" i="8" s="1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G8" i="10" s="1"/>
  <c r="H8" i="9"/>
  <c r="H8" i="10" s="1"/>
  <c r="I8" i="9"/>
  <c r="I8" i="10" s="1"/>
  <c r="J8" i="9"/>
  <c r="K8" i="9"/>
  <c r="L8" i="9"/>
  <c r="M8" i="9"/>
  <c r="M8" i="10" s="1"/>
  <c r="N8" i="9"/>
  <c r="N8" i="10" s="1"/>
  <c r="O8" i="9"/>
  <c r="O8" i="10" s="1"/>
  <c r="P8" i="9"/>
  <c r="Q8" i="9"/>
  <c r="R8" i="9"/>
  <c r="S8" i="9"/>
  <c r="T8" i="9"/>
  <c r="T8" i="10" s="1"/>
  <c r="U8" i="9"/>
  <c r="U8" i="10" s="1"/>
  <c r="V8" i="9"/>
  <c r="W8" i="9"/>
  <c r="X8" i="9"/>
  <c r="Y8" i="9"/>
  <c r="Z8" i="9"/>
  <c r="Z8" i="10" s="1"/>
  <c r="AA8" i="9"/>
  <c r="AA8" i="10" s="1"/>
  <c r="C9" i="9"/>
  <c r="D9" i="9"/>
  <c r="E9" i="9"/>
  <c r="F9" i="9"/>
  <c r="F9" i="10" s="1"/>
  <c r="G9" i="9"/>
  <c r="G9" i="10" s="1"/>
  <c r="H9" i="9"/>
  <c r="H9" i="10" s="1"/>
  <c r="I9" i="9"/>
  <c r="J9" i="9"/>
  <c r="K9" i="9"/>
  <c r="L9" i="9"/>
  <c r="M9" i="9"/>
  <c r="M9" i="10" s="1"/>
  <c r="N9" i="9"/>
  <c r="N9" i="10" s="1"/>
  <c r="O9" i="9"/>
  <c r="P9" i="9"/>
  <c r="Q9" i="9"/>
  <c r="R9" i="9"/>
  <c r="S9" i="9"/>
  <c r="S9" i="10" s="1"/>
  <c r="T9" i="9"/>
  <c r="U9" i="9"/>
  <c r="V9" i="9"/>
  <c r="W9" i="9"/>
  <c r="X9" i="9"/>
  <c r="X9" i="10" s="1"/>
  <c r="Y9" i="9"/>
  <c r="Y9" i="10" s="1"/>
  <c r="Z9" i="9"/>
  <c r="Z9" i="10" s="1"/>
  <c r="AA9" i="9"/>
  <c r="C10" i="9"/>
  <c r="D10" i="9"/>
  <c r="E10" i="9"/>
  <c r="E10" i="10" s="1"/>
  <c r="F10" i="9"/>
  <c r="F10" i="10" s="1"/>
  <c r="G10" i="9"/>
  <c r="H10" i="9"/>
  <c r="I10" i="9"/>
  <c r="J10" i="9"/>
  <c r="K10" i="9"/>
  <c r="L10" i="9"/>
  <c r="L10" i="10" s="1"/>
  <c r="M10" i="9"/>
  <c r="M10" i="10" s="1"/>
  <c r="N10" i="9"/>
  <c r="O10" i="9"/>
  <c r="P10" i="9"/>
  <c r="Q10" i="9"/>
  <c r="Q10" i="10" s="1"/>
  <c r="R10" i="9"/>
  <c r="R10" i="10" s="1"/>
  <c r="S10" i="9"/>
  <c r="S10" i="10" s="1"/>
  <c r="T10" i="9"/>
  <c r="U10" i="9"/>
  <c r="V10" i="9"/>
  <c r="W10" i="9"/>
  <c r="X10" i="9"/>
  <c r="X10" i="10" s="1"/>
  <c r="Y10" i="9"/>
  <c r="Y10" i="10" s="1"/>
  <c r="Z10" i="9"/>
  <c r="AA10" i="9"/>
  <c r="C11" i="9"/>
  <c r="D11" i="9"/>
  <c r="E11" i="9"/>
  <c r="E11" i="10" s="1"/>
  <c r="F11" i="9"/>
  <c r="F11" i="10" s="1"/>
  <c r="G11" i="9"/>
  <c r="H11" i="9"/>
  <c r="I11" i="9"/>
  <c r="J11" i="9"/>
  <c r="J11" i="10" s="1"/>
  <c r="K11" i="9"/>
  <c r="K11" i="10" s="1"/>
  <c r="L11" i="9"/>
  <c r="L11" i="10" s="1"/>
  <c r="M11" i="9"/>
  <c r="N11" i="9"/>
  <c r="O11" i="9"/>
  <c r="P11" i="9"/>
  <c r="P11" i="10" s="1"/>
  <c r="Q11" i="9"/>
  <c r="Q11" i="10" s="1"/>
  <c r="R11" i="9"/>
  <c r="R11" i="10" s="1"/>
  <c r="S11" i="9"/>
  <c r="T11" i="9"/>
  <c r="U11" i="9"/>
  <c r="V11" i="9"/>
  <c r="W11" i="9"/>
  <c r="W11" i="10" s="1"/>
  <c r="X11" i="9"/>
  <c r="Y11" i="9"/>
  <c r="Z11" i="9"/>
  <c r="AA11" i="9"/>
  <c r="C12" i="9"/>
  <c r="C12" i="10" s="1"/>
  <c r="D12" i="9"/>
  <c r="D12" i="10" s="1"/>
  <c r="E12" i="9"/>
  <c r="E12" i="10" s="1"/>
  <c r="F12" i="9"/>
  <c r="G12" i="9"/>
  <c r="H12" i="9"/>
  <c r="I12" i="9"/>
  <c r="J12" i="9"/>
  <c r="J12" i="10" s="1"/>
  <c r="K12" i="9"/>
  <c r="L12" i="9"/>
  <c r="M12" i="9"/>
  <c r="N12" i="9"/>
  <c r="O12" i="9"/>
  <c r="P12" i="9"/>
  <c r="P12" i="10" s="1"/>
  <c r="Q12" i="9"/>
  <c r="Q12" i="10" s="1"/>
  <c r="R12" i="9"/>
  <c r="S12" i="9"/>
  <c r="T12" i="9"/>
  <c r="U12" i="9"/>
  <c r="U12" i="10" s="1"/>
  <c r="V12" i="9"/>
  <c r="V12" i="10" s="1"/>
  <c r="W12" i="9"/>
  <c r="W12" i="10" s="1"/>
  <c r="X12" i="9"/>
  <c r="Y12" i="9"/>
  <c r="Z12" i="9"/>
  <c r="AA12" i="9"/>
  <c r="C13" i="9"/>
  <c r="C13" i="10" s="1"/>
  <c r="D13" i="9"/>
  <c r="D13" i="10" s="1"/>
  <c r="E13" i="9"/>
  <c r="F13" i="9"/>
  <c r="G13" i="9"/>
  <c r="H13" i="9"/>
  <c r="I13" i="9"/>
  <c r="I13" i="10" s="1"/>
  <c r="J13" i="9"/>
  <c r="J13" i="10" s="1"/>
  <c r="K13" i="9"/>
  <c r="L13" i="9"/>
  <c r="M13" i="9"/>
  <c r="N13" i="9"/>
  <c r="N13" i="10" s="1"/>
  <c r="O13" i="9"/>
  <c r="O13" i="10" s="1"/>
  <c r="P13" i="9"/>
  <c r="P13" i="10" s="1"/>
  <c r="Q13" i="9"/>
  <c r="R13" i="9"/>
  <c r="S13" i="9"/>
  <c r="T13" i="9"/>
  <c r="U13" i="9"/>
  <c r="U13" i="10" s="1"/>
  <c r="V13" i="9"/>
  <c r="V13" i="10" s="1"/>
  <c r="W13" i="9"/>
  <c r="X13" i="9"/>
  <c r="Y13" i="9"/>
  <c r="Z13" i="9"/>
  <c r="AA13" i="9"/>
  <c r="AA13" i="10" s="1"/>
  <c r="C14" i="9"/>
  <c r="D14" i="9"/>
  <c r="E14" i="9"/>
  <c r="F14" i="9"/>
  <c r="G14" i="9"/>
  <c r="G14" i="10" s="1"/>
  <c r="H14" i="9"/>
  <c r="H14" i="10" s="1"/>
  <c r="I14" i="9"/>
  <c r="I14" i="10" s="1"/>
  <c r="J14" i="9"/>
  <c r="K14" i="9"/>
  <c r="L14" i="9"/>
  <c r="M14" i="9"/>
  <c r="M14" i="10" s="1"/>
  <c r="N14" i="9"/>
  <c r="N14" i="10" s="1"/>
  <c r="O14" i="9"/>
  <c r="P14" i="9"/>
  <c r="Q14" i="9"/>
  <c r="R14" i="9"/>
  <c r="S14" i="9"/>
  <c r="T14" i="9"/>
  <c r="T14" i="10" s="1"/>
  <c r="U14" i="9"/>
  <c r="U14" i="10" s="1"/>
  <c r="V14" i="9"/>
  <c r="W14" i="9"/>
  <c r="X14" i="9"/>
  <c r="Y14" i="9"/>
  <c r="Y14" i="10" s="1"/>
  <c r="Z14" i="9"/>
  <c r="Z14" i="10" s="1"/>
  <c r="AA14" i="9"/>
  <c r="AA14" i="10" s="1"/>
  <c r="C15" i="9"/>
  <c r="D15" i="9"/>
  <c r="E15" i="9"/>
  <c r="F15" i="9"/>
  <c r="G15" i="9"/>
  <c r="G15" i="10" s="1"/>
  <c r="H15" i="9"/>
  <c r="H15" i="10" s="1"/>
  <c r="I15" i="9"/>
  <c r="J15" i="9"/>
  <c r="K15" i="9"/>
  <c r="L15" i="9"/>
  <c r="M15" i="9"/>
  <c r="M15" i="10" s="1"/>
  <c r="N15" i="9"/>
  <c r="N15" i="10" s="1"/>
  <c r="O15" i="9"/>
  <c r="P15" i="9"/>
  <c r="Q15" i="9"/>
  <c r="R15" i="9"/>
  <c r="R15" i="10" s="1"/>
  <c r="S15" i="9"/>
  <c r="S15" i="10" s="1"/>
  <c r="T15" i="9"/>
  <c r="T15" i="10" s="1"/>
  <c r="U15" i="9"/>
  <c r="V15" i="9"/>
  <c r="W15" i="9"/>
  <c r="X15" i="9"/>
  <c r="X15" i="10" s="1"/>
  <c r="Y15" i="9"/>
  <c r="Y15" i="10" s="1"/>
  <c r="Z15" i="9"/>
  <c r="Z15" i="10" s="1"/>
  <c r="AA15" i="9"/>
  <c r="C16" i="9"/>
  <c r="D16" i="9"/>
  <c r="E16" i="9"/>
  <c r="F16" i="9"/>
  <c r="F16" i="10" s="1"/>
  <c r="G16" i="9"/>
  <c r="H16" i="9"/>
  <c r="I16" i="9"/>
  <c r="J16" i="9"/>
  <c r="K16" i="9"/>
  <c r="K16" i="10" s="1"/>
  <c r="L16" i="9"/>
  <c r="L16" i="10" s="1"/>
  <c r="M16" i="9"/>
  <c r="M16" i="10" s="1"/>
  <c r="N16" i="9"/>
  <c r="O16" i="9"/>
  <c r="P16" i="9"/>
  <c r="Q16" i="9"/>
  <c r="R16" i="9"/>
  <c r="R16" i="10" s="1"/>
  <c r="S16" i="9"/>
  <c r="T16" i="9"/>
  <c r="U16" i="9"/>
  <c r="V16" i="9"/>
  <c r="W16" i="9"/>
  <c r="X16" i="9"/>
  <c r="X16" i="10" s="1"/>
  <c r="Y16" i="9"/>
  <c r="Y16" i="10" s="1"/>
  <c r="Z16" i="9"/>
  <c r="AA16" i="9"/>
  <c r="C17" i="9"/>
  <c r="D17" i="9"/>
  <c r="D17" i="10" s="1"/>
  <c r="E17" i="9"/>
  <c r="E17" i="10" s="1"/>
  <c r="F17" i="9"/>
  <c r="F17" i="10" s="1"/>
  <c r="G17" i="9"/>
  <c r="H17" i="9"/>
  <c r="I17" i="9"/>
  <c r="J17" i="9"/>
  <c r="K17" i="9"/>
  <c r="K17" i="10" s="1"/>
  <c r="L17" i="9"/>
  <c r="L17" i="10" s="1"/>
  <c r="M17" i="9"/>
  <c r="N17" i="9"/>
  <c r="O17" i="9"/>
  <c r="P17" i="9"/>
  <c r="Q17" i="9"/>
  <c r="Q17" i="10" s="1"/>
  <c r="R17" i="9"/>
  <c r="R17" i="10" s="1"/>
  <c r="S17" i="9"/>
  <c r="T17" i="9"/>
  <c r="U17" i="9"/>
  <c r="V17" i="9"/>
  <c r="V17" i="10" s="1"/>
  <c r="W17" i="9"/>
  <c r="W17" i="10" s="1"/>
  <c r="X17" i="9"/>
  <c r="X17" i="10" s="1"/>
  <c r="Y17" i="9"/>
  <c r="Z17" i="9"/>
  <c r="AA17" i="9"/>
  <c r="C18" i="9"/>
  <c r="D18" i="9"/>
  <c r="D18" i="10" s="1"/>
  <c r="E18" i="9"/>
  <c r="E18" i="10" s="1"/>
  <c r="F18" i="9"/>
  <c r="G18" i="9"/>
  <c r="H18" i="9"/>
  <c r="I18" i="9"/>
  <c r="J18" i="9"/>
  <c r="J18" i="10" s="1"/>
  <c r="K18" i="9"/>
  <c r="L18" i="9"/>
  <c r="M18" i="9"/>
  <c r="N18" i="9"/>
  <c r="O18" i="9"/>
  <c r="O18" i="10" s="1"/>
  <c r="P18" i="9"/>
  <c r="P18" i="10" s="1"/>
  <c r="Q18" i="9"/>
  <c r="Q18" i="10" s="1"/>
  <c r="R18" i="9"/>
  <c r="S18" i="9"/>
  <c r="T18" i="9"/>
  <c r="U18" i="9"/>
  <c r="V18" i="9"/>
  <c r="V18" i="10" s="1"/>
  <c r="W18" i="9"/>
  <c r="X18" i="9"/>
  <c r="Y18" i="9"/>
  <c r="Z18" i="9"/>
  <c r="AA18" i="9"/>
  <c r="C19" i="9"/>
  <c r="C19" i="10" s="1"/>
  <c r="D19" i="9"/>
  <c r="D19" i="10" s="1"/>
  <c r="E19" i="9"/>
  <c r="F19" i="9"/>
  <c r="G19" i="9"/>
  <c r="H19" i="9"/>
  <c r="H19" i="10" s="1"/>
  <c r="I19" i="9"/>
  <c r="I19" i="10" s="1"/>
  <c r="J19" i="9"/>
  <c r="J19" i="10" s="1"/>
  <c r="K19" i="9"/>
  <c r="L19" i="9"/>
  <c r="M19" i="9"/>
  <c r="N19" i="9"/>
  <c r="O19" i="9"/>
  <c r="O19" i="10" s="1"/>
  <c r="P19" i="9"/>
  <c r="Q19" i="9"/>
  <c r="R19" i="9"/>
  <c r="S19" i="9"/>
  <c r="T19" i="9"/>
  <c r="U19" i="9"/>
  <c r="U19" i="10" s="1"/>
  <c r="V19" i="9"/>
  <c r="V19" i="10" s="1"/>
  <c r="W19" i="9"/>
  <c r="X19" i="9"/>
  <c r="Y19" i="9"/>
  <c r="Z19" i="9"/>
  <c r="Z19" i="10" s="1"/>
  <c r="AA19" i="9"/>
  <c r="AA19" i="10" s="1"/>
  <c r="C20" i="9"/>
  <c r="D20" i="9"/>
  <c r="E20" i="9"/>
  <c r="F20" i="9"/>
  <c r="G20" i="9"/>
  <c r="H20" i="9"/>
  <c r="H20" i="10" s="1"/>
  <c r="I20" i="9"/>
  <c r="I20" i="10" s="1"/>
  <c r="J20" i="9"/>
  <c r="K20" i="9"/>
  <c r="L20" i="9"/>
  <c r="M20" i="9"/>
  <c r="N20" i="9"/>
  <c r="N20" i="10" s="1"/>
  <c r="O20" i="9"/>
  <c r="O20" i="10" s="1"/>
  <c r="P20" i="9"/>
  <c r="Q20" i="9"/>
  <c r="R20" i="9"/>
  <c r="S20" i="9"/>
  <c r="S20" i="10" s="1"/>
  <c r="T20" i="9"/>
  <c r="T20" i="10" s="1"/>
  <c r="U20" i="9"/>
  <c r="U20" i="10" s="1"/>
  <c r="V20" i="9"/>
  <c r="W20" i="9"/>
  <c r="X20" i="9"/>
  <c r="Y20" i="9"/>
  <c r="Z20" i="9"/>
  <c r="Z20" i="10" s="1"/>
  <c r="AA20" i="9"/>
  <c r="AA20" i="10" s="1"/>
  <c r="C21" i="9"/>
  <c r="D21" i="9"/>
  <c r="E21" i="9"/>
  <c r="F21" i="9"/>
  <c r="G21" i="9"/>
  <c r="G21" i="10" s="1"/>
  <c r="H21" i="9"/>
  <c r="I21" i="9"/>
  <c r="J21" i="9"/>
  <c r="K21" i="9"/>
  <c r="L21" i="9"/>
  <c r="L21" i="10" s="1"/>
  <c r="M21" i="9"/>
  <c r="M21" i="10" s="1"/>
  <c r="N21" i="9"/>
  <c r="N21" i="10" s="1"/>
  <c r="O21" i="9"/>
  <c r="P21" i="9"/>
  <c r="Q21" i="9"/>
  <c r="R21" i="9"/>
  <c r="S21" i="9"/>
  <c r="S21" i="10" s="1"/>
  <c r="T21" i="9"/>
  <c r="T21" i="10" s="1"/>
  <c r="U21" i="9"/>
  <c r="V21" i="9"/>
  <c r="W21" i="9"/>
  <c r="X21" i="9"/>
  <c r="Y21" i="9"/>
  <c r="Y21" i="10" s="1"/>
  <c r="Z21" i="9"/>
  <c r="Z21" i="10" s="1"/>
  <c r="AA21" i="9"/>
  <c r="C22" i="9"/>
  <c r="D22" i="9"/>
  <c r="E22" i="9"/>
  <c r="E22" i="10" s="1"/>
  <c r="F22" i="9"/>
  <c r="F22" i="10" s="1"/>
  <c r="G22" i="9"/>
  <c r="G22" i="10" s="1"/>
  <c r="H22" i="9"/>
  <c r="I22" i="9"/>
  <c r="J22" i="9"/>
  <c r="K22" i="9"/>
  <c r="L22" i="9"/>
  <c r="L22" i="10" s="1"/>
  <c r="M22" i="9"/>
  <c r="M22" i="10" s="1"/>
  <c r="N22" i="9"/>
  <c r="O22" i="9"/>
  <c r="P22" i="9"/>
  <c r="Q22" i="9"/>
  <c r="R22" i="9"/>
  <c r="R22" i="10" s="1"/>
  <c r="S22" i="9"/>
  <c r="S22" i="10" s="1"/>
  <c r="T22" i="9"/>
  <c r="U22" i="9"/>
  <c r="V22" i="9"/>
  <c r="W22" i="9"/>
  <c r="W22" i="10" s="1"/>
  <c r="X22" i="9"/>
  <c r="X22" i="10" s="1"/>
  <c r="Y22" i="9"/>
  <c r="Y22" i="10" s="1"/>
  <c r="Z22" i="9"/>
  <c r="AA22" i="9"/>
  <c r="C23" i="9"/>
  <c r="D23" i="9"/>
  <c r="E23" i="9"/>
  <c r="E23" i="10" s="1"/>
  <c r="F23" i="9"/>
  <c r="F23" i="10" s="1"/>
  <c r="G23" i="9"/>
  <c r="H23" i="9"/>
  <c r="I23" i="9"/>
  <c r="J23" i="9"/>
  <c r="K23" i="9"/>
  <c r="K23" i="10" s="1"/>
  <c r="L23" i="9"/>
  <c r="L23" i="10" s="1"/>
  <c r="M23" i="9"/>
  <c r="N23" i="9"/>
  <c r="O23" i="9"/>
  <c r="P23" i="9"/>
  <c r="P23" i="10" s="1"/>
  <c r="Q23" i="9"/>
  <c r="Q23" i="10" s="1"/>
  <c r="R23" i="9"/>
  <c r="R23" i="10" s="1"/>
  <c r="S23" i="9"/>
  <c r="T23" i="9"/>
  <c r="U23" i="9"/>
  <c r="V23" i="9"/>
  <c r="W23" i="9"/>
  <c r="W23" i="10" s="1"/>
  <c r="X23" i="9"/>
  <c r="X23" i="10" s="1"/>
  <c r="Y23" i="9"/>
  <c r="Z23" i="9"/>
  <c r="AA23" i="9"/>
  <c r="C24" i="9"/>
  <c r="D24" i="9"/>
  <c r="D24" i="10" s="1"/>
  <c r="E24" i="9"/>
  <c r="E24" i="10" s="1"/>
  <c r="F24" i="9"/>
  <c r="G24" i="9"/>
  <c r="H24" i="9"/>
  <c r="I24" i="9"/>
  <c r="J24" i="9"/>
  <c r="J24" i="10" s="1"/>
  <c r="K24" i="9"/>
  <c r="K24" i="10" s="1"/>
  <c r="L24" i="9"/>
  <c r="M24" i="9"/>
  <c r="N24" i="9"/>
  <c r="O24" i="9"/>
  <c r="P24" i="9"/>
  <c r="P24" i="10" s="1"/>
  <c r="Q24" i="9"/>
  <c r="Q24" i="10" s="1"/>
  <c r="R24" i="9"/>
  <c r="S24" i="9"/>
  <c r="T24" i="9"/>
  <c r="U24" i="9"/>
  <c r="V24" i="9"/>
  <c r="V24" i="10" s="1"/>
  <c r="W24" i="9"/>
  <c r="X24" i="9"/>
  <c r="Y24" i="9"/>
  <c r="Z24" i="9"/>
  <c r="AA24" i="9"/>
  <c r="C25" i="9"/>
  <c r="C25" i="10" s="1"/>
  <c r="D25" i="9"/>
  <c r="E25" i="9"/>
  <c r="F25" i="9"/>
  <c r="G25" i="9"/>
  <c r="H25" i="9"/>
  <c r="H25" i="10" s="1"/>
  <c r="I25" i="9"/>
  <c r="I25" i="10" s="1"/>
  <c r="J25" i="9"/>
  <c r="J25" i="10" s="1"/>
  <c r="K25" i="9"/>
  <c r="L25" i="9"/>
  <c r="M25" i="9"/>
  <c r="N25" i="9"/>
  <c r="O25" i="9"/>
  <c r="O25" i="10" s="1"/>
  <c r="P25" i="9"/>
  <c r="Q25" i="9"/>
  <c r="R25" i="9"/>
  <c r="S25" i="9"/>
  <c r="T25" i="9"/>
  <c r="T25" i="10" s="1"/>
  <c r="U25" i="9"/>
  <c r="U25" i="10" s="1"/>
  <c r="V25" i="9"/>
  <c r="V25" i="10" s="1"/>
  <c r="W25" i="9"/>
  <c r="X25" i="9"/>
  <c r="Y25" i="9"/>
  <c r="Z25" i="9"/>
  <c r="AA25" i="9"/>
  <c r="AA25" i="10" s="1"/>
  <c r="C26" i="9"/>
  <c r="D26" i="9"/>
  <c r="E26" i="9"/>
  <c r="F26" i="9"/>
  <c r="G26" i="9"/>
  <c r="H26" i="9"/>
  <c r="H26" i="10" s="1"/>
  <c r="I26" i="9"/>
  <c r="J26" i="9"/>
  <c r="K26" i="9"/>
  <c r="L26" i="9"/>
  <c r="M26" i="9"/>
  <c r="N26" i="9"/>
  <c r="N26" i="10" s="1"/>
  <c r="O26" i="9"/>
  <c r="P26" i="9"/>
  <c r="Q26" i="9"/>
  <c r="R26" i="9"/>
  <c r="S26" i="9"/>
  <c r="T26" i="9"/>
  <c r="T26" i="10" s="1"/>
  <c r="U26" i="9"/>
  <c r="V26" i="9"/>
  <c r="W26" i="9"/>
  <c r="X26" i="9"/>
  <c r="Y26" i="9"/>
  <c r="Z26" i="9"/>
  <c r="Z26" i="10" s="1"/>
  <c r="AA26" i="9"/>
  <c r="C27" i="9"/>
  <c r="D27" i="9"/>
  <c r="E27" i="9"/>
  <c r="F27" i="9"/>
  <c r="F27" i="10" s="1"/>
  <c r="G27" i="9"/>
  <c r="G27" i="10" s="1"/>
  <c r="H27" i="9"/>
  <c r="I27" i="9"/>
  <c r="J27" i="9"/>
  <c r="K27" i="9"/>
  <c r="L27" i="9"/>
  <c r="M27" i="9"/>
  <c r="M27" i="10" s="1"/>
  <c r="N27" i="9"/>
  <c r="N27" i="10" s="1"/>
  <c r="O27" i="9"/>
  <c r="P27" i="9"/>
  <c r="Q27" i="9"/>
  <c r="R27" i="9"/>
  <c r="S27" i="9"/>
  <c r="S27" i="10" s="1"/>
  <c r="T27" i="9"/>
  <c r="U27" i="9"/>
  <c r="V27" i="9"/>
  <c r="W27" i="9"/>
  <c r="X27" i="9"/>
  <c r="Y27" i="9"/>
  <c r="Y27" i="10" s="1"/>
  <c r="Z27" i="9"/>
  <c r="Z27" i="10" s="1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30" i="9"/>
  <c r="B8" i="9"/>
  <c r="B8" i="10" s="1"/>
  <c r="B9" i="9"/>
  <c r="B9" i="10" s="1"/>
  <c r="B10" i="9"/>
  <c r="B11" i="9"/>
  <c r="B12" i="9"/>
  <c r="B13" i="9"/>
  <c r="B13" i="10" s="1"/>
  <c r="B14" i="9"/>
  <c r="B14" i="10" s="1"/>
  <c r="B15" i="9"/>
  <c r="B15" i="10" s="1"/>
  <c r="B16" i="9"/>
  <c r="B17" i="9"/>
  <c r="B18" i="9"/>
  <c r="B19" i="9"/>
  <c r="B20" i="9"/>
  <c r="B20" i="10" s="1"/>
  <c r="B21" i="9"/>
  <c r="B21" i="10" s="1"/>
  <c r="B22" i="9"/>
  <c r="B23" i="9"/>
  <c r="B24" i="9"/>
  <c r="B25" i="9"/>
  <c r="B26" i="9"/>
  <c r="B26" i="10" s="1"/>
  <c r="B27" i="9"/>
  <c r="B27" i="10" s="1"/>
  <c r="B28" i="9"/>
  <c r="B29" i="9"/>
  <c r="B7" i="9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X27" i="10" l="1"/>
  <c r="R27" i="10"/>
  <c r="L27" i="10"/>
  <c r="S26" i="10"/>
  <c r="W27" i="10"/>
  <c r="Q27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187" i="1" l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T361" i="1" l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E14" i="1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<sst xmlns="http://schemas.openxmlformats.org/spreadsheetml/2006/main" count="7877" uniqueCount="88">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</sst>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0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66" fontId="18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928" zoomScale="80" zoomScaleNormal="80" zoomScalePageLayoutView="50" workbookViewId="0">
      <selection activeCell="AB963" sqref="AB963"/>
    </sheetView>
  </sheetViews>
  <sheetFormatPr defaultColWidth="8.85546875" defaultRowHeight="12.75" x14ac:dyDescent="0.2"/>
  <cols>
    <col min="1" max="1" width="10.42578125" style="226" customWidth="1"/>
    <col min="2" max="2" width="8.28515625" style="226" customWidth="1"/>
    <col min="3" max="3" width="7.42578125" style="226" customWidth="1"/>
    <col min="4" max="4" width="6.7109375" style="226" customWidth="1"/>
    <col min="5" max="5" width="6.28515625" style="226" customWidth="1"/>
    <col min="6" max="6" width="6.85546875" style="226" customWidth="1"/>
    <col min="7" max="7" width="7.140625" style="226" customWidth="1"/>
    <col min="8" max="8" width="7" style="226" customWidth="1"/>
    <col min="9" max="9" width="7.28515625" style="226" customWidth="1"/>
    <col min="10" max="10" width="6.140625" style="226" customWidth="1"/>
    <col min="11" max="11" width="7.28515625" style="226" customWidth="1"/>
    <col min="12" max="12" width="7.7109375" style="226" customWidth="1"/>
    <col min="13" max="14" width="7.140625" style="226" customWidth="1"/>
    <col min="15" max="15" width="7.85546875" style="226" customWidth="1"/>
    <col min="16" max="16" width="6.7109375" style="226" customWidth="1"/>
    <col min="17" max="17" width="7.140625" style="226" customWidth="1"/>
    <col min="18" max="18" width="7.28515625" style="226" customWidth="1"/>
    <col min="19" max="19" width="7.85546875" style="226" customWidth="1"/>
    <col min="20" max="20" width="6.140625" style="226" customWidth="1"/>
    <col min="21" max="21" width="7" style="226" customWidth="1"/>
    <col min="22" max="22" width="7.42578125" style="226" customWidth="1"/>
    <col min="23" max="23" width="8" style="226" customWidth="1"/>
    <col min="24" max="24" width="7.140625" style="226" customWidth="1"/>
    <col min="25" max="25" width="7.42578125" style="226" customWidth="1"/>
    <col min="26" max="26" width="7.42578125" style="227" customWidth="1"/>
    <col min="27" max="27" width="8" style="227" customWidth="1"/>
    <col min="28" max="28" width="9.85546875" style="228" customWidth="1"/>
    <col min="29" max="29" width="10.140625" style="228" customWidth="1"/>
    <col min="30" max="30" width="9.140625" style="226" customWidth="1"/>
    <col min="31" max="60" width="9.140625" style="226" hidden="1" customWidth="1"/>
    <col min="61" max="61" width="11.7109375" style="226" hidden="1" customWidth="1"/>
    <col min="62" max="85" width="8.42578125" style="226" hidden="1" customWidth="1"/>
    <col min="86" max="87" width="8.42578125" style="227" hidden="1" customWidth="1"/>
    <col min="88" max="89" width="8.42578125" style="226" hidden="1" customWidth="1"/>
    <col min="90" max="90" width="8.85546875" style="226"/>
    <col min="91" max="91" width="13" style="226" bestFit="1" customWidth="1"/>
    <col min="92" max="92" width="12.85546875" style="226" bestFit="1" customWidth="1"/>
    <col min="93" max="16384" width="8.85546875" style="226"/>
  </cols>
  <sheetData>
    <row r="2" spans="1:93" ht="15.75" x14ac:dyDescent="0.25">
      <c r="A2" s="306" t="s">
        <v>56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  <c r="BI2" s="306" t="s">
        <v>56</v>
      </c>
      <c r="BJ2" s="306"/>
      <c r="BK2" s="306"/>
      <c r="BL2" s="306"/>
      <c r="BM2" s="306"/>
      <c r="BN2" s="306"/>
      <c r="BO2" s="306"/>
      <c r="BP2" s="306"/>
      <c r="BQ2" s="306"/>
      <c r="BR2" s="306"/>
      <c r="BS2" s="306"/>
      <c r="BT2" s="306"/>
      <c r="BU2" s="306"/>
      <c r="BV2" s="306"/>
      <c r="BW2" s="306"/>
      <c r="BX2" s="306"/>
      <c r="BY2" s="306"/>
      <c r="BZ2" s="306"/>
      <c r="CA2" s="306"/>
      <c r="CB2" s="306"/>
      <c r="CC2" s="306"/>
      <c r="CD2" s="306"/>
      <c r="CE2" s="306"/>
      <c r="CF2" s="306"/>
      <c r="CG2" s="306"/>
      <c r="CH2" s="306"/>
      <c r="CI2" s="306"/>
      <c r="CJ2" s="306"/>
      <c r="CK2" s="306"/>
    </row>
    <row r="5" spans="1:93" x14ac:dyDescent="0.2">
      <c r="A5" s="300">
        <v>44562</v>
      </c>
      <c r="B5" s="300"/>
      <c r="C5" s="300"/>
      <c r="D5" s="300"/>
      <c r="BI5" s="305">
        <f>A5</f>
        <v>44562</v>
      </c>
      <c r="BJ5" s="305"/>
      <c r="BK5" s="305"/>
      <c r="BL5" s="305"/>
    </row>
    <row r="6" spans="1:93" ht="13.5" thickBot="1" x14ac:dyDescent="0.25">
      <c r="AE6" s="269" t="s">
        <v>84</v>
      </c>
    </row>
    <row r="7" spans="1:93" ht="14.25" thickTop="1" thickBot="1" x14ac:dyDescent="0.25">
      <c r="A7" s="296" t="s">
        <v>0</v>
      </c>
      <c r="B7" s="298" t="s">
        <v>1</v>
      </c>
      <c r="C7" s="299"/>
      <c r="D7" s="298" t="s">
        <v>2</v>
      </c>
      <c r="E7" s="299"/>
      <c r="F7" s="298" t="s">
        <v>3</v>
      </c>
      <c r="G7" s="299"/>
      <c r="H7" s="298" t="s">
        <v>4</v>
      </c>
      <c r="I7" s="299"/>
      <c r="J7" s="298" t="s">
        <v>5</v>
      </c>
      <c r="K7" s="299"/>
      <c r="L7" s="298" t="s">
        <v>6</v>
      </c>
      <c r="M7" s="299"/>
      <c r="N7" s="298" t="s">
        <v>7</v>
      </c>
      <c r="O7" s="299"/>
      <c r="P7" s="298" t="s">
        <v>8</v>
      </c>
      <c r="Q7" s="299"/>
      <c r="R7" s="298" t="s">
        <v>9</v>
      </c>
      <c r="S7" s="299"/>
      <c r="T7" s="298" t="s">
        <v>10</v>
      </c>
      <c r="U7" s="299"/>
      <c r="V7" s="298" t="s">
        <v>11</v>
      </c>
      <c r="W7" s="299"/>
      <c r="X7" s="298" t="s">
        <v>12</v>
      </c>
      <c r="Y7" s="299"/>
      <c r="Z7" s="301" t="s">
        <v>40</v>
      </c>
      <c r="AA7" s="302"/>
      <c r="AB7" s="303" t="s">
        <v>41</v>
      </c>
      <c r="AC7" s="304"/>
      <c r="AE7" s="296" t="s">
        <v>0</v>
      </c>
      <c r="AF7" s="298" t="s">
        <v>1</v>
      </c>
      <c r="AG7" s="299"/>
      <c r="AH7" s="298" t="s">
        <v>2</v>
      </c>
      <c r="AI7" s="299"/>
      <c r="AJ7" s="298" t="s">
        <v>3</v>
      </c>
      <c r="AK7" s="299"/>
      <c r="AL7" s="298" t="s">
        <v>4</v>
      </c>
      <c r="AM7" s="299"/>
      <c r="AN7" s="298" t="s">
        <v>5</v>
      </c>
      <c r="AO7" s="299"/>
      <c r="AP7" s="298" t="s">
        <v>6</v>
      </c>
      <c r="AQ7" s="299"/>
      <c r="AR7" s="298" t="s">
        <v>7</v>
      </c>
      <c r="AS7" s="299"/>
      <c r="AT7" s="298" t="s">
        <v>8</v>
      </c>
      <c r="AU7" s="299"/>
      <c r="AV7" s="298" t="s">
        <v>9</v>
      </c>
      <c r="AW7" s="299"/>
      <c r="AX7" s="298" t="s">
        <v>10</v>
      </c>
      <c r="AY7" s="299"/>
      <c r="AZ7" s="298" t="s">
        <v>11</v>
      </c>
      <c r="BA7" s="299"/>
      <c r="BB7" s="298" t="s">
        <v>12</v>
      </c>
      <c r="BC7" s="299"/>
      <c r="BD7" s="301" t="s">
        <v>40</v>
      </c>
      <c r="BE7" s="302"/>
      <c r="BF7" s="303" t="s">
        <v>41</v>
      </c>
      <c r="BG7" s="304"/>
      <c r="BH7" s="270"/>
      <c r="BI7" s="296" t="s">
        <v>0</v>
      </c>
      <c r="BJ7" s="298" t="s">
        <v>1</v>
      </c>
      <c r="BK7" s="299"/>
      <c r="BL7" s="298" t="s">
        <v>2</v>
      </c>
      <c r="BM7" s="299"/>
      <c r="BN7" s="298" t="s">
        <v>3</v>
      </c>
      <c r="BO7" s="299"/>
      <c r="BP7" s="298" t="s">
        <v>4</v>
      </c>
      <c r="BQ7" s="299"/>
      <c r="BR7" s="298" t="s">
        <v>5</v>
      </c>
      <c r="BS7" s="299"/>
      <c r="BT7" s="298" t="s">
        <v>6</v>
      </c>
      <c r="BU7" s="299"/>
      <c r="BV7" s="298" t="s">
        <v>7</v>
      </c>
      <c r="BW7" s="299"/>
      <c r="BX7" s="298" t="s">
        <v>8</v>
      </c>
      <c r="BY7" s="299"/>
      <c r="BZ7" s="298" t="s">
        <v>9</v>
      </c>
      <c r="CA7" s="299"/>
      <c r="CB7" s="298" t="s">
        <v>10</v>
      </c>
      <c r="CC7" s="299"/>
      <c r="CD7" s="298" t="s">
        <v>11</v>
      </c>
      <c r="CE7" s="299"/>
      <c r="CF7" s="298" t="s">
        <v>12</v>
      </c>
      <c r="CG7" s="299"/>
      <c r="CH7" s="301" t="s">
        <v>40</v>
      </c>
      <c r="CI7" s="302"/>
      <c r="CJ7" s="298" t="s">
        <v>41</v>
      </c>
      <c r="CK7" s="299"/>
    </row>
    <row r="8" spans="1:93" ht="15" thickTop="1" thickBot="1" x14ac:dyDescent="0.3">
      <c r="A8" s="297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75" t="s">
        <v>14</v>
      </c>
      <c r="AC8" s="176" t="s">
        <v>15</v>
      </c>
      <c r="AE8" s="297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75" t="s">
        <v>14</v>
      </c>
      <c r="BG8" s="176" t="s">
        <v>15</v>
      </c>
      <c r="BH8" s="271"/>
      <c r="BI8" s="297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85"/>
      <c r="D9" s="126"/>
      <c r="E9" s="179"/>
      <c r="F9" s="125"/>
      <c r="G9" s="127"/>
      <c r="H9" s="126"/>
      <c r="I9" s="179"/>
      <c r="J9" s="125"/>
      <c r="K9" s="127"/>
      <c r="L9" s="126"/>
      <c r="M9" s="125"/>
      <c r="N9" s="178"/>
      <c r="O9" s="180"/>
      <c r="P9" s="125"/>
      <c r="Q9" s="127"/>
      <c r="R9" s="126"/>
      <c r="S9" s="179"/>
      <c r="T9" s="125"/>
      <c r="U9" s="127"/>
      <c r="V9" s="126"/>
      <c r="W9" s="179"/>
      <c r="X9" s="125"/>
      <c r="Y9" s="127"/>
      <c r="Z9" s="183"/>
      <c r="AA9" s="184"/>
      <c r="AB9" s="169">
        <f>B9+D9+F9+H9+J9+L9+N9+P9+R9+T9+V9+X9+Z9</f>
        <v>0</v>
      </c>
      <c r="AC9" s="170">
        <f>C9+E9+G9+I9+K9+M9+O9+Q9+S9+U9+W9+Y9+AA9</f>
        <v>0</v>
      </c>
      <c r="AE9" s="272" t="s">
        <v>20</v>
      </c>
      <c r="AF9" s="125">
        <f>SUMIF($A$9:$A$32,$AE9,B$9:B$32)</f>
        <v>233</v>
      </c>
      <c r="AG9" s="185">
        <f t="shared" ref="AG9:AV10" si="0">SUMIF($A$9:$A$32,$AE9,C$9:C$32)</f>
        <v>288</v>
      </c>
      <c r="AH9" s="126">
        <f t="shared" si="0"/>
        <v>135</v>
      </c>
      <c r="AI9" s="179">
        <f t="shared" si="0"/>
        <v>134</v>
      </c>
      <c r="AJ9" s="125">
        <f t="shared" si="0"/>
        <v>498</v>
      </c>
      <c r="AK9" s="127">
        <f t="shared" si="0"/>
        <v>461</v>
      </c>
      <c r="AL9" s="126">
        <f t="shared" si="0"/>
        <v>556</v>
      </c>
      <c r="AM9" s="179">
        <f t="shared" si="0"/>
        <v>622</v>
      </c>
      <c r="AN9" s="125">
        <f t="shared" si="0"/>
        <v>40</v>
      </c>
      <c r="AO9" s="127">
        <f t="shared" si="0"/>
        <v>52</v>
      </c>
      <c r="AP9" s="126">
        <f t="shared" si="0"/>
        <v>273</v>
      </c>
      <c r="AQ9" s="125">
        <f t="shared" si="0"/>
        <v>212</v>
      </c>
      <c r="AR9" s="178">
        <f t="shared" si="0"/>
        <v>627</v>
      </c>
      <c r="AS9" s="180">
        <f t="shared" si="0"/>
        <v>488</v>
      </c>
      <c r="AT9" s="125">
        <f t="shared" si="0"/>
        <v>265</v>
      </c>
      <c r="AU9" s="127">
        <f t="shared" si="0"/>
        <v>227</v>
      </c>
      <c r="AV9" s="126">
        <f t="shared" si="0"/>
        <v>308</v>
      </c>
      <c r="AW9" s="179">
        <f t="shared" ref="AW9:BE10" si="1">SUMIF($A$9:$A$32,$AE9,S$9:S$32)</f>
        <v>334</v>
      </c>
      <c r="AX9" s="125">
        <f t="shared" si="1"/>
        <v>88</v>
      </c>
      <c r="AY9" s="127">
        <f t="shared" si="1"/>
        <v>84</v>
      </c>
      <c r="AZ9" s="126">
        <f t="shared" si="1"/>
        <v>242</v>
      </c>
      <c r="BA9" s="179">
        <f t="shared" si="1"/>
        <v>380</v>
      </c>
      <c r="BB9" s="125">
        <f t="shared" si="1"/>
        <v>273</v>
      </c>
      <c r="BC9" s="127">
        <f t="shared" si="1"/>
        <v>151</v>
      </c>
      <c r="BD9" s="183">
        <f t="shared" si="1"/>
        <v>610</v>
      </c>
      <c r="BE9" s="184">
        <f t="shared" si="1"/>
        <v>841</v>
      </c>
      <c r="BF9" s="169">
        <f>AF9+AH9+AJ9+AL9+AN9+AP9+AR9+AT9+AV9+AX9+AZ9+BB9+BD9</f>
        <v>4148</v>
      </c>
      <c r="BG9" s="170">
        <f>AG9+AI9+AK9+AM9+AO9+AQ9+AS9+AU9+AW9+AY9+BA9+BC9+BE9</f>
        <v>4274</v>
      </c>
      <c r="BH9" s="273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229"/>
      <c r="CO9" s="229"/>
    </row>
    <row r="10" spans="1:93" x14ac:dyDescent="0.2">
      <c r="A10" s="136" t="s">
        <v>17</v>
      </c>
      <c r="B10" s="188">
        <v>0</v>
      </c>
      <c r="C10" s="189">
        <v>0</v>
      </c>
      <c r="D10" s="190">
        <v>0</v>
      </c>
      <c r="E10" s="191">
        <v>0</v>
      </c>
      <c r="F10" s="188">
        <v>0</v>
      </c>
      <c r="G10" s="192">
        <v>0</v>
      </c>
      <c r="H10" s="190">
        <v>0</v>
      </c>
      <c r="I10" s="191">
        <v>0</v>
      </c>
      <c r="J10" s="188">
        <v>0</v>
      </c>
      <c r="K10" s="192">
        <v>0</v>
      </c>
      <c r="L10" s="190">
        <v>0</v>
      </c>
      <c r="M10" s="188">
        <v>0</v>
      </c>
      <c r="N10" s="193">
        <v>0</v>
      </c>
      <c r="O10" s="194">
        <v>0</v>
      </c>
      <c r="P10" s="188">
        <v>0</v>
      </c>
      <c r="Q10" s="192">
        <v>0</v>
      </c>
      <c r="R10" s="190">
        <v>0</v>
      </c>
      <c r="S10" s="191">
        <v>0</v>
      </c>
      <c r="T10" s="188">
        <v>0</v>
      </c>
      <c r="U10" s="192">
        <v>0</v>
      </c>
      <c r="V10" s="190">
        <v>0</v>
      </c>
      <c r="W10" s="191">
        <v>0</v>
      </c>
      <c r="X10" s="188">
        <v>0</v>
      </c>
      <c r="Y10" s="192">
        <v>0</v>
      </c>
      <c r="Z10" s="190">
        <v>0</v>
      </c>
      <c r="AA10" s="188">
        <v>0</v>
      </c>
      <c r="AB10" s="171">
        <f t="shared" ref="AB10:AB32" si="3">SUM(B10,D10,F10,H10,J10,L10,N10,P10,R10,T10,V10,X10,Z10)</f>
        <v>0</v>
      </c>
      <c r="AC10" s="172">
        <f t="shared" ref="AC10:AC32" si="4">SUM(C10,E10,G10,I10,K10,M10,O10,Q10,S10,U10,W10,Y10,AA10)</f>
        <v>0</v>
      </c>
      <c r="AE10" s="274" t="s">
        <v>21</v>
      </c>
      <c r="AF10" s="125">
        <f>SUMIF($A$9:$A$32,$AE10,B$9:B$32)</f>
        <v>355</v>
      </c>
      <c r="AG10" s="189">
        <f t="shared" si="0"/>
        <v>347</v>
      </c>
      <c r="AH10" s="190">
        <f t="shared" si="0"/>
        <v>111</v>
      </c>
      <c r="AI10" s="191">
        <f t="shared" si="0"/>
        <v>185</v>
      </c>
      <c r="AJ10" s="275">
        <f t="shared" si="0"/>
        <v>525</v>
      </c>
      <c r="AK10" s="192">
        <f t="shared" si="0"/>
        <v>383</v>
      </c>
      <c r="AL10" s="190">
        <f t="shared" si="0"/>
        <v>619</v>
      </c>
      <c r="AM10" s="191">
        <f t="shared" si="0"/>
        <v>601</v>
      </c>
      <c r="AN10" s="275">
        <f t="shared" si="0"/>
        <v>34</v>
      </c>
      <c r="AO10" s="192">
        <f t="shared" si="0"/>
        <v>58</v>
      </c>
      <c r="AP10" s="190">
        <f t="shared" si="0"/>
        <v>181</v>
      </c>
      <c r="AQ10" s="275">
        <f t="shared" si="0"/>
        <v>202</v>
      </c>
      <c r="AR10" s="193">
        <f t="shared" si="0"/>
        <v>542</v>
      </c>
      <c r="AS10" s="194">
        <f t="shared" si="0"/>
        <v>492</v>
      </c>
      <c r="AT10" s="275">
        <f t="shared" si="0"/>
        <v>261</v>
      </c>
      <c r="AU10" s="192">
        <f t="shared" si="0"/>
        <v>212</v>
      </c>
      <c r="AV10" s="190">
        <f t="shared" si="0"/>
        <v>395</v>
      </c>
      <c r="AW10" s="191">
        <f t="shared" si="1"/>
        <v>294</v>
      </c>
      <c r="AX10" s="275">
        <f t="shared" si="1"/>
        <v>68</v>
      </c>
      <c r="AY10" s="192">
        <f t="shared" si="1"/>
        <v>68</v>
      </c>
      <c r="AZ10" s="190">
        <f t="shared" si="1"/>
        <v>259</v>
      </c>
      <c r="BA10" s="191">
        <f t="shared" si="1"/>
        <v>372</v>
      </c>
      <c r="BB10" s="275">
        <f t="shared" si="1"/>
        <v>229</v>
      </c>
      <c r="BC10" s="192">
        <f t="shared" si="1"/>
        <v>111</v>
      </c>
      <c r="BD10" s="190">
        <f t="shared" si="1"/>
        <v>684</v>
      </c>
      <c r="BE10" s="275">
        <f t="shared" si="1"/>
        <v>847</v>
      </c>
      <c r="BF10" s="171">
        <f>SUM(AF10,AH10,AJ10,AL10,AN10,AP10,AR10,AT10,AV10,AX10,AZ10,BB10,BD10)</f>
        <v>4263</v>
      </c>
      <c r="BG10" s="172">
        <f>SUM(AG10,AI10,AK10,AM10,AO10,AQ10,AS10,AU10,AW10,AY10,BA10,BC10,BE10)</f>
        <v>4172</v>
      </c>
      <c r="BH10" s="273"/>
      <c r="BI10" s="136" t="s">
        <v>17</v>
      </c>
      <c r="BJ10" s="128">
        <f t="shared" ref="BJ10:CK10" si="5">B10/B33</f>
        <v>0</v>
      </c>
      <c r="BK10" s="129">
        <f t="shared" si="5"/>
        <v>0</v>
      </c>
      <c r="BL10" s="130">
        <f t="shared" si="5"/>
        <v>0</v>
      </c>
      <c r="BM10" s="131">
        <f t="shared" si="5"/>
        <v>0</v>
      </c>
      <c r="BN10" s="128">
        <f t="shared" si="5"/>
        <v>0</v>
      </c>
      <c r="BO10" s="129">
        <f t="shared" si="5"/>
        <v>0</v>
      </c>
      <c r="BP10" s="130">
        <f t="shared" si="5"/>
        <v>0</v>
      </c>
      <c r="BQ10" s="131">
        <f t="shared" si="5"/>
        <v>0</v>
      </c>
      <c r="BR10" s="128">
        <f t="shared" si="5"/>
        <v>0</v>
      </c>
      <c r="BS10" s="129">
        <f t="shared" si="5"/>
        <v>0</v>
      </c>
      <c r="BT10" s="130">
        <f t="shared" si="5"/>
        <v>0</v>
      </c>
      <c r="BU10" s="128">
        <f t="shared" si="5"/>
        <v>0</v>
      </c>
      <c r="BV10" s="132">
        <f t="shared" si="5"/>
        <v>0</v>
      </c>
      <c r="BW10" s="133">
        <f t="shared" si="5"/>
        <v>0</v>
      </c>
      <c r="BX10" s="128">
        <f t="shared" si="5"/>
        <v>0</v>
      </c>
      <c r="BY10" s="129">
        <f t="shared" si="5"/>
        <v>0</v>
      </c>
      <c r="BZ10" s="130">
        <f t="shared" si="5"/>
        <v>0</v>
      </c>
      <c r="CA10" s="131">
        <f t="shared" si="5"/>
        <v>0</v>
      </c>
      <c r="CB10" s="128">
        <f t="shared" si="5"/>
        <v>0</v>
      </c>
      <c r="CC10" s="129">
        <f t="shared" si="5"/>
        <v>0</v>
      </c>
      <c r="CD10" s="130">
        <f t="shared" si="5"/>
        <v>0</v>
      </c>
      <c r="CE10" s="131">
        <f t="shared" si="5"/>
        <v>0</v>
      </c>
      <c r="CF10" s="128">
        <f t="shared" si="5"/>
        <v>0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0</v>
      </c>
      <c r="CK10" s="135">
        <f t="shared" si="5"/>
        <v>0</v>
      </c>
      <c r="CN10" s="229"/>
      <c r="CO10" s="229"/>
    </row>
    <row r="11" spans="1:93" ht="13.5" thickBot="1" x14ac:dyDescent="0.25">
      <c r="A11" s="145" t="s">
        <v>18</v>
      </c>
      <c r="B11" s="195">
        <v>0</v>
      </c>
      <c r="C11" s="196">
        <v>0</v>
      </c>
      <c r="D11" s="197">
        <v>0</v>
      </c>
      <c r="E11" s="198">
        <v>0</v>
      </c>
      <c r="F11" s="195">
        <v>0</v>
      </c>
      <c r="G11" s="199">
        <v>0</v>
      </c>
      <c r="H11" s="197">
        <v>0</v>
      </c>
      <c r="I11" s="198">
        <v>0</v>
      </c>
      <c r="J11" s="195">
        <v>0</v>
      </c>
      <c r="K11" s="199">
        <v>0</v>
      </c>
      <c r="L11" s="197">
        <v>0</v>
      </c>
      <c r="M11" s="195">
        <v>0</v>
      </c>
      <c r="N11" s="200">
        <v>0</v>
      </c>
      <c r="O11" s="201">
        <v>0</v>
      </c>
      <c r="P11" s="195">
        <v>0</v>
      </c>
      <c r="Q11" s="199">
        <v>0</v>
      </c>
      <c r="R11" s="197">
        <v>0</v>
      </c>
      <c r="S11" s="198">
        <v>0</v>
      </c>
      <c r="T11" s="195">
        <v>0</v>
      </c>
      <c r="U11" s="199">
        <v>0</v>
      </c>
      <c r="V11" s="197">
        <v>0</v>
      </c>
      <c r="W11" s="198">
        <v>0</v>
      </c>
      <c r="X11" s="195">
        <v>0</v>
      </c>
      <c r="Y11" s="199">
        <v>0</v>
      </c>
      <c r="Z11" s="197">
        <v>0</v>
      </c>
      <c r="AA11" s="195">
        <v>0</v>
      </c>
      <c r="AB11" s="171">
        <f t="shared" si="3"/>
        <v>0</v>
      </c>
      <c r="AC11" s="172">
        <f t="shared" si="4"/>
        <v>0</v>
      </c>
      <c r="AE11" s="272"/>
      <c r="AF11" s="125"/>
      <c r="AG11" s="196"/>
      <c r="AH11" s="197"/>
      <c r="AI11" s="198"/>
      <c r="AJ11" s="195"/>
      <c r="AK11" s="199"/>
      <c r="AL11" s="197"/>
      <c r="AM11" s="198"/>
      <c r="AN11" s="195"/>
      <c r="AO11" s="199"/>
      <c r="AP11" s="197"/>
      <c r="AQ11" s="195"/>
      <c r="AR11" s="200"/>
      <c r="AS11" s="201"/>
      <c r="AT11" s="195"/>
      <c r="AU11" s="199"/>
      <c r="AV11" s="197"/>
      <c r="AW11" s="198"/>
      <c r="AX11" s="195"/>
      <c r="AY11" s="199"/>
      <c r="AZ11" s="197"/>
      <c r="BA11" s="198"/>
      <c r="BB11" s="195"/>
      <c r="BC11" s="199"/>
      <c r="BD11" s="197"/>
      <c r="BE11" s="195"/>
      <c r="BF11" s="171"/>
      <c r="BG11" s="172"/>
      <c r="BH11" s="273"/>
      <c r="BI11" s="145" t="s">
        <v>18</v>
      </c>
      <c r="BJ11" s="128">
        <f t="shared" ref="BJ11:CK11" si="6">B11/B33</f>
        <v>0</v>
      </c>
      <c r="BK11" s="129">
        <f t="shared" si="6"/>
        <v>0</v>
      </c>
      <c r="BL11" s="130">
        <f t="shared" si="6"/>
        <v>0</v>
      </c>
      <c r="BM11" s="131">
        <f t="shared" si="6"/>
        <v>0</v>
      </c>
      <c r="BN11" s="128">
        <f t="shared" si="6"/>
        <v>0</v>
      </c>
      <c r="BO11" s="129">
        <f t="shared" si="6"/>
        <v>0</v>
      </c>
      <c r="BP11" s="130">
        <f t="shared" si="6"/>
        <v>0</v>
      </c>
      <c r="BQ11" s="131">
        <f t="shared" si="6"/>
        <v>0</v>
      </c>
      <c r="BR11" s="128">
        <f t="shared" si="6"/>
        <v>0</v>
      </c>
      <c r="BS11" s="129">
        <f t="shared" si="6"/>
        <v>0</v>
      </c>
      <c r="BT11" s="130">
        <f t="shared" si="6"/>
        <v>0</v>
      </c>
      <c r="BU11" s="128">
        <f t="shared" si="6"/>
        <v>0</v>
      </c>
      <c r="BV11" s="132">
        <f t="shared" si="6"/>
        <v>0</v>
      </c>
      <c r="BW11" s="133">
        <f t="shared" si="6"/>
        <v>0</v>
      </c>
      <c r="BX11" s="128">
        <f t="shared" si="6"/>
        <v>0</v>
      </c>
      <c r="BY11" s="129">
        <f t="shared" si="6"/>
        <v>0</v>
      </c>
      <c r="BZ11" s="130">
        <f t="shared" si="6"/>
        <v>0</v>
      </c>
      <c r="CA11" s="131">
        <f t="shared" si="6"/>
        <v>0</v>
      </c>
      <c r="CB11" s="128">
        <f t="shared" si="6"/>
        <v>0</v>
      </c>
      <c r="CC11" s="129">
        <f t="shared" si="6"/>
        <v>0</v>
      </c>
      <c r="CD11" s="130">
        <f t="shared" si="6"/>
        <v>0</v>
      </c>
      <c r="CE11" s="131">
        <f t="shared" si="6"/>
        <v>0</v>
      </c>
      <c r="CF11" s="128">
        <f t="shared" si="6"/>
        <v>0</v>
      </c>
      <c r="CG11" s="129">
        <f t="shared" si="6"/>
        <v>0</v>
      </c>
      <c r="CH11" s="130">
        <f t="shared" si="6"/>
        <v>0</v>
      </c>
      <c r="CI11" s="128">
        <f t="shared" si="6"/>
        <v>0</v>
      </c>
      <c r="CJ11" s="134">
        <f t="shared" si="6"/>
        <v>0</v>
      </c>
      <c r="CK11" s="135">
        <f t="shared" si="6"/>
        <v>0</v>
      </c>
      <c r="CN11" s="229"/>
      <c r="CO11" s="229"/>
    </row>
    <row r="12" spans="1:93" ht="14.25" thickTop="1" thickBot="1" x14ac:dyDescent="0.25">
      <c r="A12" s="136" t="s">
        <v>19</v>
      </c>
      <c r="B12" s="188">
        <v>227</v>
      </c>
      <c r="C12" s="189">
        <v>75</v>
      </c>
      <c r="D12" s="190">
        <v>177</v>
      </c>
      <c r="E12" s="191">
        <v>32</v>
      </c>
      <c r="F12" s="188">
        <v>453</v>
      </c>
      <c r="G12" s="192">
        <v>159</v>
      </c>
      <c r="H12" s="190">
        <v>482</v>
      </c>
      <c r="I12" s="191">
        <v>240</v>
      </c>
      <c r="J12" s="188">
        <v>27</v>
      </c>
      <c r="K12" s="192">
        <v>31</v>
      </c>
      <c r="L12" s="190">
        <v>157</v>
      </c>
      <c r="M12" s="188">
        <v>126</v>
      </c>
      <c r="N12" s="193">
        <v>454</v>
      </c>
      <c r="O12" s="194">
        <v>350</v>
      </c>
      <c r="P12" s="188">
        <v>150</v>
      </c>
      <c r="Q12" s="192">
        <v>137</v>
      </c>
      <c r="R12" s="190">
        <v>227</v>
      </c>
      <c r="S12" s="191">
        <v>202</v>
      </c>
      <c r="T12" s="188">
        <v>58</v>
      </c>
      <c r="U12" s="192">
        <v>47</v>
      </c>
      <c r="V12" s="190">
        <v>199</v>
      </c>
      <c r="W12" s="191">
        <v>140</v>
      </c>
      <c r="X12" s="188">
        <v>221</v>
      </c>
      <c r="Y12" s="192">
        <v>46</v>
      </c>
      <c r="Z12" s="190">
        <v>525</v>
      </c>
      <c r="AA12" s="188">
        <v>156</v>
      </c>
      <c r="AB12" s="171">
        <f t="shared" si="3"/>
        <v>3357</v>
      </c>
      <c r="AC12" s="172">
        <f t="shared" si="4"/>
        <v>1741</v>
      </c>
      <c r="AE12" s="266" t="s">
        <v>13</v>
      </c>
      <c r="AF12" s="20">
        <f t="shared" ref="AF12:BG12" si="7">SUM(AF9:AF11)</f>
        <v>588</v>
      </c>
      <c r="AG12" s="21">
        <f t="shared" si="7"/>
        <v>635</v>
      </c>
      <c r="AH12" s="20">
        <f t="shared" si="7"/>
        <v>246</v>
      </c>
      <c r="AI12" s="21">
        <f t="shared" si="7"/>
        <v>319</v>
      </c>
      <c r="AJ12" s="20">
        <f t="shared" si="7"/>
        <v>1023</v>
      </c>
      <c r="AK12" s="21">
        <f t="shared" si="7"/>
        <v>844</v>
      </c>
      <c r="AL12" s="20">
        <f t="shared" si="7"/>
        <v>1175</v>
      </c>
      <c r="AM12" s="21">
        <f t="shared" si="7"/>
        <v>1223</v>
      </c>
      <c r="AN12" s="20">
        <f t="shared" si="7"/>
        <v>74</v>
      </c>
      <c r="AO12" s="21">
        <f t="shared" si="7"/>
        <v>110</v>
      </c>
      <c r="AP12" s="20">
        <f t="shared" si="7"/>
        <v>454</v>
      </c>
      <c r="AQ12" s="21">
        <f t="shared" si="7"/>
        <v>414</v>
      </c>
      <c r="AR12" s="20">
        <f t="shared" si="7"/>
        <v>1169</v>
      </c>
      <c r="AS12" s="21">
        <f t="shared" si="7"/>
        <v>980</v>
      </c>
      <c r="AT12" s="20">
        <f t="shared" si="7"/>
        <v>526</v>
      </c>
      <c r="AU12" s="21">
        <f t="shared" si="7"/>
        <v>439</v>
      </c>
      <c r="AV12" s="20">
        <f t="shared" si="7"/>
        <v>703</v>
      </c>
      <c r="AW12" s="21">
        <f t="shared" si="7"/>
        <v>628</v>
      </c>
      <c r="AX12" s="20">
        <f t="shared" si="7"/>
        <v>156</v>
      </c>
      <c r="AY12" s="21">
        <f t="shared" si="7"/>
        <v>152</v>
      </c>
      <c r="AZ12" s="20">
        <f t="shared" si="7"/>
        <v>501</v>
      </c>
      <c r="BA12" s="21">
        <f t="shared" si="7"/>
        <v>752</v>
      </c>
      <c r="BB12" s="20">
        <f t="shared" si="7"/>
        <v>502</v>
      </c>
      <c r="BC12" s="21">
        <f t="shared" si="7"/>
        <v>262</v>
      </c>
      <c r="BD12" s="20">
        <f t="shared" si="7"/>
        <v>1294</v>
      </c>
      <c r="BE12" s="21">
        <f t="shared" si="7"/>
        <v>1688</v>
      </c>
      <c r="BF12" s="173">
        <f t="shared" si="7"/>
        <v>8411</v>
      </c>
      <c r="BG12" s="174">
        <f t="shared" si="7"/>
        <v>8446</v>
      </c>
      <c r="BH12" s="276"/>
      <c r="BI12" s="136" t="s">
        <v>19</v>
      </c>
      <c r="BJ12" s="128">
        <f t="shared" ref="BJ12:CK12" si="8">B12/B33</f>
        <v>2.4445401679948308E-2</v>
      </c>
      <c r="BK12" s="129">
        <f t="shared" si="8"/>
        <v>8.221881166410875E-3</v>
      </c>
      <c r="BL12" s="130">
        <f t="shared" si="8"/>
        <v>5.4045801526717556E-2</v>
      </c>
      <c r="BM12" s="131">
        <f t="shared" si="8"/>
        <v>8.3355040375097684E-3</v>
      </c>
      <c r="BN12" s="128">
        <f t="shared" si="8"/>
        <v>3.9880271150629455E-2</v>
      </c>
      <c r="BO12" s="129">
        <f t="shared" si="8"/>
        <v>1.9007770472205619E-2</v>
      </c>
      <c r="BP12" s="130">
        <f t="shared" si="8"/>
        <v>3.2381592206919718E-2</v>
      </c>
      <c r="BQ12" s="131">
        <f t="shared" si="8"/>
        <v>1.7158790305283479E-2</v>
      </c>
      <c r="BR12" s="128">
        <f t="shared" si="8"/>
        <v>2.9157667386609073E-2</v>
      </c>
      <c r="BS12" s="129">
        <f t="shared" si="8"/>
        <v>3.0753968253968252E-2</v>
      </c>
      <c r="BT12" s="130">
        <f t="shared" si="8"/>
        <v>3.3568526833440242E-2</v>
      </c>
      <c r="BU12" s="128">
        <f t="shared" si="8"/>
        <v>2.9119482320314305E-2</v>
      </c>
      <c r="BV12" s="132">
        <f t="shared" si="8"/>
        <v>3.7252810371707558E-2</v>
      </c>
      <c r="BW12" s="133">
        <f t="shared" si="8"/>
        <v>2.9558314331559834E-2</v>
      </c>
      <c r="BX12" s="128">
        <f t="shared" si="8"/>
        <v>2.7721308445758638E-2</v>
      </c>
      <c r="BY12" s="129">
        <f t="shared" si="8"/>
        <v>2.6140049608853272E-2</v>
      </c>
      <c r="BZ12" s="130">
        <f t="shared" si="8"/>
        <v>2.7286933525664143E-2</v>
      </c>
      <c r="CA12" s="131">
        <f t="shared" si="8"/>
        <v>2.2745186352888188E-2</v>
      </c>
      <c r="CB12" s="128">
        <f t="shared" si="8"/>
        <v>7.0559610705596104E-2</v>
      </c>
      <c r="CC12" s="129">
        <f t="shared" si="8"/>
        <v>4.8403707518022657E-2</v>
      </c>
      <c r="CD12" s="130">
        <f t="shared" si="8"/>
        <v>3.1103469834323227E-2</v>
      </c>
      <c r="CE12" s="131">
        <f t="shared" si="8"/>
        <v>1.7618927762396173E-2</v>
      </c>
      <c r="CF12" s="128">
        <f t="shared" si="8"/>
        <v>5.8157894736842103E-2</v>
      </c>
      <c r="CG12" s="129">
        <f t="shared" si="8"/>
        <v>2.0767494356659141E-2</v>
      </c>
      <c r="CH12" s="130">
        <f t="shared" si="8"/>
        <v>3.1133250311332503E-2</v>
      </c>
      <c r="CI12" s="128">
        <f t="shared" si="8"/>
        <v>7.784431137724551E-3</v>
      </c>
      <c r="CJ12" s="134">
        <f t="shared" si="8"/>
        <v>3.4182551319648091E-2</v>
      </c>
      <c r="CK12" s="135">
        <f t="shared" si="8"/>
        <v>1.7804730883691441E-2</v>
      </c>
      <c r="CN12" s="229"/>
      <c r="CO12" s="229"/>
    </row>
    <row r="13" spans="1:93" ht="13.5" thickTop="1" x14ac:dyDescent="0.2">
      <c r="A13" s="145" t="s">
        <v>20</v>
      </c>
      <c r="B13" s="195">
        <v>233</v>
      </c>
      <c r="C13" s="196">
        <v>288</v>
      </c>
      <c r="D13" s="197">
        <v>135</v>
      </c>
      <c r="E13" s="198">
        <v>134</v>
      </c>
      <c r="F13" s="195">
        <v>498</v>
      </c>
      <c r="G13" s="199">
        <v>461</v>
      </c>
      <c r="H13" s="197">
        <v>556</v>
      </c>
      <c r="I13" s="198">
        <v>622</v>
      </c>
      <c r="J13" s="195">
        <v>40</v>
      </c>
      <c r="K13" s="199">
        <v>52</v>
      </c>
      <c r="L13" s="197">
        <v>273</v>
      </c>
      <c r="M13" s="195">
        <v>212</v>
      </c>
      <c r="N13" s="200">
        <v>627</v>
      </c>
      <c r="O13" s="201">
        <v>488</v>
      </c>
      <c r="P13" s="195">
        <v>265</v>
      </c>
      <c r="Q13" s="199">
        <v>227</v>
      </c>
      <c r="R13" s="197">
        <v>308</v>
      </c>
      <c r="S13" s="198">
        <v>334</v>
      </c>
      <c r="T13" s="195">
        <v>88</v>
      </c>
      <c r="U13" s="199">
        <v>84</v>
      </c>
      <c r="V13" s="197">
        <v>242</v>
      </c>
      <c r="W13" s="198">
        <v>380</v>
      </c>
      <c r="X13" s="195">
        <v>273</v>
      </c>
      <c r="Y13" s="199">
        <v>151</v>
      </c>
      <c r="Z13" s="197">
        <v>610</v>
      </c>
      <c r="AA13" s="195">
        <v>841</v>
      </c>
      <c r="AB13" s="171">
        <f t="shared" si="3"/>
        <v>4148</v>
      </c>
      <c r="AC13" s="172">
        <f t="shared" si="4"/>
        <v>4274</v>
      </c>
      <c r="BF13" s="230">
        <f>BF12/2</f>
        <v>4205.5</v>
      </c>
      <c r="BI13" s="145" t="s">
        <v>20</v>
      </c>
      <c r="BJ13" s="128">
        <f t="shared" ref="BJ13:CK13" si="9">B13/B33</f>
        <v>2.5091535645057075E-2</v>
      </c>
      <c r="BK13" s="129">
        <f t="shared" si="9"/>
        <v>3.1572023679017756E-2</v>
      </c>
      <c r="BL13" s="130">
        <f t="shared" si="9"/>
        <v>4.1221374045801527E-2</v>
      </c>
      <c r="BM13" s="131">
        <f t="shared" si="9"/>
        <v>3.4904923157072151E-2</v>
      </c>
      <c r="BN13" s="128">
        <f t="shared" si="9"/>
        <v>4.384188749009596E-2</v>
      </c>
      <c r="BO13" s="129">
        <f t="shared" si="9"/>
        <v>5.5110579796772266E-2</v>
      </c>
      <c r="BP13" s="130">
        <f t="shared" si="9"/>
        <v>3.7353039973127312E-2</v>
      </c>
      <c r="BQ13" s="131">
        <f t="shared" si="9"/>
        <v>4.4469864874526345E-2</v>
      </c>
      <c r="BR13" s="128">
        <f t="shared" si="9"/>
        <v>4.3196544276457881E-2</v>
      </c>
      <c r="BS13" s="129">
        <f t="shared" si="9"/>
        <v>5.1587301587301584E-2</v>
      </c>
      <c r="BT13" s="130">
        <f t="shared" si="9"/>
        <v>5.8370750481077614E-2</v>
      </c>
      <c r="BU13" s="128">
        <f t="shared" si="9"/>
        <v>4.8994684538941527E-2</v>
      </c>
      <c r="BV13" s="132">
        <f t="shared" si="9"/>
        <v>5.1448264544186426E-2</v>
      </c>
      <c r="BW13" s="133">
        <f t="shared" si="9"/>
        <v>4.1212735410860568E-2</v>
      </c>
      <c r="BX13" s="128">
        <f t="shared" si="9"/>
        <v>4.8974311587506932E-2</v>
      </c>
      <c r="BY13" s="129">
        <f t="shared" si="9"/>
        <v>4.3312344972333522E-2</v>
      </c>
      <c r="BZ13" s="130">
        <f t="shared" si="9"/>
        <v>3.7023680730857073E-2</v>
      </c>
      <c r="CA13" s="131">
        <f t="shared" si="9"/>
        <v>3.7608377434973542E-2</v>
      </c>
      <c r="CB13" s="128">
        <f t="shared" si="9"/>
        <v>0.1070559610705596</v>
      </c>
      <c r="CC13" s="129">
        <f t="shared" si="9"/>
        <v>8.6508753861997939E-2</v>
      </c>
      <c r="CD13" s="130">
        <f t="shared" si="9"/>
        <v>3.7824320100031263E-2</v>
      </c>
      <c r="CE13" s="131">
        <f t="shared" si="9"/>
        <v>4.7822803926503898E-2</v>
      </c>
      <c r="CF13" s="128">
        <f t="shared" si="9"/>
        <v>7.1842105263157902E-2</v>
      </c>
      <c r="CG13" s="129">
        <f t="shared" si="9"/>
        <v>6.8171557562076754E-2</v>
      </c>
      <c r="CH13" s="130">
        <f t="shared" si="9"/>
        <v>3.6173871790310147E-2</v>
      </c>
      <c r="CI13" s="128">
        <f t="shared" si="9"/>
        <v>4.1966067864271456E-2</v>
      </c>
      <c r="CJ13" s="134">
        <f t="shared" si="9"/>
        <v>4.2236884978820464E-2</v>
      </c>
      <c r="CK13" s="135">
        <f t="shared" si="9"/>
        <v>4.370902917685078E-2</v>
      </c>
      <c r="CN13" s="229"/>
      <c r="CO13" s="229"/>
    </row>
    <row r="14" spans="1:93" ht="13.5" thickBot="1" x14ac:dyDescent="0.25">
      <c r="A14" s="136" t="s">
        <v>21</v>
      </c>
      <c r="B14" s="188">
        <v>355</v>
      </c>
      <c r="C14" s="189">
        <v>347</v>
      </c>
      <c r="D14" s="190">
        <v>111</v>
      </c>
      <c r="E14" s="191">
        <v>185</v>
      </c>
      <c r="F14" s="188">
        <v>525</v>
      </c>
      <c r="G14" s="192">
        <v>383</v>
      </c>
      <c r="H14" s="190">
        <v>619</v>
      </c>
      <c r="I14" s="191">
        <v>601</v>
      </c>
      <c r="J14" s="188">
        <v>34</v>
      </c>
      <c r="K14" s="192">
        <v>58</v>
      </c>
      <c r="L14" s="190">
        <v>181</v>
      </c>
      <c r="M14" s="188">
        <v>202</v>
      </c>
      <c r="N14" s="193">
        <v>542</v>
      </c>
      <c r="O14" s="194">
        <v>492</v>
      </c>
      <c r="P14" s="188">
        <v>261</v>
      </c>
      <c r="Q14" s="192">
        <v>212</v>
      </c>
      <c r="R14" s="190">
        <v>395</v>
      </c>
      <c r="S14" s="191">
        <v>294</v>
      </c>
      <c r="T14" s="188">
        <v>68</v>
      </c>
      <c r="U14" s="192">
        <v>68</v>
      </c>
      <c r="V14" s="190">
        <v>259</v>
      </c>
      <c r="W14" s="191">
        <v>372</v>
      </c>
      <c r="X14" s="188">
        <v>229</v>
      </c>
      <c r="Y14" s="192">
        <v>111</v>
      </c>
      <c r="Z14" s="190">
        <v>684</v>
      </c>
      <c r="AA14" s="188">
        <v>847</v>
      </c>
      <c r="AB14" s="171">
        <f t="shared" si="3"/>
        <v>4263</v>
      </c>
      <c r="AC14" s="172">
        <f t="shared" si="4"/>
        <v>4172</v>
      </c>
      <c r="AE14" s="269" t="s">
        <v>85</v>
      </c>
      <c r="BI14" s="136" t="s">
        <v>21</v>
      </c>
      <c r="BJ14" s="128">
        <f t="shared" ref="BJ14:CK14" si="10">B14/B33</f>
        <v>3.8229592935601985E-2</v>
      </c>
      <c r="BK14" s="129">
        <f t="shared" si="10"/>
        <v>3.803990352992765E-2</v>
      </c>
      <c r="BL14" s="130">
        <f t="shared" si="10"/>
        <v>3.3893129770992368E-2</v>
      </c>
      <c r="BM14" s="131">
        <f t="shared" si="10"/>
        <v>4.8189632716853351E-2</v>
      </c>
      <c r="BN14" s="128">
        <f t="shared" si="10"/>
        <v>4.621885729377586E-2</v>
      </c>
      <c r="BO14" s="129">
        <f t="shared" si="10"/>
        <v>4.5786013150029885E-2</v>
      </c>
      <c r="BP14" s="130">
        <f t="shared" si="10"/>
        <v>4.1585488747060799E-2</v>
      </c>
      <c r="BQ14" s="131">
        <f t="shared" si="10"/>
        <v>4.2968470722814039E-2</v>
      </c>
      <c r="BR14" s="128">
        <f t="shared" si="10"/>
        <v>3.6717062634989202E-2</v>
      </c>
      <c r="BS14" s="129">
        <f t="shared" si="10"/>
        <v>5.7539682539682536E-2</v>
      </c>
      <c r="BT14" s="130">
        <f t="shared" si="10"/>
        <v>3.870002138122728E-2</v>
      </c>
      <c r="BU14" s="128">
        <f t="shared" si="10"/>
        <v>4.668361451351976E-2</v>
      </c>
      <c r="BV14" s="132">
        <f t="shared" si="10"/>
        <v>4.4473619430540741E-2</v>
      </c>
      <c r="BW14" s="133">
        <f t="shared" si="10"/>
        <v>4.1550544717506965E-2</v>
      </c>
      <c r="BX14" s="128">
        <f t="shared" si="10"/>
        <v>4.8235076695620036E-2</v>
      </c>
      <c r="BY14" s="129">
        <f t="shared" si="10"/>
        <v>4.0450295745086816E-2</v>
      </c>
      <c r="BZ14" s="130">
        <f t="shared" si="10"/>
        <v>4.7481668469768E-2</v>
      </c>
      <c r="CA14" s="131">
        <f t="shared" si="10"/>
        <v>3.3104380137371915E-2</v>
      </c>
      <c r="CB14" s="128">
        <f t="shared" si="10"/>
        <v>8.2725060827250604E-2</v>
      </c>
      <c r="CC14" s="129">
        <f t="shared" si="10"/>
        <v>7.0030895983522148E-2</v>
      </c>
      <c r="CD14" s="130">
        <f t="shared" si="10"/>
        <v>4.0481400437636761E-2</v>
      </c>
      <c r="CE14" s="131">
        <f t="shared" si="10"/>
        <v>4.6816008054366975E-2</v>
      </c>
      <c r="CF14" s="128">
        <f t="shared" si="10"/>
        <v>6.0263157894736845E-2</v>
      </c>
      <c r="CG14" s="129">
        <f t="shared" si="10"/>
        <v>5.0112866817155759E-2</v>
      </c>
      <c r="CH14" s="130">
        <f t="shared" si="10"/>
        <v>4.056217754847892E-2</v>
      </c>
      <c r="CI14" s="128">
        <f t="shared" si="10"/>
        <v>4.2265469061876247E-2</v>
      </c>
      <c r="CJ14" s="134">
        <f t="shared" si="10"/>
        <v>4.3407869012707725E-2</v>
      </c>
      <c r="CK14" s="135">
        <f t="shared" si="10"/>
        <v>4.2665903071085975E-2</v>
      </c>
      <c r="CN14" s="229"/>
      <c r="CO14" s="229"/>
    </row>
    <row r="15" spans="1:93" ht="14.25" thickTop="1" thickBot="1" x14ac:dyDescent="0.25">
      <c r="A15" s="145" t="s">
        <v>22</v>
      </c>
      <c r="B15" s="195">
        <v>446</v>
      </c>
      <c r="C15" s="196">
        <v>375</v>
      </c>
      <c r="D15" s="197">
        <v>139</v>
      </c>
      <c r="E15" s="198">
        <v>154</v>
      </c>
      <c r="F15" s="195">
        <v>692</v>
      </c>
      <c r="G15" s="199">
        <v>376</v>
      </c>
      <c r="H15" s="197">
        <v>808</v>
      </c>
      <c r="I15" s="198">
        <v>584</v>
      </c>
      <c r="J15" s="195">
        <v>35</v>
      </c>
      <c r="K15" s="199">
        <v>91</v>
      </c>
      <c r="L15" s="197">
        <v>167</v>
      </c>
      <c r="M15" s="195">
        <v>222</v>
      </c>
      <c r="N15" s="200">
        <v>609</v>
      </c>
      <c r="O15" s="201">
        <v>617</v>
      </c>
      <c r="P15" s="195">
        <v>309</v>
      </c>
      <c r="Q15" s="199">
        <v>206</v>
      </c>
      <c r="R15" s="197">
        <v>424</v>
      </c>
      <c r="S15" s="198">
        <v>410</v>
      </c>
      <c r="T15" s="195">
        <v>35</v>
      </c>
      <c r="U15" s="199">
        <v>36</v>
      </c>
      <c r="V15" s="197">
        <v>297</v>
      </c>
      <c r="W15" s="198">
        <v>400</v>
      </c>
      <c r="X15" s="195">
        <v>217</v>
      </c>
      <c r="Y15" s="199">
        <v>100</v>
      </c>
      <c r="Z15" s="197">
        <v>770</v>
      </c>
      <c r="AA15" s="195">
        <v>811</v>
      </c>
      <c r="AB15" s="171">
        <f t="shared" si="3"/>
        <v>4948</v>
      </c>
      <c r="AC15" s="172">
        <f t="shared" si="4"/>
        <v>4382</v>
      </c>
      <c r="AE15" s="296" t="s">
        <v>0</v>
      </c>
      <c r="AF15" s="298" t="s">
        <v>1</v>
      </c>
      <c r="AG15" s="299"/>
      <c r="AH15" s="298" t="s">
        <v>2</v>
      </c>
      <c r="AI15" s="299"/>
      <c r="AJ15" s="298" t="s">
        <v>3</v>
      </c>
      <c r="AK15" s="299"/>
      <c r="AL15" s="298" t="s">
        <v>4</v>
      </c>
      <c r="AM15" s="299"/>
      <c r="AN15" s="298" t="s">
        <v>5</v>
      </c>
      <c r="AO15" s="299"/>
      <c r="AP15" s="298" t="s">
        <v>6</v>
      </c>
      <c r="AQ15" s="299"/>
      <c r="AR15" s="298" t="s">
        <v>7</v>
      </c>
      <c r="AS15" s="299"/>
      <c r="AT15" s="298" t="s">
        <v>8</v>
      </c>
      <c r="AU15" s="299"/>
      <c r="AV15" s="298" t="s">
        <v>9</v>
      </c>
      <c r="AW15" s="299"/>
      <c r="AX15" s="298" t="s">
        <v>10</v>
      </c>
      <c r="AY15" s="299"/>
      <c r="AZ15" s="298" t="s">
        <v>11</v>
      </c>
      <c r="BA15" s="299"/>
      <c r="BB15" s="298" t="s">
        <v>12</v>
      </c>
      <c r="BC15" s="299"/>
      <c r="BD15" s="301" t="s">
        <v>40</v>
      </c>
      <c r="BE15" s="302"/>
      <c r="BF15" s="303" t="s">
        <v>41</v>
      </c>
      <c r="BG15" s="304"/>
      <c r="BI15" s="145" t="s">
        <v>22</v>
      </c>
      <c r="BJ15" s="128">
        <f t="shared" ref="BJ15:CK15" si="11">B15/B33</f>
        <v>4.8029291406418262E-2</v>
      </c>
      <c r="BK15" s="129">
        <f t="shared" si="11"/>
        <v>4.1109405832054371E-2</v>
      </c>
      <c r="BL15" s="130">
        <f t="shared" si="11"/>
        <v>4.2442748091603054E-2</v>
      </c>
      <c r="BM15" s="131">
        <f t="shared" si="11"/>
        <v>4.0114613180515762E-2</v>
      </c>
      <c r="BN15" s="128">
        <f t="shared" si="11"/>
        <v>6.0920855709129328E-2</v>
      </c>
      <c r="BO15" s="129">
        <f t="shared" si="11"/>
        <v>4.4949193066347877E-2</v>
      </c>
      <c r="BP15" s="130">
        <f t="shared" si="11"/>
        <v>5.4282835068861272E-2</v>
      </c>
      <c r="BQ15" s="131">
        <f t="shared" si="11"/>
        <v>4.1753056409523127E-2</v>
      </c>
      <c r="BR15" s="128">
        <f t="shared" si="11"/>
        <v>3.7796976241900648E-2</v>
      </c>
      <c r="BS15" s="129">
        <f t="shared" si="11"/>
        <v>9.0277777777777776E-2</v>
      </c>
      <c r="BT15" s="130">
        <f t="shared" si="11"/>
        <v>3.5706649561684838E-2</v>
      </c>
      <c r="BU15" s="128">
        <f t="shared" si="11"/>
        <v>5.1305754564363301E-2</v>
      </c>
      <c r="BV15" s="132">
        <f t="shared" si="11"/>
        <v>4.9971280873061456E-2</v>
      </c>
      <c r="BW15" s="133">
        <f t="shared" si="11"/>
        <v>5.2107085550206905E-2</v>
      </c>
      <c r="BX15" s="128">
        <f t="shared" si="11"/>
        <v>5.7105895398262795E-2</v>
      </c>
      <c r="BY15" s="129">
        <f t="shared" si="11"/>
        <v>3.9305476054188132E-2</v>
      </c>
      <c r="BZ15" s="130">
        <f t="shared" si="11"/>
        <v>5.0967664382738309E-2</v>
      </c>
      <c r="CA15" s="131">
        <f t="shared" si="11"/>
        <v>4.6165972300416622E-2</v>
      </c>
      <c r="CB15" s="128">
        <f t="shared" si="11"/>
        <v>4.2579075425790751E-2</v>
      </c>
      <c r="CC15" s="129">
        <f t="shared" si="11"/>
        <v>3.7075180226570546E-2</v>
      </c>
      <c r="CD15" s="130">
        <f t="shared" si="11"/>
        <v>4.6420756486402003E-2</v>
      </c>
      <c r="CE15" s="131">
        <f t="shared" si="11"/>
        <v>5.0339793606846213E-2</v>
      </c>
      <c r="CF15" s="128">
        <f t="shared" si="11"/>
        <v>5.7105263157894735E-2</v>
      </c>
      <c r="CG15" s="129">
        <f t="shared" si="11"/>
        <v>4.5146726862302484E-2</v>
      </c>
      <c r="CH15" s="130">
        <f t="shared" si="11"/>
        <v>4.5662100456621002E-2</v>
      </c>
      <c r="CI15" s="128">
        <f t="shared" si="11"/>
        <v>4.0469061876247506E-2</v>
      </c>
      <c r="CJ15" s="134">
        <f t="shared" si="11"/>
        <v>5.0382860866731834E-2</v>
      </c>
      <c r="CK15" s="135">
        <f t="shared" si="11"/>
        <v>4.4813515641778226E-2</v>
      </c>
      <c r="CN15" s="229"/>
      <c r="CO15" s="229"/>
    </row>
    <row r="16" spans="1:93" ht="15" thickTop="1" thickBot="1" x14ac:dyDescent="0.3">
      <c r="A16" s="136" t="s">
        <v>23</v>
      </c>
      <c r="B16" s="188">
        <v>670</v>
      </c>
      <c r="C16" s="189">
        <v>564</v>
      </c>
      <c r="D16" s="190">
        <v>198</v>
      </c>
      <c r="E16" s="191">
        <v>188</v>
      </c>
      <c r="F16" s="188">
        <v>885</v>
      </c>
      <c r="G16" s="192">
        <v>433</v>
      </c>
      <c r="H16" s="190">
        <v>1050</v>
      </c>
      <c r="I16" s="191">
        <v>751</v>
      </c>
      <c r="J16" s="188">
        <v>41</v>
      </c>
      <c r="K16" s="192">
        <v>94</v>
      </c>
      <c r="L16" s="190">
        <v>177</v>
      </c>
      <c r="M16" s="188">
        <v>352</v>
      </c>
      <c r="N16" s="193">
        <v>831</v>
      </c>
      <c r="O16" s="194">
        <v>695</v>
      </c>
      <c r="P16" s="188">
        <v>396</v>
      </c>
      <c r="Q16" s="192">
        <v>239</v>
      </c>
      <c r="R16" s="190">
        <v>558</v>
      </c>
      <c r="S16" s="191">
        <v>470</v>
      </c>
      <c r="T16" s="188">
        <v>58</v>
      </c>
      <c r="U16" s="192">
        <v>63</v>
      </c>
      <c r="V16" s="190">
        <v>277</v>
      </c>
      <c r="W16" s="191">
        <v>515</v>
      </c>
      <c r="X16" s="188">
        <v>281</v>
      </c>
      <c r="Y16" s="192">
        <v>105</v>
      </c>
      <c r="Z16" s="190">
        <v>1022</v>
      </c>
      <c r="AA16" s="188">
        <v>1164</v>
      </c>
      <c r="AB16" s="171">
        <f t="shared" si="3"/>
        <v>6444</v>
      </c>
      <c r="AC16" s="172">
        <f t="shared" si="4"/>
        <v>5633</v>
      </c>
      <c r="AE16" s="297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75" t="s">
        <v>14</v>
      </c>
      <c r="BG16" s="176" t="s">
        <v>15</v>
      </c>
      <c r="BI16" s="136" t="s">
        <v>23</v>
      </c>
      <c r="BJ16" s="128">
        <f t="shared" ref="BJ16:CK16" si="12">B16/B33</f>
        <v>7.2151626103812191E-2</v>
      </c>
      <c r="BK16" s="129">
        <f t="shared" si="12"/>
        <v>6.1828546371409776E-2</v>
      </c>
      <c r="BL16" s="130">
        <f t="shared" si="12"/>
        <v>6.045801526717557E-2</v>
      </c>
      <c r="BM16" s="131">
        <f t="shared" si="12"/>
        <v>4.8971086220369886E-2</v>
      </c>
      <c r="BN16" s="128">
        <f t="shared" si="12"/>
        <v>7.7911788009507876E-2</v>
      </c>
      <c r="BO16" s="129">
        <f t="shared" si="12"/>
        <v>5.1763299462044235E-2</v>
      </c>
      <c r="BP16" s="130">
        <f t="shared" si="12"/>
        <v>7.0540812898891497E-2</v>
      </c>
      <c r="BQ16" s="131">
        <f t="shared" si="12"/>
        <v>5.3692714663616213E-2</v>
      </c>
      <c r="BR16" s="128">
        <f t="shared" si="12"/>
        <v>4.4276457883369327E-2</v>
      </c>
      <c r="BS16" s="129">
        <f t="shared" si="12"/>
        <v>9.3253968253968256E-2</v>
      </c>
      <c r="BT16" s="130">
        <f t="shared" si="12"/>
        <v>3.784477228992944E-2</v>
      </c>
      <c r="BU16" s="128">
        <f t="shared" si="12"/>
        <v>8.134966489484631E-2</v>
      </c>
      <c r="BV16" s="132">
        <f t="shared" si="12"/>
        <v>6.8187412816936077E-2</v>
      </c>
      <c r="BW16" s="133">
        <f t="shared" si="12"/>
        <v>5.8694367029811671E-2</v>
      </c>
      <c r="BX16" s="128">
        <f t="shared" si="12"/>
        <v>7.3184254296802809E-2</v>
      </c>
      <c r="BY16" s="129">
        <f t="shared" si="12"/>
        <v>4.5601984354130889E-2</v>
      </c>
      <c r="BZ16" s="130">
        <f t="shared" si="12"/>
        <v>6.7075369635773527E-2</v>
      </c>
      <c r="CA16" s="131">
        <f t="shared" si="12"/>
        <v>5.2921968246819051E-2</v>
      </c>
      <c r="CB16" s="128">
        <f t="shared" si="12"/>
        <v>7.0559610705596104E-2</v>
      </c>
      <c r="CC16" s="129">
        <f t="shared" si="12"/>
        <v>6.4881565396498461E-2</v>
      </c>
      <c r="CD16" s="130">
        <f t="shared" si="12"/>
        <v>4.3294779618630819E-2</v>
      </c>
      <c r="CE16" s="131">
        <f t="shared" si="12"/>
        <v>6.4812484268814502E-2</v>
      </c>
      <c r="CF16" s="128">
        <f t="shared" si="12"/>
        <v>7.3947368421052637E-2</v>
      </c>
      <c r="CG16" s="129">
        <f t="shared" si="12"/>
        <v>4.740406320541761E-2</v>
      </c>
      <c r="CH16" s="130">
        <f t="shared" si="12"/>
        <v>6.0606060606060608E-2</v>
      </c>
      <c r="CI16" s="128">
        <f t="shared" si="12"/>
        <v>5.8083832335329343E-2</v>
      </c>
      <c r="CJ16" s="134">
        <f t="shared" si="12"/>
        <v>6.5615835777126097E-2</v>
      </c>
      <c r="CK16" s="135">
        <f t="shared" si="12"/>
        <v>5.7607150527187755E-2</v>
      </c>
      <c r="CN16" s="229"/>
      <c r="CO16" s="229"/>
    </row>
    <row r="17" spans="1:93" ht="13.5" thickTop="1" x14ac:dyDescent="0.2">
      <c r="A17" s="145" t="s">
        <v>24</v>
      </c>
      <c r="B17" s="202">
        <v>755</v>
      </c>
      <c r="C17" s="196">
        <v>870</v>
      </c>
      <c r="D17" s="197">
        <v>242</v>
      </c>
      <c r="E17" s="198">
        <v>230</v>
      </c>
      <c r="F17" s="195">
        <v>1217</v>
      </c>
      <c r="G17" s="199">
        <v>496</v>
      </c>
      <c r="H17" s="197">
        <v>1422</v>
      </c>
      <c r="I17" s="198">
        <v>959</v>
      </c>
      <c r="J17" s="195">
        <v>61</v>
      </c>
      <c r="K17" s="199">
        <v>124</v>
      </c>
      <c r="L17" s="197">
        <v>222</v>
      </c>
      <c r="M17" s="195">
        <v>617</v>
      </c>
      <c r="N17" s="200">
        <v>941</v>
      </c>
      <c r="O17" s="203">
        <v>1144</v>
      </c>
      <c r="P17" s="195">
        <v>539</v>
      </c>
      <c r="Q17" s="199">
        <v>372</v>
      </c>
      <c r="R17" s="197">
        <v>705</v>
      </c>
      <c r="S17" s="198">
        <v>653</v>
      </c>
      <c r="T17" s="195">
        <v>83</v>
      </c>
      <c r="U17" s="199">
        <v>68</v>
      </c>
      <c r="V17" s="197">
        <v>357</v>
      </c>
      <c r="W17" s="204">
        <v>952</v>
      </c>
      <c r="X17" s="195">
        <v>364</v>
      </c>
      <c r="Y17" s="199">
        <v>148</v>
      </c>
      <c r="Z17" s="197">
        <v>1248</v>
      </c>
      <c r="AA17" s="195">
        <v>1362</v>
      </c>
      <c r="AB17" s="171">
        <f t="shared" si="3"/>
        <v>8156</v>
      </c>
      <c r="AC17" s="172">
        <f t="shared" si="4"/>
        <v>7995</v>
      </c>
      <c r="AE17" s="272" t="s">
        <v>30</v>
      </c>
      <c r="AF17" s="125">
        <f t="shared" ref="AF17:AU18" si="13">SUMIF($A$9:$A$32,$AE17,B$9:B$32)</f>
        <v>806</v>
      </c>
      <c r="AG17" s="185">
        <f t="shared" si="13"/>
        <v>761</v>
      </c>
      <c r="AH17" s="126">
        <f t="shared" si="13"/>
        <v>225</v>
      </c>
      <c r="AI17" s="179">
        <f t="shared" si="13"/>
        <v>287</v>
      </c>
      <c r="AJ17" s="125">
        <f t="shared" si="13"/>
        <v>794</v>
      </c>
      <c r="AK17" s="127">
        <f t="shared" si="13"/>
        <v>613</v>
      </c>
      <c r="AL17" s="126">
        <f t="shared" si="13"/>
        <v>1194</v>
      </c>
      <c r="AM17" s="179">
        <f t="shared" si="13"/>
        <v>1075</v>
      </c>
      <c r="AN17" s="125">
        <f t="shared" si="13"/>
        <v>79</v>
      </c>
      <c r="AO17" s="127">
        <f t="shared" si="13"/>
        <v>56</v>
      </c>
      <c r="AP17" s="126">
        <f t="shared" si="13"/>
        <v>357</v>
      </c>
      <c r="AQ17" s="125">
        <f t="shared" si="13"/>
        <v>292</v>
      </c>
      <c r="AR17" s="178">
        <f t="shared" si="13"/>
        <v>841</v>
      </c>
      <c r="AS17" s="180">
        <f t="shared" si="13"/>
        <v>891</v>
      </c>
      <c r="AT17" s="125">
        <f t="shared" si="13"/>
        <v>407</v>
      </c>
      <c r="AU17" s="127">
        <f t="shared" si="13"/>
        <v>406</v>
      </c>
      <c r="AV17" s="126">
        <f t="shared" ref="AP17:BE18" si="14">SUMIF($A$9:$A$32,$AE17,R$9:R$32)</f>
        <v>655</v>
      </c>
      <c r="AW17" s="179">
        <f t="shared" si="14"/>
        <v>689</v>
      </c>
      <c r="AX17" s="125">
        <f t="shared" si="14"/>
        <v>50</v>
      </c>
      <c r="AY17" s="127">
        <f t="shared" si="14"/>
        <v>99</v>
      </c>
      <c r="AZ17" s="126">
        <f t="shared" si="14"/>
        <v>536</v>
      </c>
      <c r="BA17" s="179">
        <f t="shared" si="14"/>
        <v>568</v>
      </c>
      <c r="BB17" s="125">
        <f t="shared" si="14"/>
        <v>273</v>
      </c>
      <c r="BC17" s="127">
        <f t="shared" si="14"/>
        <v>159</v>
      </c>
      <c r="BD17" s="183">
        <f t="shared" si="14"/>
        <v>1332</v>
      </c>
      <c r="BE17" s="184">
        <f t="shared" si="14"/>
        <v>1455</v>
      </c>
      <c r="BF17" s="169">
        <f>AF17+AH17+AJ17+AL17+AN17+AP17+AR17+AT17+AV17+AX17+AZ17+BB17+BD17</f>
        <v>7549</v>
      </c>
      <c r="BG17" s="170">
        <f>AG17+AI17+AK17+AM17+AO17+AQ17+AS17+AU17+AW17+AY17+BA17+BC17+BE17</f>
        <v>7351</v>
      </c>
      <c r="BI17" s="145" t="s">
        <v>24</v>
      </c>
      <c r="BJ17" s="128">
        <f t="shared" ref="BJ17:CK17" si="15">B17/B33</f>
        <v>8.1305190609519712E-2</v>
      </c>
      <c r="BK17" s="129">
        <f t="shared" si="15"/>
        <v>9.5373821530366151E-2</v>
      </c>
      <c r="BL17" s="130">
        <f t="shared" si="15"/>
        <v>7.3893129770992369E-2</v>
      </c>
      <c r="BM17" s="131">
        <f t="shared" si="15"/>
        <v>5.9911435269601458E-2</v>
      </c>
      <c r="BN17" s="128">
        <f t="shared" si="15"/>
        <v>0.10713971300290519</v>
      </c>
      <c r="BO17" s="129">
        <f t="shared" si="15"/>
        <v>5.9294680215182305E-2</v>
      </c>
      <c r="BP17" s="130">
        <f t="shared" si="15"/>
        <v>9.5532415183070207E-2</v>
      </c>
      <c r="BQ17" s="131">
        <f t="shared" si="15"/>
        <v>6.8563666261528558E-2</v>
      </c>
      <c r="BR17" s="128">
        <f t="shared" si="15"/>
        <v>6.5874730021598271E-2</v>
      </c>
      <c r="BS17" s="129">
        <f t="shared" si="15"/>
        <v>0.12301587301587301</v>
      </c>
      <c r="BT17" s="130">
        <f t="shared" si="15"/>
        <v>4.7466324567030149E-2</v>
      </c>
      <c r="BU17" s="128">
        <f t="shared" si="15"/>
        <v>0.14259302056852322</v>
      </c>
      <c r="BV17" s="132">
        <f t="shared" si="15"/>
        <v>7.7213424140477563E-2</v>
      </c>
      <c r="BW17" s="133">
        <f t="shared" si="15"/>
        <v>9.661346170086986E-2</v>
      </c>
      <c r="BX17" s="128">
        <f t="shared" si="15"/>
        <v>9.9611901681759374E-2</v>
      </c>
      <c r="BY17" s="129">
        <f t="shared" si="15"/>
        <v>7.0978820835718368E-2</v>
      </c>
      <c r="BZ17" s="130">
        <f t="shared" si="15"/>
        <v>8.4745762711864403E-2</v>
      </c>
      <c r="CA17" s="131">
        <f t="shared" si="15"/>
        <v>7.3527755883346466E-2</v>
      </c>
      <c r="CB17" s="128">
        <f t="shared" si="15"/>
        <v>0.10097323600973236</v>
      </c>
      <c r="CC17" s="129">
        <f t="shared" si="15"/>
        <v>7.0030895983522148E-2</v>
      </c>
      <c r="CD17" s="130">
        <f t="shared" si="15"/>
        <v>5.5798687089715533E-2</v>
      </c>
      <c r="CE17" s="131">
        <f t="shared" si="15"/>
        <v>0.11980870878429399</v>
      </c>
      <c r="CF17" s="128">
        <f t="shared" si="15"/>
        <v>9.5789473684210522E-2</v>
      </c>
      <c r="CG17" s="129">
        <f t="shared" si="15"/>
        <v>6.6817155756207669E-2</v>
      </c>
      <c r="CH17" s="130">
        <f t="shared" si="15"/>
        <v>7.4008183597224692E-2</v>
      </c>
      <c r="CI17" s="128">
        <f t="shared" si="15"/>
        <v>6.7964071856287431E-2</v>
      </c>
      <c r="CJ17" s="134">
        <f t="shared" si="15"/>
        <v>8.3048224177256436E-2</v>
      </c>
      <c r="CK17" s="135">
        <f t="shared" si="15"/>
        <v>8.1762678584211976E-2</v>
      </c>
      <c r="CN17" s="229"/>
      <c r="CO17" s="229"/>
    </row>
    <row r="18" spans="1:93" x14ac:dyDescent="0.2">
      <c r="A18" s="136" t="s">
        <v>25</v>
      </c>
      <c r="B18" s="205">
        <v>725</v>
      </c>
      <c r="C18" s="189">
        <v>662</v>
      </c>
      <c r="D18" s="190">
        <v>265</v>
      </c>
      <c r="E18" s="191">
        <v>248</v>
      </c>
      <c r="F18" s="188">
        <v>949</v>
      </c>
      <c r="G18" s="192">
        <v>446</v>
      </c>
      <c r="H18" s="190">
        <v>1153</v>
      </c>
      <c r="I18" s="191">
        <v>880</v>
      </c>
      <c r="J18" s="188">
        <v>63</v>
      </c>
      <c r="K18" s="189">
        <v>76</v>
      </c>
      <c r="L18" s="190">
        <v>192</v>
      </c>
      <c r="M18" s="188">
        <v>449</v>
      </c>
      <c r="N18" s="193">
        <v>800</v>
      </c>
      <c r="O18" s="206">
        <v>772</v>
      </c>
      <c r="P18" s="188">
        <v>413</v>
      </c>
      <c r="Q18" s="189">
        <v>262</v>
      </c>
      <c r="R18" s="190">
        <v>650</v>
      </c>
      <c r="S18" s="191">
        <v>615</v>
      </c>
      <c r="T18" s="197">
        <v>38</v>
      </c>
      <c r="U18" s="188">
        <v>49</v>
      </c>
      <c r="V18" s="190">
        <v>308</v>
      </c>
      <c r="W18" s="207">
        <v>569</v>
      </c>
      <c r="X18" s="188">
        <v>279</v>
      </c>
      <c r="Y18" s="192">
        <v>93</v>
      </c>
      <c r="Z18" s="190">
        <v>1048</v>
      </c>
      <c r="AA18" s="188">
        <v>1536</v>
      </c>
      <c r="AB18" s="171">
        <f t="shared" si="3"/>
        <v>6883</v>
      </c>
      <c r="AC18" s="172">
        <f t="shared" si="4"/>
        <v>6657</v>
      </c>
      <c r="AE18" s="274" t="s">
        <v>31</v>
      </c>
      <c r="AF18" s="125">
        <f t="shared" si="13"/>
        <v>787</v>
      </c>
      <c r="AG18" s="189">
        <f t="shared" si="13"/>
        <v>523</v>
      </c>
      <c r="AH18" s="190">
        <f t="shared" si="13"/>
        <v>239</v>
      </c>
      <c r="AI18" s="191">
        <f t="shared" si="13"/>
        <v>251</v>
      </c>
      <c r="AJ18" s="275">
        <f t="shared" si="13"/>
        <v>701</v>
      </c>
      <c r="AK18" s="192">
        <f t="shared" si="13"/>
        <v>594</v>
      </c>
      <c r="AL18" s="190">
        <f t="shared" si="13"/>
        <v>950</v>
      </c>
      <c r="AM18" s="191">
        <f t="shared" si="13"/>
        <v>1044</v>
      </c>
      <c r="AN18" s="275">
        <f t="shared" si="13"/>
        <v>65</v>
      </c>
      <c r="AO18" s="192">
        <f t="shared" si="13"/>
        <v>58</v>
      </c>
      <c r="AP18" s="190">
        <f t="shared" si="14"/>
        <v>360</v>
      </c>
      <c r="AQ18" s="275">
        <f t="shared" si="14"/>
        <v>196</v>
      </c>
      <c r="AR18" s="193">
        <f t="shared" si="14"/>
        <v>812</v>
      </c>
      <c r="AS18" s="194">
        <f t="shared" si="14"/>
        <v>842</v>
      </c>
      <c r="AT18" s="275">
        <f t="shared" si="14"/>
        <v>268</v>
      </c>
      <c r="AU18" s="192">
        <f t="shared" si="14"/>
        <v>442</v>
      </c>
      <c r="AV18" s="190">
        <f t="shared" si="14"/>
        <v>560</v>
      </c>
      <c r="AW18" s="191">
        <f t="shared" si="14"/>
        <v>725</v>
      </c>
      <c r="AX18" s="275">
        <f t="shared" si="14"/>
        <v>78</v>
      </c>
      <c r="AY18" s="192">
        <f t="shared" si="14"/>
        <v>56</v>
      </c>
      <c r="AZ18" s="190">
        <f t="shared" si="14"/>
        <v>534</v>
      </c>
      <c r="BA18" s="191">
        <f t="shared" si="14"/>
        <v>428</v>
      </c>
      <c r="BB18" s="275">
        <f t="shared" si="14"/>
        <v>215</v>
      </c>
      <c r="BC18" s="192">
        <f t="shared" si="14"/>
        <v>193</v>
      </c>
      <c r="BD18" s="190">
        <f t="shared" si="14"/>
        <v>1401</v>
      </c>
      <c r="BE18" s="275">
        <f t="shared" si="14"/>
        <v>1393</v>
      </c>
      <c r="BF18" s="171">
        <f>SUM(AF18,AH18,AJ18,AL18,AN18,AP18,AR18,AT18,AV18,AX18,AZ18,BB18,BD18)</f>
        <v>6970</v>
      </c>
      <c r="BG18" s="172">
        <f>SUM(AG18,AI18,AK18,AM18,AO18,AQ18,AS18,AU18,AW18,AY18,BA18,BC18,BE18)</f>
        <v>6745</v>
      </c>
      <c r="BI18" s="136" t="s">
        <v>25</v>
      </c>
      <c r="BJ18" s="128">
        <f t="shared" ref="BJ18:CK18" si="16">B18/B33</f>
        <v>7.8074520783975879E-2</v>
      </c>
      <c r="BK18" s="129">
        <f t="shared" si="16"/>
        <v>7.2571804428853318E-2</v>
      </c>
      <c r="BL18" s="130">
        <f t="shared" si="16"/>
        <v>8.0916030534351147E-2</v>
      </c>
      <c r="BM18" s="131">
        <f t="shared" si="16"/>
        <v>6.4600156290700705E-2</v>
      </c>
      <c r="BN18" s="128">
        <f t="shared" si="16"/>
        <v>8.3546086803415798E-2</v>
      </c>
      <c r="BO18" s="129">
        <f t="shared" si="16"/>
        <v>5.3317393903167962E-2</v>
      </c>
      <c r="BP18" s="130">
        <f t="shared" si="16"/>
        <v>7.746053073563991E-2</v>
      </c>
      <c r="BQ18" s="131">
        <f t="shared" si="16"/>
        <v>6.2915564452706088E-2</v>
      </c>
      <c r="BR18" s="128">
        <f t="shared" si="16"/>
        <v>6.8034557235421164E-2</v>
      </c>
      <c r="BS18" s="129">
        <f t="shared" si="16"/>
        <v>7.5396825396825393E-2</v>
      </c>
      <c r="BT18" s="130">
        <f t="shared" si="16"/>
        <v>4.1051956382296341E-2</v>
      </c>
      <c r="BU18" s="128">
        <f t="shared" si="16"/>
        <v>0.10376704414143749</v>
      </c>
      <c r="BV18" s="132">
        <f t="shared" si="16"/>
        <v>6.56437187166653E-2</v>
      </c>
      <c r="BW18" s="133">
        <f t="shared" si="16"/>
        <v>6.5197196182754838E-2</v>
      </c>
      <c r="BX18" s="128">
        <f t="shared" si="16"/>
        <v>7.6326002587322125E-2</v>
      </c>
      <c r="BY18" s="129">
        <f t="shared" si="16"/>
        <v>4.9990459835909176E-2</v>
      </c>
      <c r="BZ18" s="130">
        <f t="shared" si="16"/>
        <v>7.8134391152782784E-2</v>
      </c>
      <c r="CA18" s="131">
        <f t="shared" si="16"/>
        <v>6.9248958450624926E-2</v>
      </c>
      <c r="CB18" s="128">
        <f t="shared" si="16"/>
        <v>4.6228710462287104E-2</v>
      </c>
      <c r="CC18" s="129">
        <f t="shared" si="16"/>
        <v>5.0463439752832129E-2</v>
      </c>
      <c r="CD18" s="130">
        <f t="shared" si="16"/>
        <v>4.8140043763676151E-2</v>
      </c>
      <c r="CE18" s="131">
        <f t="shared" si="16"/>
        <v>7.1608356405738732E-2</v>
      </c>
      <c r="CF18" s="128">
        <f t="shared" si="16"/>
        <v>7.3421052631578942E-2</v>
      </c>
      <c r="CG18" s="129">
        <f t="shared" si="16"/>
        <v>4.1986455981941312E-2</v>
      </c>
      <c r="CH18" s="130">
        <f t="shared" si="16"/>
        <v>6.2147897764336123E-2</v>
      </c>
      <c r="CI18" s="128">
        <f t="shared" si="16"/>
        <v>7.6646706586826346E-2</v>
      </c>
      <c r="CJ18" s="134">
        <f t="shared" si="16"/>
        <v>7.0085940045617467E-2</v>
      </c>
      <c r="CK18" s="135">
        <f t="shared" si="16"/>
        <v>6.8079318490944229E-2</v>
      </c>
      <c r="CN18" s="229"/>
      <c r="CO18" s="229"/>
    </row>
    <row r="19" spans="1:93" ht="13.5" thickBot="1" x14ac:dyDescent="0.25">
      <c r="A19" s="145" t="s">
        <v>26</v>
      </c>
      <c r="B19" s="202">
        <v>725</v>
      </c>
      <c r="C19" s="196">
        <v>656</v>
      </c>
      <c r="D19" s="197">
        <v>278</v>
      </c>
      <c r="E19" s="198">
        <v>285</v>
      </c>
      <c r="F19" s="195">
        <v>861</v>
      </c>
      <c r="G19" s="199">
        <v>463</v>
      </c>
      <c r="H19" s="197">
        <v>1166</v>
      </c>
      <c r="I19" s="198">
        <v>984</v>
      </c>
      <c r="J19" s="195">
        <v>33</v>
      </c>
      <c r="K19" s="196">
        <v>68</v>
      </c>
      <c r="L19" s="197">
        <v>188</v>
      </c>
      <c r="M19" s="195">
        <v>366</v>
      </c>
      <c r="N19" s="200">
        <v>797</v>
      </c>
      <c r="O19" s="203">
        <v>800</v>
      </c>
      <c r="P19" s="195">
        <v>441</v>
      </c>
      <c r="Q19" s="196">
        <v>315</v>
      </c>
      <c r="R19" s="197">
        <v>587</v>
      </c>
      <c r="S19" s="198">
        <v>672</v>
      </c>
      <c r="T19" s="195">
        <v>34</v>
      </c>
      <c r="U19" s="199">
        <v>50</v>
      </c>
      <c r="V19" s="197">
        <v>404</v>
      </c>
      <c r="W19" s="204">
        <v>759</v>
      </c>
      <c r="X19" s="195">
        <v>239</v>
      </c>
      <c r="Y19" s="199">
        <v>141</v>
      </c>
      <c r="Z19" s="197">
        <v>1199</v>
      </c>
      <c r="AA19" s="195">
        <v>1729</v>
      </c>
      <c r="AB19" s="171">
        <f t="shared" si="3"/>
        <v>6952</v>
      </c>
      <c r="AC19" s="172">
        <f t="shared" si="4"/>
        <v>7288</v>
      </c>
      <c r="AE19" s="272"/>
      <c r="AF19" s="125"/>
      <c r="AG19" s="196"/>
      <c r="AH19" s="197"/>
      <c r="AI19" s="198"/>
      <c r="AJ19" s="195"/>
      <c r="AK19" s="199"/>
      <c r="AL19" s="197"/>
      <c r="AM19" s="198"/>
      <c r="AN19" s="195"/>
      <c r="AO19" s="199"/>
      <c r="AP19" s="197"/>
      <c r="AQ19" s="195"/>
      <c r="AR19" s="200"/>
      <c r="AS19" s="201"/>
      <c r="AT19" s="195"/>
      <c r="AU19" s="199"/>
      <c r="AV19" s="197"/>
      <c r="AW19" s="198"/>
      <c r="AX19" s="195"/>
      <c r="AY19" s="199"/>
      <c r="AZ19" s="197"/>
      <c r="BA19" s="198"/>
      <c r="BB19" s="195"/>
      <c r="BC19" s="199"/>
      <c r="BD19" s="197"/>
      <c r="BE19" s="195"/>
      <c r="BF19" s="171"/>
      <c r="BG19" s="172"/>
      <c r="BI19" s="145" t="s">
        <v>26</v>
      </c>
      <c r="BJ19" s="128">
        <f t="shared" ref="BJ19:CK19" si="17">B19/B33</f>
        <v>7.8074520783975879E-2</v>
      </c>
      <c r="BK19" s="129">
        <f t="shared" si="17"/>
        <v>7.1914053935540456E-2</v>
      </c>
      <c r="BL19" s="130">
        <f t="shared" si="17"/>
        <v>8.4885496183206108E-2</v>
      </c>
      <c r="BM19" s="131">
        <f t="shared" si="17"/>
        <v>7.4238082834071378E-2</v>
      </c>
      <c r="BN19" s="128">
        <f t="shared" si="17"/>
        <v>7.5798925961792413E-2</v>
      </c>
      <c r="BO19" s="129">
        <f t="shared" si="17"/>
        <v>5.5349671249252837E-2</v>
      </c>
      <c r="BP19" s="130">
        <f t="shared" si="17"/>
        <v>7.8333893181054756E-2</v>
      </c>
      <c r="BQ19" s="131">
        <f t="shared" si="17"/>
        <v>7.0351040251662264E-2</v>
      </c>
      <c r="BR19" s="128">
        <f t="shared" si="17"/>
        <v>3.5637149028077755E-2</v>
      </c>
      <c r="BS19" s="129">
        <f t="shared" si="17"/>
        <v>6.7460317460317457E-2</v>
      </c>
      <c r="BT19" s="130">
        <f t="shared" si="17"/>
        <v>4.0196707290998501E-2</v>
      </c>
      <c r="BU19" s="128">
        <f t="shared" si="17"/>
        <v>8.4585162930436789E-2</v>
      </c>
      <c r="BV19" s="132">
        <f t="shared" si="17"/>
        <v>6.5397554771477809E-2</v>
      </c>
      <c r="BW19" s="133">
        <f t="shared" si="17"/>
        <v>6.7561861329279618E-2</v>
      </c>
      <c r="BX19" s="128">
        <f t="shared" si="17"/>
        <v>8.1500646830530404E-2</v>
      </c>
      <c r="BY19" s="129">
        <f t="shared" si="17"/>
        <v>6.0103033772180882E-2</v>
      </c>
      <c r="BZ19" s="130">
        <f t="shared" si="17"/>
        <v>7.0561365548743843E-2</v>
      </c>
      <c r="CA19" s="131">
        <f t="shared" si="17"/>
        <v>7.5667154599707243E-2</v>
      </c>
      <c r="CB19" s="128">
        <f t="shared" si="17"/>
        <v>4.1362530413625302E-2</v>
      </c>
      <c r="CC19" s="129">
        <f t="shared" si="17"/>
        <v>5.1493305870236872E-2</v>
      </c>
      <c r="CD19" s="130">
        <f t="shared" si="17"/>
        <v>6.3144732728977804E-2</v>
      </c>
      <c r="CE19" s="131">
        <f t="shared" si="17"/>
        <v>9.5519758368990682E-2</v>
      </c>
      <c r="CF19" s="128">
        <f t="shared" si="17"/>
        <v>6.2894736842105267E-2</v>
      </c>
      <c r="CG19" s="129">
        <f t="shared" si="17"/>
        <v>6.3656884875846503E-2</v>
      </c>
      <c r="CH19" s="130">
        <f t="shared" si="17"/>
        <v>7.1102413568166989E-2</v>
      </c>
      <c r="CI19" s="128">
        <f t="shared" si="17"/>
        <v>8.6277445109780443E-2</v>
      </c>
      <c r="CJ19" s="134">
        <f t="shared" si="17"/>
        <v>7.0788530465949823E-2</v>
      </c>
      <c r="CK19" s="135">
        <f t="shared" si="17"/>
        <v>7.4532382929548086E-2</v>
      </c>
      <c r="CN19" s="229"/>
      <c r="CO19" s="229"/>
    </row>
    <row r="20" spans="1:93" ht="14.25" thickTop="1" thickBot="1" x14ac:dyDescent="0.25">
      <c r="A20" s="136" t="s">
        <v>27</v>
      </c>
      <c r="B20" s="205">
        <v>728</v>
      </c>
      <c r="C20" s="189">
        <v>692</v>
      </c>
      <c r="D20" s="190">
        <v>259</v>
      </c>
      <c r="E20" s="191">
        <v>295</v>
      </c>
      <c r="F20" s="188">
        <v>819</v>
      </c>
      <c r="G20" s="192">
        <v>534</v>
      </c>
      <c r="H20" s="190">
        <v>1117</v>
      </c>
      <c r="I20" s="191">
        <v>904</v>
      </c>
      <c r="J20" s="188">
        <v>55</v>
      </c>
      <c r="K20" s="189">
        <v>46</v>
      </c>
      <c r="L20" s="190">
        <v>254</v>
      </c>
      <c r="M20" s="188">
        <v>330</v>
      </c>
      <c r="N20" s="193">
        <v>878</v>
      </c>
      <c r="O20" s="206">
        <v>789</v>
      </c>
      <c r="P20" s="188">
        <v>448</v>
      </c>
      <c r="Q20" s="189">
        <v>325</v>
      </c>
      <c r="R20" s="190">
        <v>573</v>
      </c>
      <c r="S20" s="191">
        <v>580</v>
      </c>
      <c r="T20" s="188">
        <v>32</v>
      </c>
      <c r="U20" s="192">
        <v>60</v>
      </c>
      <c r="V20" s="190">
        <v>392</v>
      </c>
      <c r="W20" s="207">
        <v>630</v>
      </c>
      <c r="X20" s="188">
        <v>219</v>
      </c>
      <c r="Y20" s="192">
        <v>123</v>
      </c>
      <c r="Z20" s="190">
        <v>1174</v>
      </c>
      <c r="AA20" s="188">
        <v>2005</v>
      </c>
      <c r="AB20" s="171">
        <f t="shared" si="3"/>
        <v>6948</v>
      </c>
      <c r="AC20" s="172">
        <f t="shared" si="4"/>
        <v>7313</v>
      </c>
      <c r="AE20" s="266" t="s">
        <v>13</v>
      </c>
      <c r="AF20" s="20">
        <f t="shared" ref="AF20:BG20" si="18">SUM(AF17:AF19)</f>
        <v>1593</v>
      </c>
      <c r="AG20" s="21">
        <f t="shared" si="18"/>
        <v>1284</v>
      </c>
      <c r="AH20" s="20">
        <f t="shared" si="18"/>
        <v>464</v>
      </c>
      <c r="AI20" s="21">
        <f t="shared" si="18"/>
        <v>538</v>
      </c>
      <c r="AJ20" s="20">
        <f t="shared" si="18"/>
        <v>1495</v>
      </c>
      <c r="AK20" s="21">
        <f t="shared" si="18"/>
        <v>1207</v>
      </c>
      <c r="AL20" s="20">
        <f t="shared" si="18"/>
        <v>2144</v>
      </c>
      <c r="AM20" s="21">
        <f t="shared" si="18"/>
        <v>2119</v>
      </c>
      <c r="AN20" s="20">
        <f t="shared" si="18"/>
        <v>144</v>
      </c>
      <c r="AO20" s="21">
        <f t="shared" si="18"/>
        <v>114</v>
      </c>
      <c r="AP20" s="20">
        <f t="shared" si="18"/>
        <v>717</v>
      </c>
      <c r="AQ20" s="21">
        <f t="shared" si="18"/>
        <v>488</v>
      </c>
      <c r="AR20" s="20">
        <f t="shared" si="18"/>
        <v>1653</v>
      </c>
      <c r="AS20" s="21">
        <f t="shared" si="18"/>
        <v>1733</v>
      </c>
      <c r="AT20" s="20">
        <f t="shared" si="18"/>
        <v>675</v>
      </c>
      <c r="AU20" s="21">
        <f t="shared" si="18"/>
        <v>848</v>
      </c>
      <c r="AV20" s="20">
        <f t="shared" si="18"/>
        <v>1215</v>
      </c>
      <c r="AW20" s="21">
        <f t="shared" si="18"/>
        <v>1414</v>
      </c>
      <c r="AX20" s="20">
        <f t="shared" si="18"/>
        <v>128</v>
      </c>
      <c r="AY20" s="21">
        <f t="shared" si="18"/>
        <v>155</v>
      </c>
      <c r="AZ20" s="20">
        <f t="shared" si="18"/>
        <v>1070</v>
      </c>
      <c r="BA20" s="21">
        <f t="shared" si="18"/>
        <v>996</v>
      </c>
      <c r="BB20" s="20">
        <f t="shared" si="18"/>
        <v>488</v>
      </c>
      <c r="BC20" s="21">
        <f t="shared" si="18"/>
        <v>352</v>
      </c>
      <c r="BD20" s="20">
        <f t="shared" si="18"/>
        <v>2733</v>
      </c>
      <c r="BE20" s="21">
        <f t="shared" si="18"/>
        <v>2848</v>
      </c>
      <c r="BF20" s="173">
        <f t="shared" si="18"/>
        <v>14519</v>
      </c>
      <c r="BG20" s="174">
        <f t="shared" si="18"/>
        <v>14096</v>
      </c>
      <c r="BI20" s="136" t="s">
        <v>27</v>
      </c>
      <c r="BJ20" s="128">
        <f t="shared" ref="BJ20:CK20" si="19">B20/B33</f>
        <v>7.8397587766530261E-2</v>
      </c>
      <c r="BK20" s="129">
        <f t="shared" si="19"/>
        <v>7.5860556895417666E-2</v>
      </c>
      <c r="BL20" s="130">
        <f t="shared" si="19"/>
        <v>7.9083969465648857E-2</v>
      </c>
      <c r="BM20" s="131">
        <f t="shared" si="19"/>
        <v>7.6842927845793177E-2</v>
      </c>
      <c r="BN20" s="128">
        <f t="shared" si="19"/>
        <v>7.2101417378290344E-2</v>
      </c>
      <c r="BO20" s="129">
        <f t="shared" si="19"/>
        <v>6.383741781231321E-2</v>
      </c>
      <c r="BP20" s="130">
        <f t="shared" si="19"/>
        <v>7.5041988579106489E-2</v>
      </c>
      <c r="BQ20" s="131">
        <f t="shared" si="19"/>
        <v>6.4631443483234435E-2</v>
      </c>
      <c r="BR20" s="128">
        <f t="shared" si="19"/>
        <v>5.9395248380129592E-2</v>
      </c>
      <c r="BS20" s="129">
        <f t="shared" si="19"/>
        <v>4.5634920634920632E-2</v>
      </c>
      <c r="BT20" s="130">
        <f t="shared" si="19"/>
        <v>5.4308317297412874E-2</v>
      </c>
      <c r="BU20" s="128">
        <f t="shared" si="19"/>
        <v>7.6265310838918424E-2</v>
      </c>
      <c r="BV20" s="132">
        <f t="shared" si="19"/>
        <v>7.204398129154016E-2</v>
      </c>
      <c r="BW20" s="133">
        <f t="shared" si="19"/>
        <v>6.6632885736002026E-2</v>
      </c>
      <c r="BX20" s="128">
        <f t="shared" si="19"/>
        <v>8.2794307891332478E-2</v>
      </c>
      <c r="BY20" s="129">
        <f t="shared" si="19"/>
        <v>6.2011066590345353E-2</v>
      </c>
      <c r="BZ20" s="130">
        <f t="shared" si="19"/>
        <v>6.8878470970068523E-2</v>
      </c>
      <c r="CA20" s="131">
        <f t="shared" si="19"/>
        <v>6.5307960815223512E-2</v>
      </c>
      <c r="CB20" s="128">
        <f t="shared" si="19"/>
        <v>3.8929440389294405E-2</v>
      </c>
      <c r="CC20" s="129">
        <f t="shared" si="19"/>
        <v>6.1791967044284246E-2</v>
      </c>
      <c r="CD20" s="130">
        <f t="shared" si="19"/>
        <v>6.1269146608315096E-2</v>
      </c>
      <c r="CE20" s="131">
        <f t="shared" si="19"/>
        <v>7.9285174930782784E-2</v>
      </c>
      <c r="CF20" s="128">
        <f t="shared" si="19"/>
        <v>5.7631578947368423E-2</v>
      </c>
      <c r="CG20" s="129">
        <f t="shared" si="19"/>
        <v>5.5530474040632057E-2</v>
      </c>
      <c r="CH20" s="130">
        <f t="shared" si="19"/>
        <v>6.9619877839055919E-2</v>
      </c>
      <c r="CI20" s="128">
        <f t="shared" si="19"/>
        <v>0.10004990019960081</v>
      </c>
      <c r="CJ20" s="134">
        <f t="shared" si="19"/>
        <v>7.074780058651027E-2</v>
      </c>
      <c r="CK20" s="135">
        <f t="shared" si="19"/>
        <v>7.4788051092725724E-2</v>
      </c>
      <c r="CN20" s="229"/>
      <c r="CO20" s="229"/>
    </row>
    <row r="21" spans="1:93" ht="13.5" thickTop="1" x14ac:dyDescent="0.2">
      <c r="A21" s="145" t="s">
        <v>28</v>
      </c>
      <c r="B21" s="202">
        <v>678</v>
      </c>
      <c r="C21" s="196">
        <v>703</v>
      </c>
      <c r="D21" s="197">
        <v>305</v>
      </c>
      <c r="E21" s="198">
        <v>245</v>
      </c>
      <c r="F21" s="195">
        <v>852</v>
      </c>
      <c r="G21" s="199">
        <v>530</v>
      </c>
      <c r="H21" s="197">
        <v>1176</v>
      </c>
      <c r="I21" s="198">
        <v>912</v>
      </c>
      <c r="J21" s="195">
        <v>63</v>
      </c>
      <c r="K21" s="196">
        <v>62</v>
      </c>
      <c r="L21" s="197">
        <v>362</v>
      </c>
      <c r="M21" s="195">
        <v>201</v>
      </c>
      <c r="N21" s="200">
        <v>952</v>
      </c>
      <c r="O21" s="203">
        <v>807</v>
      </c>
      <c r="P21" s="195">
        <v>429</v>
      </c>
      <c r="Q21" s="196">
        <v>354</v>
      </c>
      <c r="R21" s="197">
        <v>632</v>
      </c>
      <c r="S21" s="198">
        <v>778</v>
      </c>
      <c r="T21" s="195">
        <v>40</v>
      </c>
      <c r="U21" s="199">
        <v>97</v>
      </c>
      <c r="V21" s="197">
        <v>508</v>
      </c>
      <c r="W21" s="204">
        <v>505</v>
      </c>
      <c r="X21" s="195">
        <v>282</v>
      </c>
      <c r="Y21" s="199">
        <v>106</v>
      </c>
      <c r="Z21" s="197">
        <v>1249</v>
      </c>
      <c r="AA21" s="195">
        <v>1730</v>
      </c>
      <c r="AB21" s="171">
        <f t="shared" si="3"/>
        <v>7528</v>
      </c>
      <c r="AC21" s="172">
        <f t="shared" si="4"/>
        <v>7030</v>
      </c>
      <c r="BF21" s="230">
        <f>BF20/2</f>
        <v>7259.5</v>
      </c>
      <c r="BI21" s="145" t="s">
        <v>28</v>
      </c>
      <c r="BJ21" s="128">
        <f t="shared" ref="BJ21:CK21" si="20">B21/B33</f>
        <v>7.3013138057290539E-2</v>
      </c>
      <c r="BK21" s="129">
        <f t="shared" si="20"/>
        <v>7.70664327998246E-2</v>
      </c>
      <c r="BL21" s="130">
        <f t="shared" si="20"/>
        <v>9.3129770992366412E-2</v>
      </c>
      <c r="BM21" s="131">
        <f t="shared" si="20"/>
        <v>6.3818702787184156E-2</v>
      </c>
      <c r="BN21" s="128">
        <f t="shared" si="20"/>
        <v>7.500660269389911E-2</v>
      </c>
      <c r="BO21" s="129">
        <f t="shared" si="20"/>
        <v>6.3359234907352069E-2</v>
      </c>
      <c r="BP21" s="130">
        <f t="shared" si="20"/>
        <v>7.9005710446758484E-2</v>
      </c>
      <c r="BQ21" s="131">
        <f t="shared" si="20"/>
        <v>6.5203403160077208E-2</v>
      </c>
      <c r="BR21" s="128">
        <f t="shared" si="20"/>
        <v>6.8034557235421164E-2</v>
      </c>
      <c r="BS21" s="129">
        <f t="shared" si="20"/>
        <v>6.1507936507936505E-2</v>
      </c>
      <c r="BT21" s="130">
        <f t="shared" si="20"/>
        <v>7.740004276245456E-2</v>
      </c>
      <c r="BU21" s="128">
        <f t="shared" si="20"/>
        <v>4.6452507510977584E-2</v>
      </c>
      <c r="BV21" s="132">
        <f t="shared" si="20"/>
        <v>7.8116025272831707E-2</v>
      </c>
      <c r="BW21" s="133">
        <f t="shared" si="20"/>
        <v>6.8153027615910813E-2</v>
      </c>
      <c r="BX21" s="128">
        <f t="shared" si="20"/>
        <v>7.9282942154869709E-2</v>
      </c>
      <c r="BY21" s="129">
        <f t="shared" si="20"/>
        <v>6.7544361763022323E-2</v>
      </c>
      <c r="BZ21" s="130">
        <f t="shared" si="20"/>
        <v>7.5970669551628803E-2</v>
      </c>
      <c r="CA21" s="131">
        <f t="shared" si="20"/>
        <v>8.760274743835153E-2</v>
      </c>
      <c r="CB21" s="128">
        <f t="shared" si="20"/>
        <v>4.8661800486618008E-2</v>
      </c>
      <c r="CC21" s="129">
        <f t="shared" si="20"/>
        <v>9.9897013388259528E-2</v>
      </c>
      <c r="CD21" s="130">
        <f t="shared" si="20"/>
        <v>7.939981244138794E-2</v>
      </c>
      <c r="CE21" s="131">
        <f t="shared" si="20"/>
        <v>6.3553989428643348E-2</v>
      </c>
      <c r="CF21" s="128">
        <f t="shared" si="20"/>
        <v>7.4210526315789477E-2</v>
      </c>
      <c r="CG21" s="129">
        <f t="shared" si="20"/>
        <v>4.7855530474040633E-2</v>
      </c>
      <c r="CH21" s="130">
        <f t="shared" si="20"/>
        <v>7.4067485026389129E-2</v>
      </c>
      <c r="CI21" s="128">
        <f t="shared" si="20"/>
        <v>8.6327345309381243E-2</v>
      </c>
      <c r="CJ21" s="134">
        <f t="shared" si="20"/>
        <v>7.6653633105246005E-2</v>
      </c>
      <c r="CK21" s="135">
        <f t="shared" si="20"/>
        <v>7.1893887485554753E-2</v>
      </c>
      <c r="CN21" s="229"/>
      <c r="CO21" s="229"/>
    </row>
    <row r="22" spans="1:93" x14ac:dyDescent="0.2">
      <c r="A22" s="136" t="s">
        <v>29</v>
      </c>
      <c r="B22" s="205">
        <v>702</v>
      </c>
      <c r="C22" s="189">
        <v>854</v>
      </c>
      <c r="D22" s="190">
        <v>329</v>
      </c>
      <c r="E22" s="191">
        <v>291</v>
      </c>
      <c r="F22" s="188">
        <v>882</v>
      </c>
      <c r="G22" s="192">
        <v>689</v>
      </c>
      <c r="H22" s="190">
        <v>1213</v>
      </c>
      <c r="I22" s="191">
        <v>1176</v>
      </c>
      <c r="J22" s="188">
        <v>69</v>
      </c>
      <c r="K22" s="189">
        <v>51</v>
      </c>
      <c r="L22" s="190">
        <v>352</v>
      </c>
      <c r="M22" s="188">
        <v>256</v>
      </c>
      <c r="N22" s="193">
        <v>911</v>
      </c>
      <c r="O22" s="206">
        <v>846</v>
      </c>
      <c r="P22" s="188">
        <v>447</v>
      </c>
      <c r="Q22" s="189">
        <v>388</v>
      </c>
      <c r="R22" s="190">
        <v>579</v>
      </c>
      <c r="S22" s="191">
        <v>677</v>
      </c>
      <c r="T22" s="188">
        <v>46</v>
      </c>
      <c r="U22" s="192">
        <v>55</v>
      </c>
      <c r="V22" s="190">
        <v>499</v>
      </c>
      <c r="W22" s="207">
        <v>673</v>
      </c>
      <c r="X22" s="188">
        <v>283</v>
      </c>
      <c r="Y22" s="192">
        <v>126</v>
      </c>
      <c r="Z22" s="190">
        <v>1385</v>
      </c>
      <c r="AA22" s="188">
        <v>1799</v>
      </c>
      <c r="AB22" s="171">
        <f t="shared" si="3"/>
        <v>7697</v>
      </c>
      <c r="AC22" s="172">
        <f t="shared" si="4"/>
        <v>7881</v>
      </c>
      <c r="BI22" s="136" t="s">
        <v>29</v>
      </c>
      <c r="BJ22" s="128">
        <f t="shared" ref="BJ22:CK22" si="21">B22/B33</f>
        <v>7.5597673917725608E-2</v>
      </c>
      <c r="BK22" s="129">
        <f t="shared" si="21"/>
        <v>9.361982021486516E-2</v>
      </c>
      <c r="BL22" s="130">
        <f t="shared" si="21"/>
        <v>0.10045801526717557</v>
      </c>
      <c r="BM22" s="131">
        <f t="shared" si="21"/>
        <v>7.5800989841104449E-2</v>
      </c>
      <c r="BN22" s="128">
        <f t="shared" si="21"/>
        <v>7.7647680253543447E-2</v>
      </c>
      <c r="BO22" s="129">
        <f t="shared" si="21"/>
        <v>8.2367005379557684E-2</v>
      </c>
      <c r="BP22" s="130">
        <f t="shared" si="21"/>
        <v>8.1491434329862278E-2</v>
      </c>
      <c r="BQ22" s="131">
        <f t="shared" si="21"/>
        <v>8.4078072495889042E-2</v>
      </c>
      <c r="BR22" s="128">
        <f t="shared" si="21"/>
        <v>7.4514038876889843E-2</v>
      </c>
      <c r="BS22" s="129">
        <f t="shared" si="21"/>
        <v>5.0595238095238096E-2</v>
      </c>
      <c r="BT22" s="130">
        <f t="shared" si="21"/>
        <v>7.5261920034209964E-2</v>
      </c>
      <c r="BU22" s="128">
        <f t="shared" si="21"/>
        <v>5.9163392650797321E-2</v>
      </c>
      <c r="BV22" s="132">
        <f t="shared" si="21"/>
        <v>7.4751784688602607E-2</v>
      </c>
      <c r="BW22" s="133">
        <f t="shared" si="21"/>
        <v>7.14466683557132E-2</v>
      </c>
      <c r="BX22" s="128">
        <f t="shared" si="21"/>
        <v>8.2609499168360745E-2</v>
      </c>
      <c r="BY22" s="129">
        <f t="shared" si="21"/>
        <v>7.4031673344781529E-2</v>
      </c>
      <c r="BZ22" s="130">
        <f t="shared" si="21"/>
        <v>6.9599711503786507E-2</v>
      </c>
      <c r="CA22" s="131">
        <f t="shared" si="21"/>
        <v>7.6230154261907448E-2</v>
      </c>
      <c r="CB22" s="128">
        <f t="shared" si="21"/>
        <v>5.5961070559610707E-2</v>
      </c>
      <c r="CC22" s="129">
        <f t="shared" si="21"/>
        <v>5.6642636457260559E-2</v>
      </c>
      <c r="CD22" s="130">
        <f t="shared" si="21"/>
        <v>7.7993122850890897E-2</v>
      </c>
      <c r="CE22" s="131">
        <f t="shared" si="21"/>
        <v>8.4696702743518745E-2</v>
      </c>
      <c r="CF22" s="128">
        <f t="shared" si="21"/>
        <v>7.4473684210526317E-2</v>
      </c>
      <c r="CG22" s="129">
        <f t="shared" si="21"/>
        <v>5.6884875846501128E-2</v>
      </c>
      <c r="CH22" s="130">
        <f t="shared" si="21"/>
        <v>8.2132479392753366E-2</v>
      </c>
      <c r="CI22" s="128">
        <f t="shared" si="21"/>
        <v>8.9770459081836326E-2</v>
      </c>
      <c r="CJ22" s="134">
        <f t="shared" si="21"/>
        <v>7.837447051156729E-2</v>
      </c>
      <c r="CK22" s="135">
        <f t="shared" si="21"/>
        <v>8.0596831760121904E-2</v>
      </c>
      <c r="CN22" s="229"/>
      <c r="CO22" s="229"/>
    </row>
    <row r="23" spans="1:93" x14ac:dyDescent="0.2">
      <c r="A23" s="145" t="s">
        <v>30</v>
      </c>
      <c r="B23" s="202">
        <v>806</v>
      </c>
      <c r="C23" s="196">
        <v>761</v>
      </c>
      <c r="D23" s="197">
        <v>225</v>
      </c>
      <c r="E23" s="198">
        <v>287</v>
      </c>
      <c r="F23" s="195">
        <v>794</v>
      </c>
      <c r="G23" s="199">
        <v>613</v>
      </c>
      <c r="H23" s="197">
        <v>1194</v>
      </c>
      <c r="I23" s="198">
        <v>1075</v>
      </c>
      <c r="J23" s="195">
        <v>79</v>
      </c>
      <c r="K23" s="196">
        <v>56</v>
      </c>
      <c r="L23" s="197">
        <v>357</v>
      </c>
      <c r="M23" s="195">
        <v>292</v>
      </c>
      <c r="N23" s="200">
        <v>841</v>
      </c>
      <c r="O23" s="203">
        <v>891</v>
      </c>
      <c r="P23" s="195">
        <v>407</v>
      </c>
      <c r="Q23" s="196">
        <v>406</v>
      </c>
      <c r="R23" s="197">
        <v>655</v>
      </c>
      <c r="S23" s="198">
        <v>689</v>
      </c>
      <c r="T23" s="195">
        <v>50</v>
      </c>
      <c r="U23" s="199">
        <v>99</v>
      </c>
      <c r="V23" s="197">
        <v>536</v>
      </c>
      <c r="W23" s="204">
        <v>568</v>
      </c>
      <c r="X23" s="195">
        <v>273</v>
      </c>
      <c r="Y23" s="199">
        <v>159</v>
      </c>
      <c r="Z23" s="197">
        <v>1332</v>
      </c>
      <c r="AA23" s="195">
        <v>1455</v>
      </c>
      <c r="AB23" s="171">
        <f t="shared" si="3"/>
        <v>7549</v>
      </c>
      <c r="AC23" s="172">
        <f t="shared" si="4"/>
        <v>7351</v>
      </c>
      <c r="BI23" s="145" t="s">
        <v>30</v>
      </c>
      <c r="BJ23" s="128">
        <f t="shared" ref="BJ23:CK23" si="22">B23/B33</f>
        <v>8.6797329312944219E-2</v>
      </c>
      <c r="BK23" s="129">
        <f t="shared" si="22"/>
        <v>8.3424687568515676E-2</v>
      </c>
      <c r="BL23" s="130">
        <f t="shared" si="22"/>
        <v>6.8702290076335881E-2</v>
      </c>
      <c r="BM23" s="131">
        <f t="shared" si="22"/>
        <v>7.4759051836415735E-2</v>
      </c>
      <c r="BN23" s="128">
        <f t="shared" si="22"/>
        <v>6.9900519411920062E-2</v>
      </c>
      <c r="BO23" s="129">
        <f t="shared" si="22"/>
        <v>7.3281530185295873E-2</v>
      </c>
      <c r="BP23" s="130">
        <f t="shared" si="22"/>
        <v>8.0214981525025195E-2</v>
      </c>
      <c r="BQ23" s="131">
        <f t="shared" si="22"/>
        <v>7.6857081575748915E-2</v>
      </c>
      <c r="BR23" s="128">
        <f t="shared" si="22"/>
        <v>8.5313174946004322E-2</v>
      </c>
      <c r="BS23" s="129">
        <f t="shared" si="22"/>
        <v>5.5555555555555552E-2</v>
      </c>
      <c r="BT23" s="130">
        <f t="shared" si="22"/>
        <v>7.6330981398332262E-2</v>
      </c>
      <c r="BU23" s="128">
        <f t="shared" si="22"/>
        <v>6.7483244742315693E-2</v>
      </c>
      <c r="BV23" s="132">
        <f t="shared" si="22"/>
        <v>6.90079593008944E-2</v>
      </c>
      <c r="BW23" s="133">
        <f t="shared" si="22"/>
        <v>7.5247023055485182E-2</v>
      </c>
      <c r="BX23" s="128">
        <f t="shared" si="22"/>
        <v>7.5217150249491771E-2</v>
      </c>
      <c r="BY23" s="129">
        <f t="shared" si="22"/>
        <v>7.7466132417477587E-2</v>
      </c>
      <c r="BZ23" s="130">
        <f t="shared" si="22"/>
        <v>7.873542493088112E-2</v>
      </c>
      <c r="CA23" s="131">
        <f t="shared" si="22"/>
        <v>7.7581353451187926E-2</v>
      </c>
      <c r="CB23" s="128">
        <f t="shared" si="22"/>
        <v>6.0827250608272508E-2</v>
      </c>
      <c r="CC23" s="129">
        <f t="shared" si="22"/>
        <v>0.101956745623069</v>
      </c>
      <c r="CD23" s="130">
        <f t="shared" si="22"/>
        <v>8.377618005626758E-2</v>
      </c>
      <c r="CE23" s="131">
        <f t="shared" si="22"/>
        <v>7.1482506921721617E-2</v>
      </c>
      <c r="CF23" s="128">
        <f t="shared" si="22"/>
        <v>7.1842105263157902E-2</v>
      </c>
      <c r="CG23" s="129">
        <f t="shared" si="22"/>
        <v>7.1783295711060943E-2</v>
      </c>
      <c r="CH23" s="130">
        <f t="shared" si="22"/>
        <v>7.8989503647037898E-2</v>
      </c>
      <c r="CI23" s="128">
        <f t="shared" si="22"/>
        <v>7.260479041916168E-2</v>
      </c>
      <c r="CJ23" s="134">
        <f t="shared" si="22"/>
        <v>7.6867464972303678E-2</v>
      </c>
      <c r="CK23" s="135">
        <f t="shared" si="22"/>
        <v>7.5176666700755748E-2</v>
      </c>
      <c r="CN23" s="229"/>
      <c r="CO23" s="229"/>
    </row>
    <row r="24" spans="1:93" x14ac:dyDescent="0.2">
      <c r="A24" s="136" t="s">
        <v>31</v>
      </c>
      <c r="B24" s="205">
        <v>787</v>
      </c>
      <c r="C24" s="189">
        <v>523</v>
      </c>
      <c r="D24" s="190">
        <v>239</v>
      </c>
      <c r="E24" s="191">
        <v>251</v>
      </c>
      <c r="F24" s="188">
        <v>701</v>
      </c>
      <c r="G24" s="192">
        <v>594</v>
      </c>
      <c r="H24" s="190">
        <v>950</v>
      </c>
      <c r="I24" s="191">
        <v>1044</v>
      </c>
      <c r="J24" s="188">
        <v>65</v>
      </c>
      <c r="K24" s="189">
        <v>58</v>
      </c>
      <c r="L24" s="190">
        <v>360</v>
      </c>
      <c r="M24" s="188">
        <v>196</v>
      </c>
      <c r="N24" s="193">
        <v>812</v>
      </c>
      <c r="O24" s="206">
        <v>842</v>
      </c>
      <c r="P24" s="188">
        <v>268</v>
      </c>
      <c r="Q24" s="189">
        <v>442</v>
      </c>
      <c r="R24" s="190">
        <v>560</v>
      </c>
      <c r="S24" s="191">
        <v>725</v>
      </c>
      <c r="T24" s="188">
        <v>78</v>
      </c>
      <c r="U24" s="192">
        <v>56</v>
      </c>
      <c r="V24" s="190">
        <v>534</v>
      </c>
      <c r="W24" s="207">
        <v>428</v>
      </c>
      <c r="X24" s="188">
        <v>215</v>
      </c>
      <c r="Y24" s="192">
        <v>193</v>
      </c>
      <c r="Z24" s="190">
        <v>1401</v>
      </c>
      <c r="AA24" s="188">
        <v>1393</v>
      </c>
      <c r="AB24" s="171">
        <f t="shared" si="3"/>
        <v>6970</v>
      </c>
      <c r="AC24" s="172">
        <f t="shared" si="4"/>
        <v>6745</v>
      </c>
      <c r="BI24" s="136" t="s">
        <v>31</v>
      </c>
      <c r="BJ24" s="128">
        <f t="shared" ref="BJ24:CK24" si="23">B24/B33</f>
        <v>8.4751238423433128E-2</v>
      </c>
      <c r="BK24" s="129">
        <f t="shared" si="23"/>
        <v>5.7333918000438501E-2</v>
      </c>
      <c r="BL24" s="130">
        <f t="shared" si="23"/>
        <v>7.2977099236641224E-2</v>
      </c>
      <c r="BM24" s="131">
        <f t="shared" si="23"/>
        <v>6.5381609794217241E-2</v>
      </c>
      <c r="BN24" s="128">
        <f t="shared" si="23"/>
        <v>6.1713178977022623E-2</v>
      </c>
      <c r="BO24" s="129">
        <f t="shared" si="23"/>
        <v>7.1010161386730428E-2</v>
      </c>
      <c r="BP24" s="130">
        <f t="shared" si="23"/>
        <v>6.3822640241854217E-2</v>
      </c>
      <c r="BQ24" s="131">
        <f t="shared" si="23"/>
        <v>7.4640737827983125E-2</v>
      </c>
      <c r="BR24" s="128">
        <f t="shared" si="23"/>
        <v>7.0194384449244057E-2</v>
      </c>
      <c r="BS24" s="129">
        <f t="shared" si="23"/>
        <v>5.7539682539682536E-2</v>
      </c>
      <c r="BT24" s="130">
        <f t="shared" si="23"/>
        <v>7.6972418216805644E-2</v>
      </c>
      <c r="BU24" s="128">
        <f t="shared" si="23"/>
        <v>4.5296972498266697E-2</v>
      </c>
      <c r="BV24" s="132">
        <f t="shared" si="23"/>
        <v>6.662837449741528E-2</v>
      </c>
      <c r="BW24" s="133">
        <f t="shared" si="23"/>
        <v>7.1108859049066803E-2</v>
      </c>
      <c r="BX24" s="128">
        <f t="shared" si="23"/>
        <v>4.9528737756422102E-2</v>
      </c>
      <c r="BY24" s="129">
        <f t="shared" si="23"/>
        <v>8.4335050562869676E-2</v>
      </c>
      <c r="BZ24" s="130">
        <f t="shared" si="23"/>
        <v>6.7315783147012864E-2</v>
      </c>
      <c r="CA24" s="131">
        <f t="shared" si="23"/>
        <v>8.1634951019029386E-2</v>
      </c>
      <c r="CB24" s="128">
        <f t="shared" si="23"/>
        <v>9.4890510948905105E-2</v>
      </c>
      <c r="CC24" s="129">
        <f t="shared" si="23"/>
        <v>5.7672502574665295E-2</v>
      </c>
      <c r="CD24" s="130">
        <f t="shared" si="23"/>
        <v>8.346358236949046E-2</v>
      </c>
      <c r="CE24" s="131">
        <f t="shared" si="23"/>
        <v>5.3863579159325443E-2</v>
      </c>
      <c r="CF24" s="128">
        <f t="shared" si="23"/>
        <v>5.6578947368421055E-2</v>
      </c>
      <c r="CG24" s="129">
        <f t="shared" si="23"/>
        <v>8.7133182844243789E-2</v>
      </c>
      <c r="CH24" s="130">
        <f t="shared" si="23"/>
        <v>8.3081302259384454E-2</v>
      </c>
      <c r="CI24" s="128">
        <f t="shared" si="23"/>
        <v>6.951097804391218E-2</v>
      </c>
      <c r="CJ24" s="134">
        <f t="shared" si="23"/>
        <v>7.0971814923427828E-2</v>
      </c>
      <c r="CK24" s="135">
        <f t="shared" si="23"/>
        <v>6.8979270425329559E-2</v>
      </c>
      <c r="CN24" s="229"/>
      <c r="CO24" s="229"/>
    </row>
    <row r="25" spans="1:93" x14ac:dyDescent="0.2">
      <c r="A25" s="145" t="s">
        <v>32</v>
      </c>
      <c r="B25" s="202">
        <v>615</v>
      </c>
      <c r="C25" s="196">
        <v>615</v>
      </c>
      <c r="D25" s="197">
        <v>189</v>
      </c>
      <c r="E25" s="198">
        <v>283</v>
      </c>
      <c r="F25" s="195">
        <v>670</v>
      </c>
      <c r="G25" s="199">
        <v>653</v>
      </c>
      <c r="H25" s="197">
        <v>851</v>
      </c>
      <c r="I25" s="198">
        <v>1025</v>
      </c>
      <c r="J25" s="195">
        <v>91</v>
      </c>
      <c r="K25" s="196">
        <v>50</v>
      </c>
      <c r="L25" s="197">
        <v>305</v>
      </c>
      <c r="M25" s="195">
        <v>188</v>
      </c>
      <c r="N25" s="200">
        <v>766</v>
      </c>
      <c r="O25" s="203">
        <v>846</v>
      </c>
      <c r="P25" s="195">
        <v>275</v>
      </c>
      <c r="Q25" s="196">
        <v>491</v>
      </c>
      <c r="R25" s="197">
        <v>508</v>
      </c>
      <c r="S25" s="198">
        <v>702</v>
      </c>
      <c r="T25" s="195">
        <v>44</v>
      </c>
      <c r="U25" s="199">
        <v>60</v>
      </c>
      <c r="V25" s="197">
        <v>505</v>
      </c>
      <c r="W25" s="204">
        <v>478</v>
      </c>
      <c r="X25" s="195">
        <v>191</v>
      </c>
      <c r="Y25" s="199">
        <v>214</v>
      </c>
      <c r="Z25" s="197">
        <v>1322</v>
      </c>
      <c r="AA25" s="195">
        <v>1459</v>
      </c>
      <c r="AB25" s="171">
        <f t="shared" si="3"/>
        <v>6332</v>
      </c>
      <c r="AC25" s="172">
        <f t="shared" si="4"/>
        <v>7064</v>
      </c>
      <c r="BI25" s="145" t="s">
        <v>32</v>
      </c>
      <c r="BJ25" s="128">
        <f t="shared" ref="BJ25:CK25" si="24">B25/B33</f>
        <v>6.6228731423648504E-2</v>
      </c>
      <c r="BK25" s="129">
        <f t="shared" si="24"/>
        <v>6.7419425564569174E-2</v>
      </c>
      <c r="BL25" s="130">
        <f t="shared" si="24"/>
        <v>5.7709923664122136E-2</v>
      </c>
      <c r="BM25" s="131">
        <f t="shared" si="24"/>
        <v>7.3717113831727007E-2</v>
      </c>
      <c r="BN25" s="128">
        <f t="shared" si="24"/>
        <v>5.8984065498723481E-2</v>
      </c>
      <c r="BO25" s="129">
        <f t="shared" si="24"/>
        <v>7.8063359234907356E-2</v>
      </c>
      <c r="BP25" s="130">
        <f t="shared" si="24"/>
        <v>5.7171649311387303E-2</v>
      </c>
      <c r="BQ25" s="131">
        <f t="shared" si="24"/>
        <v>7.3282333595481516E-2</v>
      </c>
      <c r="BR25" s="128">
        <f t="shared" si="24"/>
        <v>9.827213822894168E-2</v>
      </c>
      <c r="BS25" s="129">
        <f t="shared" si="24"/>
        <v>4.96031746031746E-2</v>
      </c>
      <c r="BT25" s="130">
        <f t="shared" si="24"/>
        <v>6.5212743211460339E-2</v>
      </c>
      <c r="BU25" s="128">
        <f t="shared" si="24"/>
        <v>4.3448116477929281E-2</v>
      </c>
      <c r="BV25" s="132">
        <f t="shared" si="24"/>
        <v>6.2853860671207018E-2</v>
      </c>
      <c r="BW25" s="133">
        <f t="shared" si="24"/>
        <v>7.14466683557132E-2</v>
      </c>
      <c r="BX25" s="128">
        <f t="shared" si="24"/>
        <v>5.0822398817224175E-2</v>
      </c>
      <c r="BY25" s="129">
        <f t="shared" si="24"/>
        <v>9.3684411371875595E-2</v>
      </c>
      <c r="BZ25" s="130">
        <f t="shared" si="24"/>
        <v>6.1065031854790237E-2</v>
      </c>
      <c r="CA25" s="131">
        <f t="shared" si="24"/>
        <v>7.904515257290845E-2</v>
      </c>
      <c r="CB25" s="128">
        <f t="shared" si="24"/>
        <v>5.3527980535279802E-2</v>
      </c>
      <c r="CC25" s="129">
        <f t="shared" si="24"/>
        <v>6.1791967044284246E-2</v>
      </c>
      <c r="CD25" s="130">
        <f t="shared" si="24"/>
        <v>7.8930915911222255E-2</v>
      </c>
      <c r="CE25" s="131">
        <f t="shared" si="24"/>
        <v>6.0156053360181226E-2</v>
      </c>
      <c r="CF25" s="128">
        <f t="shared" si="24"/>
        <v>5.0263157894736843E-2</v>
      </c>
      <c r="CG25" s="129">
        <f t="shared" si="24"/>
        <v>9.6613995485327314E-2</v>
      </c>
      <c r="CH25" s="130">
        <f t="shared" si="24"/>
        <v>7.8396489355393464E-2</v>
      </c>
      <c r="CI25" s="128">
        <f t="shared" si="24"/>
        <v>7.2804391217564865E-2</v>
      </c>
      <c r="CJ25" s="134">
        <f t="shared" si="24"/>
        <v>6.4475399152818511E-2</v>
      </c>
      <c r="CK25" s="135">
        <f t="shared" si="24"/>
        <v>7.2241596187476345E-2</v>
      </c>
      <c r="CN25" s="229"/>
      <c r="CO25" s="229"/>
    </row>
    <row r="26" spans="1:93" x14ac:dyDescent="0.2">
      <c r="A26" s="136" t="s">
        <v>33</v>
      </c>
      <c r="B26" s="205">
        <v>549</v>
      </c>
      <c r="C26" s="189">
        <v>509</v>
      </c>
      <c r="D26" s="190">
        <v>124</v>
      </c>
      <c r="E26" s="191">
        <v>315</v>
      </c>
      <c r="F26" s="188">
        <v>407</v>
      </c>
      <c r="G26" s="192">
        <v>594</v>
      </c>
      <c r="H26" s="190">
        <v>689</v>
      </c>
      <c r="I26" s="191">
        <v>999</v>
      </c>
      <c r="J26" s="188">
        <v>69</v>
      </c>
      <c r="K26" s="189">
        <v>42</v>
      </c>
      <c r="L26" s="190">
        <v>321</v>
      </c>
      <c r="M26" s="188">
        <v>183</v>
      </c>
      <c r="N26" s="193">
        <v>815</v>
      </c>
      <c r="O26" s="206">
        <v>724</v>
      </c>
      <c r="P26" s="188">
        <v>174</v>
      </c>
      <c r="Q26" s="189">
        <v>417</v>
      </c>
      <c r="R26" s="190">
        <v>485</v>
      </c>
      <c r="S26" s="191">
        <v>575</v>
      </c>
      <c r="T26" s="188">
        <v>30</v>
      </c>
      <c r="U26" s="192">
        <v>49</v>
      </c>
      <c r="V26" s="190">
        <v>418</v>
      </c>
      <c r="W26" s="207">
        <v>324</v>
      </c>
      <c r="X26" s="188">
        <v>144</v>
      </c>
      <c r="Y26" s="192">
        <v>220</v>
      </c>
      <c r="Z26" s="190">
        <v>1033</v>
      </c>
      <c r="AA26" s="188">
        <v>890</v>
      </c>
      <c r="AB26" s="171">
        <f t="shared" si="3"/>
        <v>5258</v>
      </c>
      <c r="AC26" s="172">
        <f t="shared" si="4"/>
        <v>5841</v>
      </c>
      <c r="BI26" s="136" t="s">
        <v>33</v>
      </c>
      <c r="BJ26" s="128">
        <f t="shared" ref="BJ26:CK26" si="25">B26/B33</f>
        <v>5.9121257807452081E-2</v>
      </c>
      <c r="BK26" s="129">
        <f t="shared" si="25"/>
        <v>5.5799166849375137E-2</v>
      </c>
      <c r="BL26" s="130">
        <f t="shared" si="25"/>
        <v>3.7862595419847329E-2</v>
      </c>
      <c r="BM26" s="131">
        <f t="shared" si="25"/>
        <v>8.2052617869236774E-2</v>
      </c>
      <c r="BN26" s="128">
        <f t="shared" si="25"/>
        <v>3.5830618892508145E-2</v>
      </c>
      <c r="BO26" s="129">
        <f t="shared" si="25"/>
        <v>7.1010161386730428E-2</v>
      </c>
      <c r="BP26" s="130">
        <f t="shared" si="25"/>
        <v>4.6288209606986902E-2</v>
      </c>
      <c r="BQ26" s="131">
        <f t="shared" si="25"/>
        <v>7.1423464645742479E-2</v>
      </c>
      <c r="BR26" s="128">
        <f t="shared" si="25"/>
        <v>7.4514038876889843E-2</v>
      </c>
      <c r="BS26" s="129">
        <f t="shared" si="25"/>
        <v>4.1666666666666664E-2</v>
      </c>
      <c r="BT26" s="130">
        <f t="shared" si="25"/>
        <v>6.8633739576651698E-2</v>
      </c>
      <c r="BU26" s="128">
        <f t="shared" si="25"/>
        <v>4.2292581465218394E-2</v>
      </c>
      <c r="BV26" s="132">
        <f t="shared" si="25"/>
        <v>6.6874538442602771E-2</v>
      </c>
      <c r="BW26" s="133">
        <f t="shared" si="25"/>
        <v>6.1143484502998058E-2</v>
      </c>
      <c r="BX26" s="128">
        <f t="shared" si="25"/>
        <v>3.2156717797080021E-2</v>
      </c>
      <c r="BY26" s="129">
        <f t="shared" si="25"/>
        <v>7.9564968517458506E-2</v>
      </c>
      <c r="BZ26" s="130">
        <f t="shared" si="25"/>
        <v>5.8300276475537927E-2</v>
      </c>
      <c r="CA26" s="131">
        <f t="shared" si="25"/>
        <v>6.4744961153023306E-2</v>
      </c>
      <c r="CB26" s="128">
        <f t="shared" si="25"/>
        <v>3.6496350364963501E-2</v>
      </c>
      <c r="CC26" s="129">
        <f t="shared" si="25"/>
        <v>5.0463439752832129E-2</v>
      </c>
      <c r="CD26" s="130">
        <f t="shared" si="25"/>
        <v>6.5332916536417637E-2</v>
      </c>
      <c r="CE26" s="131">
        <f t="shared" si="25"/>
        <v>4.077523282154543E-2</v>
      </c>
      <c r="CF26" s="128">
        <f t="shared" si="25"/>
        <v>3.7894736842105266E-2</v>
      </c>
      <c r="CG26" s="129">
        <f t="shared" si="25"/>
        <v>9.9322799097065456E-2</v>
      </c>
      <c r="CH26" s="130">
        <f t="shared" si="25"/>
        <v>6.1258376326869479E-2</v>
      </c>
      <c r="CI26" s="128">
        <f t="shared" si="25"/>
        <v>4.441117764471058E-2</v>
      </c>
      <c r="CJ26" s="134">
        <f t="shared" si="25"/>
        <v>5.353942652329749E-2</v>
      </c>
      <c r="CK26" s="135">
        <f t="shared" si="25"/>
        <v>5.9734309644825789E-2</v>
      </c>
      <c r="CN26" s="229"/>
      <c r="CO26" s="229"/>
    </row>
    <row r="27" spans="1:93" x14ac:dyDescent="0.2">
      <c r="A27" s="145" t="s">
        <v>34</v>
      </c>
      <c r="B27" s="202">
        <v>285</v>
      </c>
      <c r="C27" s="196">
        <v>314</v>
      </c>
      <c r="D27" s="197">
        <v>59</v>
      </c>
      <c r="E27" s="198">
        <v>231</v>
      </c>
      <c r="F27" s="195">
        <v>153</v>
      </c>
      <c r="G27" s="199">
        <v>517</v>
      </c>
      <c r="H27" s="197">
        <v>384</v>
      </c>
      <c r="I27" s="198">
        <v>806</v>
      </c>
      <c r="J27" s="195">
        <v>59</v>
      </c>
      <c r="K27" s="196">
        <v>39</v>
      </c>
      <c r="L27" s="197">
        <v>408</v>
      </c>
      <c r="M27" s="195">
        <v>106</v>
      </c>
      <c r="N27" s="200">
        <v>471</v>
      </c>
      <c r="O27" s="203">
        <v>592</v>
      </c>
      <c r="P27" s="195">
        <v>146</v>
      </c>
      <c r="Q27" s="196">
        <v>341</v>
      </c>
      <c r="R27" s="197">
        <v>381</v>
      </c>
      <c r="S27" s="198">
        <v>435</v>
      </c>
      <c r="T27" s="195">
        <v>33</v>
      </c>
      <c r="U27" s="199">
        <v>29</v>
      </c>
      <c r="V27" s="197">
        <v>477</v>
      </c>
      <c r="W27" s="204">
        <v>242</v>
      </c>
      <c r="X27" s="195">
        <v>76</v>
      </c>
      <c r="Y27" s="199">
        <v>163</v>
      </c>
      <c r="Z27" s="197">
        <v>790</v>
      </c>
      <c r="AA27" s="195">
        <v>764</v>
      </c>
      <c r="AB27" s="171">
        <f t="shared" si="3"/>
        <v>3722</v>
      </c>
      <c r="AC27" s="172">
        <f t="shared" si="4"/>
        <v>4579</v>
      </c>
      <c r="BI27" s="145" t="s">
        <v>34</v>
      </c>
      <c r="BJ27" s="128">
        <f t="shared" ref="BJ27:CK27" si="26">B27/B33</f>
        <v>3.0691363342666381E-2</v>
      </c>
      <c r="BK27" s="129">
        <f t="shared" si="26"/>
        <v>3.4422275816706864E-2</v>
      </c>
      <c r="BL27" s="130">
        <f t="shared" si="26"/>
        <v>1.801526717557252E-2</v>
      </c>
      <c r="BM27" s="131">
        <f t="shared" si="26"/>
        <v>6.0171919770773637E-2</v>
      </c>
      <c r="BN27" s="128">
        <f t="shared" si="26"/>
        <v>1.3469495554186108E-2</v>
      </c>
      <c r="BO27" s="129">
        <f t="shared" si="26"/>
        <v>6.1805140466228335E-2</v>
      </c>
      <c r="BP27" s="130">
        <f t="shared" si="26"/>
        <v>2.5797783003023177E-2</v>
      </c>
      <c r="BQ27" s="131">
        <f t="shared" si="26"/>
        <v>5.7624937441910343E-2</v>
      </c>
      <c r="BR27" s="128">
        <f t="shared" si="26"/>
        <v>6.3714902807775378E-2</v>
      </c>
      <c r="BS27" s="129">
        <f t="shared" si="26"/>
        <v>3.8690476190476192E-2</v>
      </c>
      <c r="BT27" s="130">
        <f t="shared" si="26"/>
        <v>8.7235407312379734E-2</v>
      </c>
      <c r="BU27" s="128">
        <f t="shared" si="26"/>
        <v>2.4497342269470763E-2</v>
      </c>
      <c r="BV27" s="132">
        <f t="shared" si="26"/>
        <v>3.8647739394436692E-2</v>
      </c>
      <c r="BW27" s="133">
        <f t="shared" si="26"/>
        <v>4.9995777383666923E-2</v>
      </c>
      <c r="BX27" s="128">
        <f t="shared" si="26"/>
        <v>2.6982073553871742E-2</v>
      </c>
      <c r="BY27" s="129">
        <f t="shared" si="26"/>
        <v>6.5063919099408507E-2</v>
      </c>
      <c r="BZ27" s="130">
        <f t="shared" si="26"/>
        <v>4.579877389109268E-2</v>
      </c>
      <c r="CA27" s="131">
        <f t="shared" si="26"/>
        <v>4.898097061141763E-2</v>
      </c>
      <c r="CB27" s="128">
        <f t="shared" si="26"/>
        <v>4.0145985401459854E-2</v>
      </c>
      <c r="CC27" s="129">
        <f t="shared" si="26"/>
        <v>2.9866117404737384E-2</v>
      </c>
      <c r="CD27" s="130">
        <f t="shared" si="26"/>
        <v>7.4554548296342601E-2</v>
      </c>
      <c r="CE27" s="131">
        <f t="shared" si="26"/>
        <v>3.0455575132141959E-2</v>
      </c>
      <c r="CF27" s="128">
        <f t="shared" si="26"/>
        <v>0.02</v>
      </c>
      <c r="CG27" s="129">
        <f t="shared" si="26"/>
        <v>7.3589164785553052E-2</v>
      </c>
      <c r="CH27" s="130">
        <f t="shared" si="26"/>
        <v>4.6848129039909862E-2</v>
      </c>
      <c r="CI27" s="128">
        <f t="shared" si="26"/>
        <v>3.8123752495009981E-2</v>
      </c>
      <c r="CJ27" s="134">
        <f t="shared" si="26"/>
        <v>3.7899152818507656E-2</v>
      </c>
      <c r="CK27" s="135">
        <f t="shared" si="26"/>
        <v>4.6828180767618091E-2</v>
      </c>
      <c r="CN27" s="229"/>
      <c r="CO27" s="229"/>
    </row>
    <row r="28" spans="1:93" x14ac:dyDescent="0.2">
      <c r="A28" s="136" t="s">
        <v>35</v>
      </c>
      <c r="B28" s="205">
        <v>0</v>
      </c>
      <c r="C28" s="189">
        <v>314</v>
      </c>
      <c r="D28" s="190">
        <v>1</v>
      </c>
      <c r="E28" s="191">
        <v>185</v>
      </c>
      <c r="F28" s="188">
        <v>1</v>
      </c>
      <c r="G28" s="192">
        <v>424</v>
      </c>
      <c r="H28" s="190">
        <v>55</v>
      </c>
      <c r="I28" s="191">
        <v>425</v>
      </c>
      <c r="J28" s="188">
        <v>42</v>
      </c>
      <c r="K28" s="189">
        <v>10</v>
      </c>
      <c r="L28" s="190">
        <v>401</v>
      </c>
      <c r="M28" s="188">
        <v>29</v>
      </c>
      <c r="N28" s="193">
        <v>140</v>
      </c>
      <c r="O28" s="206">
        <v>146</v>
      </c>
      <c r="P28" s="188">
        <v>43</v>
      </c>
      <c r="Q28" s="189">
        <v>107</v>
      </c>
      <c r="R28" s="190">
        <v>92</v>
      </c>
      <c r="S28" s="191">
        <v>70</v>
      </c>
      <c r="T28" s="188">
        <v>7</v>
      </c>
      <c r="U28" s="192">
        <v>1</v>
      </c>
      <c r="V28" s="190">
        <v>186</v>
      </c>
      <c r="W28" s="207">
        <v>11</v>
      </c>
      <c r="X28" s="188">
        <v>14</v>
      </c>
      <c r="Y28" s="192">
        <v>16</v>
      </c>
      <c r="Z28" s="190">
        <v>71</v>
      </c>
      <c r="AA28" s="188">
        <v>99</v>
      </c>
      <c r="AB28" s="171">
        <f t="shared" si="3"/>
        <v>1053</v>
      </c>
      <c r="AC28" s="172">
        <f t="shared" si="4"/>
        <v>1837</v>
      </c>
      <c r="BI28" s="136" t="s">
        <v>35</v>
      </c>
      <c r="BJ28" s="128">
        <f t="shared" ref="BJ28:CK28" si="27">B28/B33</f>
        <v>0</v>
      </c>
      <c r="BK28" s="129">
        <f t="shared" si="27"/>
        <v>3.4422275816706864E-2</v>
      </c>
      <c r="BL28" s="130">
        <f t="shared" si="27"/>
        <v>3.0534351145038169E-4</v>
      </c>
      <c r="BM28" s="131">
        <f t="shared" si="27"/>
        <v>4.8189632716853351E-2</v>
      </c>
      <c r="BN28" s="128">
        <f t="shared" si="27"/>
        <v>8.8035918654811164E-5</v>
      </c>
      <c r="BO28" s="129">
        <f t="shared" si="27"/>
        <v>5.068738792588165E-2</v>
      </c>
      <c r="BP28" s="130">
        <f t="shared" si="27"/>
        <v>3.6949949613705071E-3</v>
      </c>
      <c r="BQ28" s="131">
        <f t="shared" si="27"/>
        <v>3.0385357832272825E-2</v>
      </c>
      <c r="BR28" s="128">
        <f t="shared" si="27"/>
        <v>4.5356371490280781E-2</v>
      </c>
      <c r="BS28" s="129">
        <f t="shared" si="27"/>
        <v>9.9206349206349201E-3</v>
      </c>
      <c r="BT28" s="130">
        <f t="shared" si="27"/>
        <v>8.5738721402608506E-2</v>
      </c>
      <c r="BU28" s="128">
        <f t="shared" si="27"/>
        <v>6.7021030737231336E-3</v>
      </c>
      <c r="BV28" s="132">
        <f t="shared" si="27"/>
        <v>1.1487650775416428E-2</v>
      </c>
      <c r="BW28" s="133">
        <f t="shared" si="27"/>
        <v>1.233003969259353E-2</v>
      </c>
      <c r="BX28" s="128">
        <f t="shared" si="27"/>
        <v>7.9467750877841442E-3</v>
      </c>
      <c r="BY28" s="129">
        <f t="shared" si="27"/>
        <v>2.0415951154359856E-2</v>
      </c>
      <c r="BZ28" s="130">
        <f t="shared" si="27"/>
        <v>1.1059021517009255E-2</v>
      </c>
      <c r="CA28" s="131">
        <f t="shared" si="27"/>
        <v>7.8819952708028378E-3</v>
      </c>
      <c r="CB28" s="128">
        <f t="shared" si="27"/>
        <v>8.5158150851581509E-3</v>
      </c>
      <c r="CC28" s="129">
        <f t="shared" si="27"/>
        <v>1.0298661174047373E-3</v>
      </c>
      <c r="CD28" s="130">
        <f t="shared" si="27"/>
        <v>2.907158487027196E-2</v>
      </c>
      <c r="CE28" s="131">
        <f t="shared" si="27"/>
        <v>1.3843443241882709E-3</v>
      </c>
      <c r="CF28" s="128">
        <f t="shared" si="27"/>
        <v>3.6842105263157894E-3</v>
      </c>
      <c r="CG28" s="129">
        <f t="shared" si="27"/>
        <v>7.2234762979683969E-3</v>
      </c>
      <c r="CH28" s="130">
        <f t="shared" si="27"/>
        <v>4.210401470675443E-3</v>
      </c>
      <c r="CI28" s="128">
        <f t="shared" si="27"/>
        <v>4.9401197604790423E-3</v>
      </c>
      <c r="CJ28" s="134">
        <f t="shared" si="27"/>
        <v>1.0722140762463342E-2</v>
      </c>
      <c r="CK28" s="135">
        <f t="shared" si="27"/>
        <v>1.8786496630293609E-2</v>
      </c>
      <c r="CN28" s="229"/>
      <c r="CO28" s="229"/>
    </row>
    <row r="29" spans="1:93" x14ac:dyDescent="0.2">
      <c r="A29" s="145" t="s">
        <v>36</v>
      </c>
      <c r="B29" s="202">
        <v>0</v>
      </c>
      <c r="C29" s="196">
        <v>0</v>
      </c>
      <c r="D29" s="197">
        <v>0</v>
      </c>
      <c r="E29" s="198">
        <v>0</v>
      </c>
      <c r="F29" s="195">
        <v>0</v>
      </c>
      <c r="G29" s="199">
        <v>0</v>
      </c>
      <c r="H29" s="197">
        <v>0</v>
      </c>
      <c r="I29" s="198">
        <v>0</v>
      </c>
      <c r="J29" s="195">
        <v>0</v>
      </c>
      <c r="K29" s="199">
        <v>0</v>
      </c>
      <c r="L29" s="197">
        <v>0</v>
      </c>
      <c r="M29" s="195">
        <v>0</v>
      </c>
      <c r="N29" s="200">
        <v>0</v>
      </c>
      <c r="O29" s="203">
        <v>0</v>
      </c>
      <c r="P29" s="195">
        <v>0</v>
      </c>
      <c r="Q29" s="199">
        <v>0</v>
      </c>
      <c r="R29" s="197">
        <v>0</v>
      </c>
      <c r="S29" s="198">
        <v>0</v>
      </c>
      <c r="T29" s="195">
        <v>0</v>
      </c>
      <c r="U29" s="199">
        <v>0</v>
      </c>
      <c r="V29" s="197">
        <v>0</v>
      </c>
      <c r="W29" s="198">
        <v>0</v>
      </c>
      <c r="X29" s="195">
        <v>0</v>
      </c>
      <c r="Y29" s="199">
        <v>0</v>
      </c>
      <c r="Z29" s="197">
        <v>0</v>
      </c>
      <c r="AA29" s="195">
        <v>0</v>
      </c>
      <c r="AB29" s="171">
        <f t="shared" si="3"/>
        <v>0</v>
      </c>
      <c r="AC29" s="172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229"/>
      <c r="CO29" s="22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71">
        <f t="shared" si="3"/>
        <v>0</v>
      </c>
      <c r="AC30" s="172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229"/>
      <c r="CO30" s="22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71">
        <f t="shared" si="3"/>
        <v>0</v>
      </c>
      <c r="AC31" s="172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229"/>
      <c r="CO31" s="22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71">
        <f t="shared" si="3"/>
        <v>0</v>
      </c>
      <c r="AC32" s="172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229"/>
      <c r="CO32" s="229"/>
    </row>
    <row r="33" spans="1:93" ht="14.25" thickTop="1" thickBot="1" x14ac:dyDescent="0.25">
      <c r="A33" s="266" t="s">
        <v>13</v>
      </c>
      <c r="B33" s="20">
        <f>SUM(B10:B32)</f>
        <v>9286</v>
      </c>
      <c r="C33" s="21">
        <f t="shared" ref="C33:AA33" si="32">SUM(C10:C32)</f>
        <v>9122</v>
      </c>
      <c r="D33" s="20">
        <f t="shared" si="32"/>
        <v>3275</v>
      </c>
      <c r="E33" s="21">
        <f t="shared" si="32"/>
        <v>3839</v>
      </c>
      <c r="F33" s="20">
        <f t="shared" si="32"/>
        <v>11359</v>
      </c>
      <c r="G33" s="21">
        <f t="shared" si="32"/>
        <v>8365</v>
      </c>
      <c r="H33" s="20">
        <f t="shared" si="32"/>
        <v>14885</v>
      </c>
      <c r="I33" s="21">
        <f t="shared" si="32"/>
        <v>13987</v>
      </c>
      <c r="J33" s="20">
        <f t="shared" si="32"/>
        <v>926</v>
      </c>
      <c r="K33" s="21">
        <f t="shared" si="32"/>
        <v>1008</v>
      </c>
      <c r="L33" s="20">
        <f t="shared" si="32"/>
        <v>4677</v>
      </c>
      <c r="M33" s="21">
        <f t="shared" si="32"/>
        <v>4327</v>
      </c>
      <c r="N33" s="20">
        <f t="shared" si="32"/>
        <v>12187</v>
      </c>
      <c r="O33" s="21">
        <f t="shared" si="32"/>
        <v>11841</v>
      </c>
      <c r="P33" s="20">
        <f t="shared" si="32"/>
        <v>5411</v>
      </c>
      <c r="Q33" s="21">
        <f t="shared" si="32"/>
        <v>5241</v>
      </c>
      <c r="R33" s="20">
        <f t="shared" si="32"/>
        <v>8319</v>
      </c>
      <c r="S33" s="21">
        <f t="shared" si="32"/>
        <v>8881</v>
      </c>
      <c r="T33" s="20">
        <f t="shared" si="32"/>
        <v>822</v>
      </c>
      <c r="U33" s="21">
        <f t="shared" si="32"/>
        <v>971</v>
      </c>
      <c r="V33" s="20">
        <f t="shared" si="32"/>
        <v>6398</v>
      </c>
      <c r="W33" s="21">
        <f t="shared" si="32"/>
        <v>7946</v>
      </c>
      <c r="X33" s="20">
        <f t="shared" si="32"/>
        <v>3800</v>
      </c>
      <c r="Y33" s="21">
        <f t="shared" si="32"/>
        <v>2215</v>
      </c>
      <c r="Z33" s="20">
        <f t="shared" si="32"/>
        <v>16863</v>
      </c>
      <c r="AA33" s="21">
        <f t="shared" si="32"/>
        <v>20040</v>
      </c>
      <c r="AB33" s="173">
        <f t="shared" ref="AB33:AC33" si="33">SUM(AB9:AB32)</f>
        <v>98208</v>
      </c>
      <c r="AC33" s="174">
        <f t="shared" si="33"/>
        <v>97783</v>
      </c>
      <c r="BI33" s="266" t="s">
        <v>13</v>
      </c>
      <c r="BJ33" s="154">
        <f>SUM(BJ9:BJ32)</f>
        <v>1</v>
      </c>
      <c r="BK33" s="155">
        <f t="shared" ref="BK33:CK33" si="34">SUM(BK9:BK32)</f>
        <v>1</v>
      </c>
      <c r="BL33" s="154">
        <f t="shared" si="34"/>
        <v>1</v>
      </c>
      <c r="BM33" s="155">
        <f t="shared" si="34"/>
        <v>1</v>
      </c>
      <c r="BN33" s="154">
        <f t="shared" si="34"/>
        <v>1.0000000000000002</v>
      </c>
      <c r="BO33" s="155">
        <f t="shared" si="34"/>
        <v>1</v>
      </c>
      <c r="BP33" s="154">
        <f t="shared" si="34"/>
        <v>1</v>
      </c>
      <c r="BQ33" s="155">
        <f t="shared" si="34"/>
        <v>0.99999999999999989</v>
      </c>
      <c r="BR33" s="154">
        <f t="shared" si="34"/>
        <v>1</v>
      </c>
      <c r="BS33" s="155">
        <f t="shared" si="34"/>
        <v>1</v>
      </c>
      <c r="BT33" s="154">
        <f t="shared" si="34"/>
        <v>1</v>
      </c>
      <c r="BU33" s="155">
        <f t="shared" si="34"/>
        <v>0.99999999999999989</v>
      </c>
      <c r="BV33" s="154">
        <f t="shared" si="34"/>
        <v>1</v>
      </c>
      <c r="BW33" s="155">
        <f t="shared" si="34"/>
        <v>1</v>
      </c>
      <c r="BX33" s="154">
        <f t="shared" si="34"/>
        <v>1.0000000000000002</v>
      </c>
      <c r="BY33" s="155">
        <f t="shared" si="34"/>
        <v>1</v>
      </c>
      <c r="BZ33" s="154">
        <f t="shared" si="34"/>
        <v>1</v>
      </c>
      <c r="CA33" s="155">
        <f t="shared" si="34"/>
        <v>1</v>
      </c>
      <c r="CB33" s="154">
        <f t="shared" si="34"/>
        <v>1</v>
      </c>
      <c r="CC33" s="155">
        <f t="shared" si="34"/>
        <v>0.99999999999999989</v>
      </c>
      <c r="CD33" s="154">
        <f t="shared" si="34"/>
        <v>1</v>
      </c>
      <c r="CE33" s="155">
        <f t="shared" si="34"/>
        <v>1</v>
      </c>
      <c r="CF33" s="154">
        <f t="shared" si="34"/>
        <v>1.0000000000000002</v>
      </c>
      <c r="CG33" s="155">
        <f t="shared" si="34"/>
        <v>1</v>
      </c>
      <c r="CH33" s="154">
        <f t="shared" si="34"/>
        <v>1</v>
      </c>
      <c r="CI33" s="155">
        <f t="shared" si="34"/>
        <v>1</v>
      </c>
      <c r="CJ33" s="154">
        <f t="shared" si="34"/>
        <v>1</v>
      </c>
      <c r="CK33" s="155">
        <f t="shared" si="34"/>
        <v>1</v>
      </c>
      <c r="CM33" s="122"/>
      <c r="CN33" s="122"/>
      <c r="CO33" s="229"/>
    </row>
    <row r="34" spans="1:93" ht="13.5" thickTop="1" x14ac:dyDescent="0.2">
      <c r="A34" s="186"/>
    </row>
    <row r="35" spans="1:93" x14ac:dyDescent="0.2">
      <c r="A35" s="187"/>
    </row>
    <row r="36" spans="1:93" x14ac:dyDescent="0.2">
      <c r="A36" s="300">
        <f>+A5+1</f>
        <v>44563</v>
      </c>
      <c r="B36" s="300"/>
      <c r="C36" s="300"/>
      <c r="D36" s="300"/>
      <c r="BI36" s="305">
        <f>+BI5+1</f>
        <v>44563</v>
      </c>
      <c r="BJ36" s="305"/>
      <c r="BK36" s="305"/>
      <c r="BL36" s="305"/>
    </row>
    <row r="37" spans="1:93" ht="13.5" thickBot="1" x14ac:dyDescent="0.25">
      <c r="AE37" s="269" t="s">
        <v>84</v>
      </c>
    </row>
    <row r="38" spans="1:93" ht="14.25" thickTop="1" thickBot="1" x14ac:dyDescent="0.25">
      <c r="A38" s="296" t="s">
        <v>0</v>
      </c>
      <c r="B38" s="298" t="s">
        <v>1</v>
      </c>
      <c r="C38" s="299"/>
      <c r="D38" s="298" t="s">
        <v>2</v>
      </c>
      <c r="E38" s="299"/>
      <c r="F38" s="298" t="s">
        <v>3</v>
      </c>
      <c r="G38" s="299"/>
      <c r="H38" s="298" t="s">
        <v>4</v>
      </c>
      <c r="I38" s="299"/>
      <c r="J38" s="298" t="s">
        <v>5</v>
      </c>
      <c r="K38" s="299"/>
      <c r="L38" s="298" t="s">
        <v>6</v>
      </c>
      <c r="M38" s="299"/>
      <c r="N38" s="298" t="s">
        <v>7</v>
      </c>
      <c r="O38" s="299"/>
      <c r="P38" s="298" t="s">
        <v>8</v>
      </c>
      <c r="Q38" s="299"/>
      <c r="R38" s="298" t="s">
        <v>9</v>
      </c>
      <c r="S38" s="299"/>
      <c r="T38" s="298" t="s">
        <v>10</v>
      </c>
      <c r="U38" s="299"/>
      <c r="V38" s="298" t="s">
        <v>11</v>
      </c>
      <c r="W38" s="299"/>
      <c r="X38" s="298" t="s">
        <v>12</v>
      </c>
      <c r="Y38" s="299"/>
      <c r="Z38" s="301" t="s">
        <v>40</v>
      </c>
      <c r="AA38" s="302"/>
      <c r="AB38" s="303" t="s">
        <v>41</v>
      </c>
      <c r="AC38" s="304"/>
      <c r="AE38" s="296" t="s">
        <v>0</v>
      </c>
      <c r="AF38" s="298" t="s">
        <v>1</v>
      </c>
      <c r="AG38" s="299"/>
      <c r="AH38" s="298" t="s">
        <v>2</v>
      </c>
      <c r="AI38" s="299"/>
      <c r="AJ38" s="298" t="s">
        <v>3</v>
      </c>
      <c r="AK38" s="299"/>
      <c r="AL38" s="298" t="s">
        <v>4</v>
      </c>
      <c r="AM38" s="299"/>
      <c r="AN38" s="298" t="s">
        <v>5</v>
      </c>
      <c r="AO38" s="299"/>
      <c r="AP38" s="298" t="s">
        <v>6</v>
      </c>
      <c r="AQ38" s="299"/>
      <c r="AR38" s="298" t="s">
        <v>7</v>
      </c>
      <c r="AS38" s="299"/>
      <c r="AT38" s="298" t="s">
        <v>8</v>
      </c>
      <c r="AU38" s="299"/>
      <c r="AV38" s="298" t="s">
        <v>9</v>
      </c>
      <c r="AW38" s="299"/>
      <c r="AX38" s="298" t="s">
        <v>10</v>
      </c>
      <c r="AY38" s="299"/>
      <c r="AZ38" s="298" t="s">
        <v>11</v>
      </c>
      <c r="BA38" s="299"/>
      <c r="BB38" s="298" t="s">
        <v>12</v>
      </c>
      <c r="BC38" s="299"/>
      <c r="BD38" s="301" t="s">
        <v>40</v>
      </c>
      <c r="BE38" s="302"/>
      <c r="BF38" s="303" t="s">
        <v>41</v>
      </c>
      <c r="BG38" s="304"/>
      <c r="BI38" s="296" t="s">
        <v>0</v>
      </c>
      <c r="BJ38" s="298" t="s">
        <v>1</v>
      </c>
      <c r="BK38" s="299"/>
      <c r="BL38" s="298" t="s">
        <v>2</v>
      </c>
      <c r="BM38" s="299"/>
      <c r="BN38" s="298" t="s">
        <v>3</v>
      </c>
      <c r="BO38" s="299"/>
      <c r="BP38" s="298" t="s">
        <v>4</v>
      </c>
      <c r="BQ38" s="299"/>
      <c r="BR38" s="298" t="s">
        <v>5</v>
      </c>
      <c r="BS38" s="299"/>
      <c r="BT38" s="298" t="s">
        <v>6</v>
      </c>
      <c r="BU38" s="299"/>
      <c r="BV38" s="298" t="s">
        <v>7</v>
      </c>
      <c r="BW38" s="299"/>
      <c r="BX38" s="298" t="s">
        <v>8</v>
      </c>
      <c r="BY38" s="299"/>
      <c r="BZ38" s="298" t="s">
        <v>9</v>
      </c>
      <c r="CA38" s="299"/>
      <c r="CB38" s="298" t="s">
        <v>10</v>
      </c>
      <c r="CC38" s="299"/>
      <c r="CD38" s="298" t="s">
        <v>11</v>
      </c>
      <c r="CE38" s="299"/>
      <c r="CF38" s="298" t="s">
        <v>12</v>
      </c>
      <c r="CG38" s="299"/>
      <c r="CH38" s="301" t="s">
        <v>40</v>
      </c>
      <c r="CI38" s="302"/>
      <c r="CJ38" s="298" t="s">
        <v>41</v>
      </c>
      <c r="CK38" s="299"/>
    </row>
    <row r="39" spans="1:93" ht="15" thickTop="1" thickBot="1" x14ac:dyDescent="0.3">
      <c r="A39" s="297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75" t="s">
        <v>14</v>
      </c>
      <c r="AC39" s="176" t="s">
        <v>15</v>
      </c>
      <c r="AE39" s="297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75" t="s">
        <v>14</v>
      </c>
      <c r="BG39" s="176" t="s">
        <v>15</v>
      </c>
      <c r="BI39" s="297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85"/>
      <c r="D40" s="126"/>
      <c r="E40" s="179"/>
      <c r="F40" s="125"/>
      <c r="G40" s="127"/>
      <c r="H40" s="126"/>
      <c r="I40" s="179"/>
      <c r="J40" s="125"/>
      <c r="K40" s="127"/>
      <c r="L40" s="126"/>
      <c r="M40" s="125"/>
      <c r="N40" s="178"/>
      <c r="O40" s="180"/>
      <c r="P40" s="125"/>
      <c r="Q40" s="127"/>
      <c r="R40" s="126"/>
      <c r="S40" s="179"/>
      <c r="T40" s="125"/>
      <c r="U40" s="127"/>
      <c r="V40" s="126"/>
      <c r="W40" s="179"/>
      <c r="X40" s="125"/>
      <c r="Y40" s="127"/>
      <c r="Z40" s="183"/>
      <c r="AA40" s="184"/>
      <c r="AB40" s="169">
        <f>B40+D40+F40+H40+J40+L40+N40+P40+R40+T40+V40+X40+Z40</f>
        <v>0</v>
      </c>
      <c r="AC40" s="170">
        <f>C40+E40+G40+I40+K40+M40+O40+Q40+S40+U40+W40+Y40+AA40</f>
        <v>0</v>
      </c>
      <c r="AE40" s="272" t="str">
        <f>$AE$9</f>
        <v>07:00 - 07:59</v>
      </c>
      <c r="AF40" s="125">
        <f>SUMIF($A$9:$A$32,$AE40,B$40:B$63)</f>
        <v>488</v>
      </c>
      <c r="AG40" s="185">
        <f t="shared" ref="AG40:AV41" si="35">SUMIF($A$9:$A$32,$AE40,C$40:C$63)</f>
        <v>390</v>
      </c>
      <c r="AH40" s="126">
        <f t="shared" si="35"/>
        <v>160</v>
      </c>
      <c r="AI40" s="179">
        <f t="shared" si="35"/>
        <v>185</v>
      </c>
      <c r="AJ40" s="125">
        <f t="shared" si="35"/>
        <v>869</v>
      </c>
      <c r="AK40" s="127">
        <f t="shared" si="35"/>
        <v>502</v>
      </c>
      <c r="AL40" s="126">
        <f t="shared" si="35"/>
        <v>908</v>
      </c>
      <c r="AM40" s="179">
        <f t="shared" si="35"/>
        <v>768</v>
      </c>
      <c r="AN40" s="125">
        <f t="shared" si="35"/>
        <v>50</v>
      </c>
      <c r="AO40" s="127">
        <f t="shared" si="35"/>
        <v>102</v>
      </c>
      <c r="AP40" s="126">
        <f t="shared" si="35"/>
        <v>222</v>
      </c>
      <c r="AQ40" s="125">
        <f t="shared" si="35"/>
        <v>365</v>
      </c>
      <c r="AR40" s="178">
        <f t="shared" si="35"/>
        <v>700</v>
      </c>
      <c r="AS40" s="180">
        <f t="shared" si="35"/>
        <v>769</v>
      </c>
      <c r="AT40" s="125">
        <f t="shared" si="35"/>
        <v>326</v>
      </c>
      <c r="AU40" s="127">
        <f t="shared" si="35"/>
        <v>317</v>
      </c>
      <c r="AV40" s="126">
        <f t="shared" si="35"/>
        <v>528</v>
      </c>
      <c r="AW40" s="179">
        <f t="shared" ref="AW40:BE41" si="36">SUMIF($A$9:$A$32,$AE40,S$40:S$63)</f>
        <v>474</v>
      </c>
      <c r="AX40" s="125">
        <f t="shared" si="36"/>
        <v>80</v>
      </c>
      <c r="AY40" s="127">
        <f t="shared" si="36"/>
        <v>91</v>
      </c>
      <c r="AZ40" s="126">
        <f t="shared" si="36"/>
        <v>350</v>
      </c>
      <c r="BA40" s="179">
        <f t="shared" si="36"/>
        <v>571</v>
      </c>
      <c r="BB40" s="125">
        <f t="shared" si="36"/>
        <v>367</v>
      </c>
      <c r="BC40" s="127">
        <f t="shared" si="36"/>
        <v>222</v>
      </c>
      <c r="BD40" s="183">
        <f t="shared" si="36"/>
        <v>853</v>
      </c>
      <c r="BE40" s="184">
        <f t="shared" si="36"/>
        <v>1040</v>
      </c>
      <c r="BF40" s="169">
        <f>AF40+AH40+AJ40+AL40+AN40+AP40+AR40+AT40+AV40+AX40+AZ40+BB40+BD40</f>
        <v>5901</v>
      </c>
      <c r="BG40" s="170">
        <f>AG40+AI40+AK40+AM40+AO40+AQ40+AS40+AU40+AW40+AY40+BA40+BC40+BE40</f>
        <v>5796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88">
        <v>68</v>
      </c>
      <c r="C41" s="189">
        <v>0</v>
      </c>
      <c r="D41" s="190">
        <v>35</v>
      </c>
      <c r="E41" s="191">
        <v>0</v>
      </c>
      <c r="F41" s="188">
        <v>236</v>
      </c>
      <c r="G41" s="192">
        <v>2</v>
      </c>
      <c r="H41" s="190">
        <v>154</v>
      </c>
      <c r="I41" s="191">
        <v>8</v>
      </c>
      <c r="J41" s="188">
        <v>7</v>
      </c>
      <c r="K41" s="192">
        <v>7</v>
      </c>
      <c r="L41" s="190">
        <v>7</v>
      </c>
      <c r="M41" s="188">
        <v>22</v>
      </c>
      <c r="N41" s="193">
        <v>66</v>
      </c>
      <c r="O41" s="194">
        <v>38</v>
      </c>
      <c r="P41" s="188">
        <v>22</v>
      </c>
      <c r="Q41" s="192">
        <v>12</v>
      </c>
      <c r="R41" s="190">
        <v>5</v>
      </c>
      <c r="S41" s="191">
        <v>28</v>
      </c>
      <c r="T41" s="188">
        <v>0</v>
      </c>
      <c r="U41" s="192">
        <v>0</v>
      </c>
      <c r="V41" s="190">
        <v>2</v>
      </c>
      <c r="W41" s="191">
        <v>0</v>
      </c>
      <c r="X41" s="188">
        <v>0</v>
      </c>
      <c r="Y41" s="192">
        <v>0</v>
      </c>
      <c r="Z41" s="190">
        <v>0</v>
      </c>
      <c r="AA41" s="188">
        <v>0</v>
      </c>
      <c r="AB41" s="171">
        <f t="shared" ref="AB41:AB63" si="64">SUM(B41,D41,F41,H41,J41,L41,N41,P41,R41,T41,V41,X41,Z41)</f>
        <v>602</v>
      </c>
      <c r="AC41" s="172">
        <f t="shared" ref="AC41:AC63" si="65">SUM(C41,E41,G41,I41,K41,M41,O41,Q41,S41,U41,W41,Y41,AA41)</f>
        <v>117</v>
      </c>
      <c r="AE41" s="274" t="str">
        <f>$AE$10</f>
        <v>08:00 - 08:59</v>
      </c>
      <c r="AF41" s="125">
        <f>SUMIF($A$9:$A$32,$AE41,B$40:B$63)</f>
        <v>801</v>
      </c>
      <c r="AG41" s="189">
        <f t="shared" si="35"/>
        <v>442</v>
      </c>
      <c r="AH41" s="190">
        <f t="shared" si="35"/>
        <v>204</v>
      </c>
      <c r="AI41" s="191">
        <f t="shared" si="35"/>
        <v>180</v>
      </c>
      <c r="AJ41" s="275">
        <f t="shared" si="35"/>
        <v>977</v>
      </c>
      <c r="AK41" s="192">
        <f t="shared" si="35"/>
        <v>396</v>
      </c>
      <c r="AL41" s="190">
        <f t="shared" si="35"/>
        <v>1116</v>
      </c>
      <c r="AM41" s="191">
        <f t="shared" si="35"/>
        <v>777</v>
      </c>
      <c r="AN41" s="275">
        <f t="shared" si="35"/>
        <v>53</v>
      </c>
      <c r="AO41" s="192">
        <f t="shared" si="35"/>
        <v>108</v>
      </c>
      <c r="AP41" s="190">
        <f t="shared" si="35"/>
        <v>144</v>
      </c>
      <c r="AQ41" s="275">
        <f t="shared" si="35"/>
        <v>460</v>
      </c>
      <c r="AR41" s="193">
        <f t="shared" si="35"/>
        <v>739</v>
      </c>
      <c r="AS41" s="194">
        <f t="shared" si="35"/>
        <v>863</v>
      </c>
      <c r="AT41" s="275">
        <f t="shared" si="35"/>
        <v>397</v>
      </c>
      <c r="AU41" s="192">
        <f t="shared" si="35"/>
        <v>286</v>
      </c>
      <c r="AV41" s="190">
        <f t="shared" si="35"/>
        <v>608</v>
      </c>
      <c r="AW41" s="191">
        <f t="shared" si="36"/>
        <v>550</v>
      </c>
      <c r="AX41" s="275">
        <f t="shared" si="36"/>
        <v>58</v>
      </c>
      <c r="AY41" s="192">
        <f t="shared" si="36"/>
        <v>90</v>
      </c>
      <c r="AZ41" s="190">
        <f t="shared" si="36"/>
        <v>356</v>
      </c>
      <c r="BA41" s="191">
        <f t="shared" si="36"/>
        <v>576</v>
      </c>
      <c r="BB41" s="275">
        <f t="shared" si="36"/>
        <v>343</v>
      </c>
      <c r="BC41" s="192">
        <f t="shared" si="36"/>
        <v>195</v>
      </c>
      <c r="BD41" s="190">
        <f t="shared" si="36"/>
        <v>972</v>
      </c>
      <c r="BE41" s="275">
        <f t="shared" si="36"/>
        <v>1142</v>
      </c>
      <c r="BF41" s="171">
        <f>SUM(AF41,AH41,AJ41,AL41,AN41,AP41,AR41,AT41,AV41,AX41,AZ41,BB41,BD41)</f>
        <v>6768</v>
      </c>
      <c r="BG41" s="172">
        <f>SUM(AG41,AI41,AK41,AM41,AO41,AQ41,AS41,AU41,AW41,AY41,BA41,BC41,BE41)</f>
        <v>6065</v>
      </c>
      <c r="BI41" s="136" t="s">
        <v>17</v>
      </c>
      <c r="BJ41" s="128">
        <f t="shared" ref="BJ41:CI41" si="66">B41/B64</f>
        <v>4.6419550822581748E-3</v>
      </c>
      <c r="BK41" s="129">
        <f t="shared" si="66"/>
        <v>0</v>
      </c>
      <c r="BL41" s="130">
        <f t="shared" si="66"/>
        <v>8.3852419741255388E-3</v>
      </c>
      <c r="BM41" s="131">
        <f t="shared" si="66"/>
        <v>0</v>
      </c>
      <c r="BN41" s="128">
        <f t="shared" si="66"/>
        <v>1.4872699773128309E-2</v>
      </c>
      <c r="BO41" s="129">
        <f t="shared" si="66"/>
        <v>1.9800019800019801E-4</v>
      </c>
      <c r="BP41" s="130">
        <f t="shared" si="66"/>
        <v>7.0306793279766256E-3</v>
      </c>
      <c r="BQ41" s="131">
        <f t="shared" si="66"/>
        <v>4.1307378530490007E-4</v>
      </c>
      <c r="BR41" s="128">
        <f t="shared" si="66"/>
        <v>4.2372881355932203E-3</v>
      </c>
      <c r="BS41" s="129">
        <f t="shared" si="66"/>
        <v>3.9215686274509803E-3</v>
      </c>
      <c r="BT41" s="130">
        <f t="shared" si="66"/>
        <v>1.0450880859958196E-3</v>
      </c>
      <c r="BU41" s="128">
        <f t="shared" si="66"/>
        <v>3.1884057971014491E-3</v>
      </c>
      <c r="BV41" s="132">
        <f t="shared" si="66"/>
        <v>4.2457381794789324E-3</v>
      </c>
      <c r="BW41" s="133">
        <f t="shared" si="66"/>
        <v>2.2442712024568863E-3</v>
      </c>
      <c r="BX41" s="128">
        <f t="shared" si="66"/>
        <v>3.5048590090807712E-3</v>
      </c>
      <c r="BY41" s="129">
        <f t="shared" si="66"/>
        <v>1.5163002274450341E-3</v>
      </c>
      <c r="BZ41" s="130">
        <f t="shared" si="66"/>
        <v>4.8501309535357455E-4</v>
      </c>
      <c r="CA41" s="131">
        <f t="shared" si="66"/>
        <v>2.1761094272169114E-3</v>
      </c>
      <c r="CB41" s="128">
        <f t="shared" si="66"/>
        <v>0</v>
      </c>
      <c r="CC41" s="129">
        <f t="shared" si="66"/>
        <v>0</v>
      </c>
      <c r="CD41" s="130">
        <f t="shared" si="66"/>
        <v>2.0688941760628945E-4</v>
      </c>
      <c r="CE41" s="131">
        <f t="shared" si="66"/>
        <v>0</v>
      </c>
      <c r="CF41" s="128">
        <f t="shared" si="66"/>
        <v>0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4.4052541070579198E-3</v>
      </c>
      <c r="CK41" s="135">
        <f t="shared" ref="CK41" si="68">AC41/AC64</f>
        <v>8.5906868143971102E-4</v>
      </c>
    </row>
    <row r="42" spans="1:93" ht="13.5" thickBot="1" x14ac:dyDescent="0.25">
      <c r="A42" s="145" t="s">
        <v>18</v>
      </c>
      <c r="B42" s="195">
        <v>331</v>
      </c>
      <c r="C42" s="196">
        <v>0</v>
      </c>
      <c r="D42" s="197">
        <v>140</v>
      </c>
      <c r="E42" s="198">
        <v>27</v>
      </c>
      <c r="F42" s="195">
        <v>671</v>
      </c>
      <c r="G42" s="199">
        <v>103</v>
      </c>
      <c r="H42" s="197">
        <v>549</v>
      </c>
      <c r="I42" s="198">
        <v>236</v>
      </c>
      <c r="J42" s="195">
        <v>21</v>
      </c>
      <c r="K42" s="199">
        <v>44</v>
      </c>
      <c r="L42" s="197">
        <v>93</v>
      </c>
      <c r="M42" s="195">
        <v>232</v>
      </c>
      <c r="N42" s="200">
        <v>376</v>
      </c>
      <c r="O42" s="201">
        <v>466</v>
      </c>
      <c r="P42" s="195">
        <v>191</v>
      </c>
      <c r="Q42" s="199">
        <v>174</v>
      </c>
      <c r="R42" s="197">
        <v>195</v>
      </c>
      <c r="S42" s="198">
        <v>217</v>
      </c>
      <c r="T42" s="195">
        <v>25</v>
      </c>
      <c r="U42" s="199">
        <v>112</v>
      </c>
      <c r="V42" s="197">
        <v>92</v>
      </c>
      <c r="W42" s="198">
        <v>329</v>
      </c>
      <c r="X42" s="195">
        <v>148</v>
      </c>
      <c r="Y42" s="199">
        <v>130</v>
      </c>
      <c r="Z42" s="197">
        <v>602</v>
      </c>
      <c r="AA42" s="195">
        <v>395</v>
      </c>
      <c r="AB42" s="171">
        <f t="shared" si="64"/>
        <v>3434</v>
      </c>
      <c r="AC42" s="172">
        <f t="shared" si="65"/>
        <v>2465</v>
      </c>
      <c r="AE42" s="272"/>
      <c r="AF42" s="125"/>
      <c r="AG42" s="196"/>
      <c r="AH42" s="197"/>
      <c r="AI42" s="198"/>
      <c r="AJ42" s="195"/>
      <c r="AK42" s="199"/>
      <c r="AL42" s="197"/>
      <c r="AM42" s="198"/>
      <c r="AN42" s="195"/>
      <c r="AO42" s="199"/>
      <c r="AP42" s="197"/>
      <c r="AQ42" s="195"/>
      <c r="AR42" s="200"/>
      <c r="AS42" s="201"/>
      <c r="AT42" s="195"/>
      <c r="AU42" s="199"/>
      <c r="AV42" s="197"/>
      <c r="AW42" s="198"/>
      <c r="AX42" s="195"/>
      <c r="AY42" s="199"/>
      <c r="AZ42" s="197"/>
      <c r="BA42" s="198"/>
      <c r="BB42" s="195"/>
      <c r="BC42" s="199"/>
      <c r="BD42" s="197"/>
      <c r="BE42" s="195"/>
      <c r="BF42" s="171"/>
      <c r="BG42" s="172"/>
      <c r="BI42" s="145" t="s">
        <v>18</v>
      </c>
      <c r="BJ42" s="128">
        <f t="shared" ref="BJ42:CI42" si="69">B42/B64</f>
        <v>2.2595399003344938E-2</v>
      </c>
      <c r="BK42" s="129">
        <f t="shared" si="69"/>
        <v>0</v>
      </c>
      <c r="BL42" s="130">
        <f t="shared" si="69"/>
        <v>3.3540967896502155E-2</v>
      </c>
      <c r="BM42" s="131">
        <f t="shared" si="69"/>
        <v>5.8581037101323495E-3</v>
      </c>
      <c r="BN42" s="128">
        <f t="shared" si="69"/>
        <v>4.2286362490547014E-2</v>
      </c>
      <c r="BO42" s="129">
        <f t="shared" si="69"/>
        <v>1.0197010197010197E-2</v>
      </c>
      <c r="BP42" s="130">
        <f t="shared" si="69"/>
        <v>2.506391526661797E-2</v>
      </c>
      <c r="BQ42" s="131">
        <f t="shared" si="69"/>
        <v>1.2185676666494553E-2</v>
      </c>
      <c r="BR42" s="128">
        <f t="shared" si="69"/>
        <v>1.2711864406779662E-2</v>
      </c>
      <c r="BS42" s="129">
        <f t="shared" si="69"/>
        <v>2.464985994397759E-2</v>
      </c>
      <c r="BT42" s="130">
        <f t="shared" si="69"/>
        <v>1.3884741713944462E-2</v>
      </c>
      <c r="BU42" s="128">
        <f t="shared" si="69"/>
        <v>3.3623188405797103E-2</v>
      </c>
      <c r="BV42" s="132">
        <f t="shared" si="69"/>
        <v>2.4187841749758764E-2</v>
      </c>
      <c r="BW42" s="133">
        <f t="shared" si="69"/>
        <v>2.7521852114339711E-2</v>
      </c>
      <c r="BX42" s="128">
        <f t="shared" si="69"/>
        <v>3.0428548669746695E-2</v>
      </c>
      <c r="BY42" s="129">
        <f t="shared" si="69"/>
        <v>2.1986353297952996E-2</v>
      </c>
      <c r="BZ42" s="130">
        <f t="shared" si="69"/>
        <v>1.8915510718789406E-2</v>
      </c>
      <c r="CA42" s="131">
        <f t="shared" si="69"/>
        <v>1.6864848060931064E-2</v>
      </c>
      <c r="CB42" s="128">
        <f t="shared" si="69"/>
        <v>2.6624068157614485E-2</v>
      </c>
      <c r="CC42" s="129">
        <f t="shared" si="69"/>
        <v>7.6242341729067395E-2</v>
      </c>
      <c r="CD42" s="130">
        <f t="shared" si="69"/>
        <v>9.5169132098893144E-3</v>
      </c>
      <c r="CE42" s="131">
        <f t="shared" si="69"/>
        <v>2.6442694100626909E-2</v>
      </c>
      <c r="CF42" s="128">
        <f t="shared" si="69"/>
        <v>2.5438294946717083E-2</v>
      </c>
      <c r="CG42" s="129">
        <f t="shared" si="69"/>
        <v>3.592152528322741E-2</v>
      </c>
      <c r="CH42" s="130">
        <f t="shared" si="69"/>
        <v>2.5998704383502484E-2</v>
      </c>
      <c r="CI42" s="128">
        <f t="shared" si="69"/>
        <v>1.507058374666158E-2</v>
      </c>
      <c r="CJ42" s="134">
        <f t="shared" ref="CJ42" si="70">AB42/AB64</f>
        <v>2.5128974424646008E-2</v>
      </c>
      <c r="CK42" s="135">
        <f t="shared" ref="CK42" si="71">AC42/AC64</f>
        <v>1.8099182049135791E-2</v>
      </c>
    </row>
    <row r="43" spans="1:93" ht="14.25" thickTop="1" thickBot="1" x14ac:dyDescent="0.25">
      <c r="A43" s="136" t="s">
        <v>19</v>
      </c>
      <c r="B43" s="188">
        <v>471</v>
      </c>
      <c r="C43" s="189">
        <v>301</v>
      </c>
      <c r="D43" s="190">
        <v>204</v>
      </c>
      <c r="E43" s="191">
        <v>142</v>
      </c>
      <c r="F43" s="188">
        <v>758</v>
      </c>
      <c r="G43" s="192">
        <v>304</v>
      </c>
      <c r="H43" s="190">
        <v>797</v>
      </c>
      <c r="I43" s="191">
        <v>551</v>
      </c>
      <c r="J43" s="188">
        <v>35</v>
      </c>
      <c r="K43" s="192">
        <v>57</v>
      </c>
      <c r="L43" s="190">
        <v>184</v>
      </c>
      <c r="M43" s="188">
        <v>244</v>
      </c>
      <c r="N43" s="193">
        <v>578</v>
      </c>
      <c r="O43" s="194">
        <v>659</v>
      </c>
      <c r="P43" s="188">
        <v>253</v>
      </c>
      <c r="Q43" s="192">
        <v>256</v>
      </c>
      <c r="R43" s="190">
        <v>382</v>
      </c>
      <c r="S43" s="191">
        <v>400</v>
      </c>
      <c r="T43" s="188">
        <v>50</v>
      </c>
      <c r="U43" s="192">
        <v>114</v>
      </c>
      <c r="V43" s="190">
        <v>219</v>
      </c>
      <c r="W43" s="191">
        <v>457</v>
      </c>
      <c r="X43" s="188">
        <v>307</v>
      </c>
      <c r="Y43" s="192">
        <v>184</v>
      </c>
      <c r="Z43" s="190">
        <v>676</v>
      </c>
      <c r="AA43" s="188">
        <v>833</v>
      </c>
      <c r="AB43" s="171">
        <f t="shared" si="64"/>
        <v>4914</v>
      </c>
      <c r="AC43" s="172">
        <f t="shared" si="65"/>
        <v>4502</v>
      </c>
      <c r="AE43" s="266" t="s">
        <v>13</v>
      </c>
      <c r="AF43" s="20">
        <f t="shared" ref="AF43:BG43" si="72">SUM(AF40:AF42)</f>
        <v>1289</v>
      </c>
      <c r="AG43" s="21">
        <f t="shared" si="72"/>
        <v>832</v>
      </c>
      <c r="AH43" s="20">
        <f t="shared" si="72"/>
        <v>364</v>
      </c>
      <c r="AI43" s="21">
        <f t="shared" si="72"/>
        <v>365</v>
      </c>
      <c r="AJ43" s="20">
        <f t="shared" si="72"/>
        <v>1846</v>
      </c>
      <c r="AK43" s="21">
        <f t="shared" si="72"/>
        <v>898</v>
      </c>
      <c r="AL43" s="20">
        <f t="shared" si="72"/>
        <v>2024</v>
      </c>
      <c r="AM43" s="21">
        <f t="shared" si="72"/>
        <v>1545</v>
      </c>
      <c r="AN43" s="20">
        <f t="shared" si="72"/>
        <v>103</v>
      </c>
      <c r="AO43" s="21">
        <f t="shared" si="72"/>
        <v>210</v>
      </c>
      <c r="AP43" s="20">
        <f t="shared" si="72"/>
        <v>366</v>
      </c>
      <c r="AQ43" s="21">
        <f t="shared" si="72"/>
        <v>825</v>
      </c>
      <c r="AR43" s="20">
        <f t="shared" si="72"/>
        <v>1439</v>
      </c>
      <c r="AS43" s="21">
        <f t="shared" si="72"/>
        <v>1632</v>
      </c>
      <c r="AT43" s="20">
        <f t="shared" si="72"/>
        <v>723</v>
      </c>
      <c r="AU43" s="21">
        <f t="shared" si="72"/>
        <v>603</v>
      </c>
      <c r="AV43" s="20">
        <f t="shared" si="72"/>
        <v>1136</v>
      </c>
      <c r="AW43" s="21">
        <f t="shared" si="72"/>
        <v>1024</v>
      </c>
      <c r="AX43" s="20">
        <f t="shared" si="72"/>
        <v>138</v>
      </c>
      <c r="AY43" s="21">
        <f t="shared" si="72"/>
        <v>181</v>
      </c>
      <c r="AZ43" s="20">
        <f t="shared" si="72"/>
        <v>706</v>
      </c>
      <c r="BA43" s="21">
        <f t="shared" si="72"/>
        <v>1147</v>
      </c>
      <c r="BB43" s="20">
        <f t="shared" si="72"/>
        <v>710</v>
      </c>
      <c r="BC43" s="21">
        <f t="shared" si="72"/>
        <v>417</v>
      </c>
      <c r="BD43" s="20">
        <f t="shared" si="72"/>
        <v>1825</v>
      </c>
      <c r="BE43" s="21">
        <f t="shared" si="72"/>
        <v>2182</v>
      </c>
      <c r="BF43" s="173">
        <f t="shared" si="72"/>
        <v>12669</v>
      </c>
      <c r="BG43" s="174">
        <f t="shared" si="72"/>
        <v>11861</v>
      </c>
      <c r="BI43" s="136" t="s">
        <v>19</v>
      </c>
      <c r="BJ43" s="128">
        <f t="shared" ref="BJ43:CI43" si="73">B43/B64</f>
        <v>3.215236534917059E-2</v>
      </c>
      <c r="BK43" s="129">
        <f t="shared" si="73"/>
        <v>2.5127306119041657E-2</v>
      </c>
      <c r="BL43" s="130">
        <f t="shared" si="73"/>
        <v>4.8873981792046002E-2</v>
      </c>
      <c r="BM43" s="131">
        <f t="shared" si="73"/>
        <v>3.0809286179214579E-2</v>
      </c>
      <c r="BN43" s="128">
        <f t="shared" si="73"/>
        <v>4.7769095034030755E-2</v>
      </c>
      <c r="BO43" s="129">
        <f t="shared" si="73"/>
        <v>3.0096030096030096E-2</v>
      </c>
      <c r="BP43" s="130">
        <f t="shared" si="73"/>
        <v>3.6386048210372536E-2</v>
      </c>
      <c r="BQ43" s="131">
        <f t="shared" si="73"/>
        <v>2.8450456962874994E-2</v>
      </c>
      <c r="BR43" s="128">
        <f t="shared" si="73"/>
        <v>2.1186440677966101E-2</v>
      </c>
      <c r="BS43" s="129">
        <f t="shared" si="73"/>
        <v>3.1932773109243695E-2</v>
      </c>
      <c r="BT43" s="130">
        <f t="shared" si="73"/>
        <v>2.7470886831890116E-2</v>
      </c>
      <c r="BU43" s="128">
        <f t="shared" si="73"/>
        <v>3.5362318840579707E-2</v>
      </c>
      <c r="BV43" s="132">
        <f t="shared" si="73"/>
        <v>3.7182373753618526E-2</v>
      </c>
      <c r="BW43" s="133">
        <f t="shared" si="73"/>
        <v>3.8920387432081267E-2</v>
      </c>
      <c r="BX43" s="128">
        <f t="shared" si="73"/>
        <v>4.0305878604428864E-2</v>
      </c>
      <c r="BY43" s="129">
        <f t="shared" si="73"/>
        <v>3.2347738185494058E-2</v>
      </c>
      <c r="BZ43" s="130">
        <f t="shared" si="73"/>
        <v>3.7055000485013097E-2</v>
      </c>
      <c r="CA43" s="131">
        <f t="shared" si="73"/>
        <v>3.1087277531670163E-2</v>
      </c>
      <c r="CB43" s="128">
        <f t="shared" si="73"/>
        <v>5.3248136315228969E-2</v>
      </c>
      <c r="CC43" s="129">
        <f t="shared" si="73"/>
        <v>7.760381211708646E-2</v>
      </c>
      <c r="CD43" s="130">
        <f t="shared" si="73"/>
        <v>2.2654391227888693E-2</v>
      </c>
      <c r="CE43" s="131">
        <f t="shared" si="73"/>
        <v>3.6730429191448317E-2</v>
      </c>
      <c r="CF43" s="128">
        <f t="shared" si="73"/>
        <v>5.276727397731179E-2</v>
      </c>
      <c r="CG43" s="129">
        <f t="shared" si="73"/>
        <v>5.0842774247029564E-2</v>
      </c>
      <c r="CH43" s="130">
        <f t="shared" si="73"/>
        <v>2.919455841071043E-2</v>
      </c>
      <c r="CI43" s="128">
        <f t="shared" si="73"/>
        <v>3.1781762685997708E-2</v>
      </c>
      <c r="CJ43" s="134">
        <f t="shared" ref="CJ43" si="74">AB43/AB64</f>
        <v>3.5959167245984414E-2</v>
      </c>
      <c r="CK43" s="135">
        <f t="shared" ref="CK43" si="75">AC43/AC64</f>
        <v>3.3055788067022043E-2</v>
      </c>
    </row>
    <row r="44" spans="1:93" ht="13.5" thickTop="1" x14ac:dyDescent="0.2">
      <c r="A44" s="145" t="s">
        <v>20</v>
      </c>
      <c r="B44" s="195">
        <v>488</v>
      </c>
      <c r="C44" s="196">
        <v>390</v>
      </c>
      <c r="D44" s="197">
        <v>160</v>
      </c>
      <c r="E44" s="198">
        <v>185</v>
      </c>
      <c r="F44" s="195">
        <v>869</v>
      </c>
      <c r="G44" s="199">
        <v>502</v>
      </c>
      <c r="H44" s="197">
        <v>908</v>
      </c>
      <c r="I44" s="198">
        <v>768</v>
      </c>
      <c r="J44" s="195">
        <v>50</v>
      </c>
      <c r="K44" s="199">
        <v>102</v>
      </c>
      <c r="L44" s="197">
        <v>222</v>
      </c>
      <c r="M44" s="195">
        <v>365</v>
      </c>
      <c r="N44" s="200">
        <v>700</v>
      </c>
      <c r="O44" s="201">
        <v>769</v>
      </c>
      <c r="P44" s="195">
        <v>326</v>
      </c>
      <c r="Q44" s="199">
        <v>317</v>
      </c>
      <c r="R44" s="197">
        <v>528</v>
      </c>
      <c r="S44" s="198">
        <v>474</v>
      </c>
      <c r="T44" s="195">
        <v>80</v>
      </c>
      <c r="U44" s="199">
        <v>91</v>
      </c>
      <c r="V44" s="197">
        <v>350</v>
      </c>
      <c r="W44" s="198">
        <v>571</v>
      </c>
      <c r="X44" s="195">
        <v>367</v>
      </c>
      <c r="Y44" s="199">
        <v>222</v>
      </c>
      <c r="Z44" s="197">
        <v>853</v>
      </c>
      <c r="AA44" s="195">
        <v>1040</v>
      </c>
      <c r="AB44" s="171">
        <f t="shared" si="64"/>
        <v>5901</v>
      </c>
      <c r="AC44" s="172">
        <f t="shared" si="65"/>
        <v>5796</v>
      </c>
      <c r="BI44" s="145" t="s">
        <v>20</v>
      </c>
      <c r="BJ44" s="128">
        <f t="shared" ref="BJ44:CI44" si="76">B44/B64</f>
        <v>3.3312854119735134E-2</v>
      </c>
      <c r="BK44" s="129">
        <f t="shared" si="76"/>
        <v>3.2556974705735035E-2</v>
      </c>
      <c r="BL44" s="130">
        <f t="shared" si="76"/>
        <v>3.8332534738859607E-2</v>
      </c>
      <c r="BM44" s="131">
        <f t="shared" si="76"/>
        <v>4.0138858754610547E-2</v>
      </c>
      <c r="BN44" s="128">
        <f t="shared" si="76"/>
        <v>5.4764305520544489E-2</v>
      </c>
      <c r="BO44" s="129">
        <f t="shared" si="76"/>
        <v>4.9698049698049696E-2</v>
      </c>
      <c r="BP44" s="130">
        <f t="shared" si="76"/>
        <v>4.14536157779401E-2</v>
      </c>
      <c r="BQ44" s="131">
        <f t="shared" si="76"/>
        <v>3.9655083389270408E-2</v>
      </c>
      <c r="BR44" s="128">
        <f t="shared" si="76"/>
        <v>3.026634382566586E-2</v>
      </c>
      <c r="BS44" s="129">
        <f t="shared" si="76"/>
        <v>5.7142857142857141E-2</v>
      </c>
      <c r="BT44" s="130">
        <f t="shared" si="76"/>
        <v>3.3144222155867424E-2</v>
      </c>
      <c r="BU44" s="128">
        <f t="shared" si="76"/>
        <v>5.2898550724637679E-2</v>
      </c>
      <c r="BV44" s="132">
        <f t="shared" si="76"/>
        <v>4.5030556449018974E-2</v>
      </c>
      <c r="BW44" s="133">
        <f t="shared" si="76"/>
        <v>4.5416961965509095E-2</v>
      </c>
      <c r="BX44" s="128">
        <f t="shared" si="76"/>
        <v>5.1935638043651429E-2</v>
      </c>
      <c r="BY44" s="129">
        <f t="shared" si="76"/>
        <v>4.005559767500632E-2</v>
      </c>
      <c r="BZ44" s="130">
        <f t="shared" si="76"/>
        <v>5.1217382869337469E-2</v>
      </c>
      <c r="CA44" s="131">
        <f t="shared" si="76"/>
        <v>3.6838423875029142E-2</v>
      </c>
      <c r="CB44" s="128">
        <f t="shared" si="76"/>
        <v>8.5197018104366348E-2</v>
      </c>
      <c r="CC44" s="129">
        <f t="shared" si="76"/>
        <v>6.1946902654867256E-2</v>
      </c>
      <c r="CD44" s="130">
        <f t="shared" si="76"/>
        <v>3.6205648081100654E-2</v>
      </c>
      <c r="CE44" s="131">
        <f t="shared" si="76"/>
        <v>4.5892943256711137E-2</v>
      </c>
      <c r="CF44" s="128">
        <f t="shared" si="76"/>
        <v>6.3080096253007908E-2</v>
      </c>
      <c r="CG44" s="129">
        <f t="shared" si="76"/>
        <v>6.1342912406742195E-2</v>
      </c>
      <c r="CH44" s="130">
        <f t="shared" si="76"/>
        <v>3.6838695746059164E-2</v>
      </c>
      <c r="CI44" s="128">
        <f t="shared" si="76"/>
        <v>3.9679511636779852E-2</v>
      </c>
      <c r="CJ44" s="134">
        <f t="shared" ref="CJ44" si="77">AB44/AB64</f>
        <v>4.3181735026160767E-2</v>
      </c>
      <c r="CK44" s="135">
        <f t="shared" ref="CK44" si="78">AC44/AC64</f>
        <v>4.255694083439799E-2</v>
      </c>
    </row>
    <row r="45" spans="1:93" ht="13.5" thickBot="1" x14ac:dyDescent="0.25">
      <c r="A45" s="136" t="s">
        <v>21</v>
      </c>
      <c r="B45" s="188">
        <v>801</v>
      </c>
      <c r="C45" s="189">
        <v>442</v>
      </c>
      <c r="D45" s="190">
        <v>204</v>
      </c>
      <c r="E45" s="191">
        <v>180</v>
      </c>
      <c r="F45" s="188">
        <v>977</v>
      </c>
      <c r="G45" s="192">
        <v>396</v>
      </c>
      <c r="H45" s="190">
        <v>1116</v>
      </c>
      <c r="I45" s="191">
        <v>777</v>
      </c>
      <c r="J45" s="188">
        <v>53</v>
      </c>
      <c r="K45" s="192">
        <v>108</v>
      </c>
      <c r="L45" s="190">
        <v>144</v>
      </c>
      <c r="M45" s="188">
        <v>460</v>
      </c>
      <c r="N45" s="193">
        <v>739</v>
      </c>
      <c r="O45" s="194">
        <v>863</v>
      </c>
      <c r="P45" s="188">
        <v>397</v>
      </c>
      <c r="Q45" s="192">
        <v>286</v>
      </c>
      <c r="R45" s="190">
        <v>608</v>
      </c>
      <c r="S45" s="191">
        <v>550</v>
      </c>
      <c r="T45" s="188">
        <v>58</v>
      </c>
      <c r="U45" s="192">
        <v>90</v>
      </c>
      <c r="V45" s="190">
        <v>356</v>
      </c>
      <c r="W45" s="191">
        <v>576</v>
      </c>
      <c r="X45" s="188">
        <v>343</v>
      </c>
      <c r="Y45" s="192">
        <v>195</v>
      </c>
      <c r="Z45" s="190">
        <v>972</v>
      </c>
      <c r="AA45" s="188">
        <v>1142</v>
      </c>
      <c r="AB45" s="171">
        <f t="shared" si="64"/>
        <v>6768</v>
      </c>
      <c r="AC45" s="172">
        <f t="shared" si="65"/>
        <v>6065</v>
      </c>
      <c r="AE45" s="269" t="s">
        <v>85</v>
      </c>
      <c r="BI45" s="136" t="s">
        <v>21</v>
      </c>
      <c r="BJ45" s="128">
        <f t="shared" ref="BJ45:CI45" si="79">B45/B64</f>
        <v>5.4679500307188204E-2</v>
      </c>
      <c r="BK45" s="129">
        <f t="shared" si="79"/>
        <v>3.6897904666499705E-2</v>
      </c>
      <c r="BL45" s="130">
        <f t="shared" si="79"/>
        <v>4.8873981792046002E-2</v>
      </c>
      <c r="BM45" s="131">
        <f t="shared" si="79"/>
        <v>3.9054024734215667E-2</v>
      </c>
      <c r="BN45" s="128">
        <f t="shared" si="79"/>
        <v>6.1570456264179479E-2</v>
      </c>
      <c r="BO45" s="129">
        <f t="shared" si="79"/>
        <v>3.9204039204039205E-2</v>
      </c>
      <c r="BP45" s="130">
        <f t="shared" si="79"/>
        <v>5.0949598246895544E-2</v>
      </c>
      <c r="BQ45" s="131">
        <f t="shared" si="79"/>
        <v>4.011979139773842E-2</v>
      </c>
      <c r="BR45" s="128">
        <f t="shared" si="79"/>
        <v>3.2082324455205813E-2</v>
      </c>
      <c r="BS45" s="129">
        <f t="shared" si="79"/>
        <v>6.0504201680672269E-2</v>
      </c>
      <c r="BT45" s="130">
        <f t="shared" si="79"/>
        <v>2.1498954911914003E-2</v>
      </c>
      <c r="BU45" s="128">
        <f t="shared" si="79"/>
        <v>6.6666666666666666E-2</v>
      </c>
      <c r="BV45" s="132">
        <f t="shared" si="79"/>
        <v>4.7539401736892889E-2</v>
      </c>
      <c r="BW45" s="133">
        <f t="shared" si="79"/>
        <v>5.0968580203165602E-2</v>
      </c>
      <c r="BX45" s="128">
        <f t="shared" si="79"/>
        <v>6.324677393659392E-2</v>
      </c>
      <c r="BY45" s="129">
        <f t="shared" si="79"/>
        <v>3.6138488754106649E-2</v>
      </c>
      <c r="BZ45" s="130">
        <f t="shared" si="79"/>
        <v>5.8977592394994664E-2</v>
      </c>
      <c r="CA45" s="131">
        <f t="shared" si="79"/>
        <v>4.2745006606046479E-2</v>
      </c>
      <c r="CB45" s="128">
        <f t="shared" si="79"/>
        <v>6.1767838125665601E-2</v>
      </c>
      <c r="CC45" s="129">
        <f t="shared" si="79"/>
        <v>6.1266167460857723E-2</v>
      </c>
      <c r="CD45" s="130">
        <f t="shared" si="79"/>
        <v>3.6826316333919522E-2</v>
      </c>
      <c r="CE45" s="131">
        <f t="shared" si="79"/>
        <v>4.6294807908696348E-2</v>
      </c>
      <c r="CF45" s="128">
        <f t="shared" si="79"/>
        <v>5.895496734272946E-2</v>
      </c>
      <c r="CG45" s="129">
        <f t="shared" si="79"/>
        <v>5.3882287924841114E-2</v>
      </c>
      <c r="CH45" s="130">
        <f t="shared" si="79"/>
        <v>4.1977974519542216E-2</v>
      </c>
      <c r="CI45" s="128">
        <f t="shared" si="79"/>
        <v>4.357115604731019E-2</v>
      </c>
      <c r="CJ45" s="134">
        <f t="shared" ref="CJ45" si="80">AB45/AB64</f>
        <v>4.9526179064066443E-2</v>
      </c>
      <c r="CK45" s="135">
        <f t="shared" ref="CK45" si="81">AC45/AC64</f>
        <v>4.453206455497305E-2</v>
      </c>
    </row>
    <row r="46" spans="1:93" ht="14.25" thickTop="1" thickBot="1" x14ac:dyDescent="0.25">
      <c r="A46" s="145" t="s">
        <v>22</v>
      </c>
      <c r="B46" s="195">
        <v>867</v>
      </c>
      <c r="C46" s="196">
        <v>659</v>
      </c>
      <c r="D46" s="197">
        <v>255</v>
      </c>
      <c r="E46" s="198">
        <v>231</v>
      </c>
      <c r="F46" s="195">
        <v>1186</v>
      </c>
      <c r="G46" s="199">
        <v>382</v>
      </c>
      <c r="H46" s="197">
        <v>1446</v>
      </c>
      <c r="I46" s="198">
        <v>980</v>
      </c>
      <c r="J46" s="195">
        <v>68</v>
      </c>
      <c r="K46" s="199">
        <v>223</v>
      </c>
      <c r="L46" s="197">
        <v>214</v>
      </c>
      <c r="M46" s="195">
        <v>737</v>
      </c>
      <c r="N46" s="200">
        <v>1004</v>
      </c>
      <c r="O46" s="201">
        <v>1305</v>
      </c>
      <c r="P46" s="195">
        <v>469</v>
      </c>
      <c r="Q46" s="199">
        <v>338</v>
      </c>
      <c r="R46" s="197">
        <v>794</v>
      </c>
      <c r="S46" s="198">
        <v>670</v>
      </c>
      <c r="T46" s="195">
        <v>48</v>
      </c>
      <c r="U46" s="199">
        <v>67</v>
      </c>
      <c r="V46" s="197">
        <v>381</v>
      </c>
      <c r="W46" s="198">
        <v>985</v>
      </c>
      <c r="X46" s="195">
        <v>371</v>
      </c>
      <c r="Y46" s="199">
        <v>196</v>
      </c>
      <c r="Z46" s="197">
        <v>1232</v>
      </c>
      <c r="AA46" s="195">
        <v>1304</v>
      </c>
      <c r="AB46" s="171">
        <f t="shared" si="64"/>
        <v>8335</v>
      </c>
      <c r="AC46" s="172">
        <f t="shared" si="65"/>
        <v>8077</v>
      </c>
      <c r="AE46" s="296" t="s">
        <v>0</v>
      </c>
      <c r="AF46" s="298" t="s">
        <v>1</v>
      </c>
      <c r="AG46" s="299"/>
      <c r="AH46" s="298" t="s">
        <v>2</v>
      </c>
      <c r="AI46" s="299"/>
      <c r="AJ46" s="298" t="s">
        <v>3</v>
      </c>
      <c r="AK46" s="299"/>
      <c r="AL46" s="298" t="s">
        <v>4</v>
      </c>
      <c r="AM46" s="299"/>
      <c r="AN46" s="298" t="s">
        <v>5</v>
      </c>
      <c r="AO46" s="299"/>
      <c r="AP46" s="298" t="s">
        <v>6</v>
      </c>
      <c r="AQ46" s="299"/>
      <c r="AR46" s="298" t="s">
        <v>7</v>
      </c>
      <c r="AS46" s="299"/>
      <c r="AT46" s="298" t="s">
        <v>8</v>
      </c>
      <c r="AU46" s="299"/>
      <c r="AV46" s="298" t="s">
        <v>9</v>
      </c>
      <c r="AW46" s="299"/>
      <c r="AX46" s="298" t="s">
        <v>10</v>
      </c>
      <c r="AY46" s="299"/>
      <c r="AZ46" s="298" t="s">
        <v>11</v>
      </c>
      <c r="BA46" s="299"/>
      <c r="BB46" s="298" t="s">
        <v>12</v>
      </c>
      <c r="BC46" s="299"/>
      <c r="BD46" s="301" t="s">
        <v>40</v>
      </c>
      <c r="BE46" s="302"/>
      <c r="BF46" s="303" t="s">
        <v>41</v>
      </c>
      <c r="BG46" s="304"/>
      <c r="BI46" s="145" t="s">
        <v>22</v>
      </c>
      <c r="BJ46" s="128">
        <f t="shared" ref="BJ46:CI46" si="82">B46/B64</f>
        <v>5.9184927298791726E-2</v>
      </c>
      <c r="BK46" s="129">
        <f t="shared" si="82"/>
        <v>5.5012939310459974E-2</v>
      </c>
      <c r="BL46" s="130">
        <f t="shared" si="82"/>
        <v>6.1092477240057501E-2</v>
      </c>
      <c r="BM46" s="131">
        <f t="shared" si="82"/>
        <v>5.0119331742243436E-2</v>
      </c>
      <c r="BN46" s="128">
        <f t="shared" si="82"/>
        <v>7.4741618351399045E-2</v>
      </c>
      <c r="BO46" s="129">
        <f t="shared" si="82"/>
        <v>3.7818037818037817E-2</v>
      </c>
      <c r="BP46" s="130">
        <f t="shared" si="82"/>
        <v>6.6015339663988315E-2</v>
      </c>
      <c r="BQ46" s="131">
        <f t="shared" si="82"/>
        <v>5.0601538699850263E-2</v>
      </c>
      <c r="BR46" s="128">
        <f t="shared" si="82"/>
        <v>4.1162227602905568E-2</v>
      </c>
      <c r="BS46" s="129">
        <f t="shared" si="82"/>
        <v>0.12492997198879552</v>
      </c>
      <c r="BT46" s="130">
        <f t="shared" si="82"/>
        <v>3.1949835771872201E-2</v>
      </c>
      <c r="BU46" s="128">
        <f t="shared" si="82"/>
        <v>0.10681159420289855</v>
      </c>
      <c r="BV46" s="132">
        <f t="shared" si="82"/>
        <v>6.4586683821164365E-2</v>
      </c>
      <c r="BW46" s="133">
        <f t="shared" si="82"/>
        <v>7.7072997873848331E-2</v>
      </c>
      <c r="BX46" s="128">
        <f t="shared" si="82"/>
        <v>7.4717221602676437E-2</v>
      </c>
      <c r="BY46" s="129">
        <f t="shared" si="82"/>
        <v>4.2709123073035128E-2</v>
      </c>
      <c r="BZ46" s="130">
        <f t="shared" si="82"/>
        <v>7.7020079542147638E-2</v>
      </c>
      <c r="CA46" s="131">
        <f t="shared" si="82"/>
        <v>5.2071189865547526E-2</v>
      </c>
      <c r="CB46" s="128">
        <f t="shared" si="82"/>
        <v>5.1118210862619806E-2</v>
      </c>
      <c r="CC46" s="129">
        <f t="shared" si="82"/>
        <v>4.5609257998638526E-2</v>
      </c>
      <c r="CD46" s="130">
        <f t="shared" si="82"/>
        <v>3.9412434053998135E-2</v>
      </c>
      <c r="CE46" s="131">
        <f t="shared" si="82"/>
        <v>7.9167336441086644E-2</v>
      </c>
      <c r="CF46" s="128">
        <f t="shared" si="82"/>
        <v>6.3767617738054311E-2</v>
      </c>
      <c r="CG46" s="129">
        <f t="shared" si="82"/>
        <v>5.4158607350096713E-2</v>
      </c>
      <c r="CH46" s="130">
        <f t="shared" si="82"/>
        <v>5.3206650831353917E-2</v>
      </c>
      <c r="CI46" s="128">
        <f t="shared" si="82"/>
        <v>4.9752003052270129E-2</v>
      </c>
      <c r="CJ46" s="134">
        <f t="shared" ref="CJ46" si="83">AB46/AB64</f>
        <v>6.0993011598551097E-2</v>
      </c>
      <c r="CK46" s="135">
        <f t="shared" ref="CK46" si="84">AC46/AC64</f>
        <v>5.9305108888790987E-2</v>
      </c>
    </row>
    <row r="47" spans="1:93" ht="15" thickTop="1" thickBot="1" x14ac:dyDescent="0.3">
      <c r="A47" s="136" t="s">
        <v>23</v>
      </c>
      <c r="B47" s="188">
        <v>828</v>
      </c>
      <c r="C47" s="189">
        <v>737</v>
      </c>
      <c r="D47" s="190">
        <v>289</v>
      </c>
      <c r="E47" s="191">
        <v>192</v>
      </c>
      <c r="F47" s="188">
        <v>1174</v>
      </c>
      <c r="G47" s="192">
        <v>420</v>
      </c>
      <c r="H47" s="190">
        <v>1445</v>
      </c>
      <c r="I47" s="191">
        <v>1053</v>
      </c>
      <c r="J47" s="188">
        <v>74</v>
      </c>
      <c r="K47" s="192">
        <v>188</v>
      </c>
      <c r="L47" s="190">
        <v>243</v>
      </c>
      <c r="M47" s="188">
        <v>534</v>
      </c>
      <c r="N47" s="193">
        <v>975</v>
      </c>
      <c r="O47" s="194">
        <v>1007</v>
      </c>
      <c r="P47" s="188">
        <v>456</v>
      </c>
      <c r="Q47" s="192">
        <v>331</v>
      </c>
      <c r="R47" s="190">
        <v>741</v>
      </c>
      <c r="S47" s="191">
        <v>642</v>
      </c>
      <c r="T47" s="188">
        <v>40</v>
      </c>
      <c r="U47" s="192">
        <v>93</v>
      </c>
      <c r="V47" s="190">
        <v>352</v>
      </c>
      <c r="W47" s="191">
        <v>853</v>
      </c>
      <c r="X47" s="188">
        <v>387</v>
      </c>
      <c r="Y47" s="192">
        <v>180</v>
      </c>
      <c r="Z47" s="190">
        <v>1236</v>
      </c>
      <c r="AA47" s="188">
        <v>1499</v>
      </c>
      <c r="AB47" s="171">
        <f t="shared" si="64"/>
        <v>8240</v>
      </c>
      <c r="AC47" s="172">
        <f t="shared" si="65"/>
        <v>7729</v>
      </c>
      <c r="AE47" s="297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75" t="s">
        <v>14</v>
      </c>
      <c r="BG47" s="176" t="s">
        <v>15</v>
      </c>
      <c r="BI47" s="136" t="s">
        <v>23</v>
      </c>
      <c r="BJ47" s="128">
        <f t="shared" ref="BJ47:CI47" si="85">B47/B64</f>
        <v>5.6522629531026006E-2</v>
      </c>
      <c r="BK47" s="129">
        <f t="shared" si="85"/>
        <v>6.1524334251606978E-2</v>
      </c>
      <c r="BL47" s="130">
        <f t="shared" si="85"/>
        <v>6.923814087206516E-2</v>
      </c>
      <c r="BM47" s="131">
        <f t="shared" si="85"/>
        <v>4.1657626383163379E-2</v>
      </c>
      <c r="BN47" s="128">
        <f t="shared" si="85"/>
        <v>7.3985379379884045E-2</v>
      </c>
      <c r="BO47" s="129">
        <f t="shared" si="85"/>
        <v>4.1580041580041582E-2</v>
      </c>
      <c r="BP47" s="130">
        <f t="shared" si="85"/>
        <v>6.5969685902118338E-2</v>
      </c>
      <c r="BQ47" s="131">
        <f t="shared" si="85"/>
        <v>5.4370836990757475E-2</v>
      </c>
      <c r="BR47" s="128">
        <f t="shared" si="85"/>
        <v>4.4794188861985475E-2</v>
      </c>
      <c r="BS47" s="129">
        <f t="shared" si="85"/>
        <v>0.10532212885154062</v>
      </c>
      <c r="BT47" s="130">
        <f t="shared" si="85"/>
        <v>3.6279486413854881E-2</v>
      </c>
      <c r="BU47" s="128">
        <f t="shared" si="85"/>
        <v>7.7391304347826081E-2</v>
      </c>
      <c r="BV47" s="132">
        <f t="shared" si="85"/>
        <v>6.2721132196847856E-2</v>
      </c>
      <c r="BW47" s="133">
        <f t="shared" si="85"/>
        <v>5.947318686510749E-2</v>
      </c>
      <c r="BX47" s="128">
        <f t="shared" si="85"/>
        <v>7.2646168551855989E-2</v>
      </c>
      <c r="BY47" s="129">
        <f t="shared" si="85"/>
        <v>4.1824614607025523E-2</v>
      </c>
      <c r="BZ47" s="130">
        <f t="shared" si="85"/>
        <v>7.1878940731399749E-2</v>
      </c>
      <c r="CA47" s="131">
        <f t="shared" si="85"/>
        <v>4.9895080438330616E-2</v>
      </c>
      <c r="CB47" s="128">
        <f t="shared" si="85"/>
        <v>4.2598509052183174E-2</v>
      </c>
      <c r="CC47" s="129">
        <f t="shared" si="85"/>
        <v>6.3308373042886321E-2</v>
      </c>
      <c r="CD47" s="130">
        <f t="shared" si="85"/>
        <v>3.6412537498706939E-2</v>
      </c>
      <c r="CE47" s="131">
        <f t="shared" si="85"/>
        <v>6.8558109628677061E-2</v>
      </c>
      <c r="CF47" s="128">
        <f t="shared" si="85"/>
        <v>6.6517703678239948E-2</v>
      </c>
      <c r="CG47" s="129">
        <f t="shared" si="85"/>
        <v>4.9737496546007183E-2</v>
      </c>
      <c r="CH47" s="130">
        <f t="shared" si="85"/>
        <v>5.3379399697689484E-2</v>
      </c>
      <c r="CI47" s="128">
        <f t="shared" si="85"/>
        <v>5.7191911484166351E-2</v>
      </c>
      <c r="CJ47" s="134">
        <f t="shared" ref="CJ47" si="86">AB47/AB64</f>
        <v>6.0297830302586806E-2</v>
      </c>
      <c r="CK47" s="135">
        <f t="shared" ref="CK47" si="87">AC47/AC64</f>
        <v>5.6749930246560054E-2</v>
      </c>
    </row>
    <row r="48" spans="1:93" ht="13.5" thickTop="1" x14ac:dyDescent="0.2">
      <c r="A48" s="145" t="s">
        <v>24</v>
      </c>
      <c r="B48" s="202">
        <v>969</v>
      </c>
      <c r="C48" s="196">
        <v>808</v>
      </c>
      <c r="D48" s="197">
        <v>272</v>
      </c>
      <c r="E48" s="198">
        <v>267</v>
      </c>
      <c r="F48" s="195">
        <v>1304</v>
      </c>
      <c r="G48" s="199">
        <v>363</v>
      </c>
      <c r="H48" s="197">
        <v>1466</v>
      </c>
      <c r="I48" s="198">
        <v>1111</v>
      </c>
      <c r="J48" s="195">
        <v>74</v>
      </c>
      <c r="K48" s="199">
        <v>146</v>
      </c>
      <c r="L48" s="197">
        <v>246</v>
      </c>
      <c r="M48" s="195">
        <v>615</v>
      </c>
      <c r="N48" s="200">
        <v>829</v>
      </c>
      <c r="O48" s="203">
        <v>1200</v>
      </c>
      <c r="P48" s="195">
        <v>395</v>
      </c>
      <c r="Q48" s="199">
        <v>404</v>
      </c>
      <c r="R48" s="197">
        <v>750</v>
      </c>
      <c r="S48" s="198">
        <v>748</v>
      </c>
      <c r="T48" s="195">
        <v>79</v>
      </c>
      <c r="U48" s="199">
        <v>101</v>
      </c>
      <c r="V48" s="197">
        <v>403</v>
      </c>
      <c r="W48" s="204">
        <v>952</v>
      </c>
      <c r="X48" s="195">
        <v>366</v>
      </c>
      <c r="Y48" s="199">
        <v>199</v>
      </c>
      <c r="Z48" s="197">
        <v>1391</v>
      </c>
      <c r="AA48" s="195">
        <v>2032</v>
      </c>
      <c r="AB48" s="171">
        <f t="shared" si="64"/>
        <v>8544</v>
      </c>
      <c r="AC48" s="172">
        <f t="shared" si="65"/>
        <v>8946</v>
      </c>
      <c r="AE48" s="272" t="str">
        <f>$AE$17</f>
        <v>17:00 - 17:59</v>
      </c>
      <c r="AF48" s="125">
        <f t="shared" ref="AF48:AU49" si="88">SUMIF($A$9:$A$32,$AE48,B$40:B$63)</f>
        <v>1215</v>
      </c>
      <c r="AG48" s="185">
        <f t="shared" si="88"/>
        <v>873</v>
      </c>
      <c r="AH48" s="126">
        <f t="shared" si="88"/>
        <v>300</v>
      </c>
      <c r="AI48" s="179">
        <f t="shared" si="88"/>
        <v>339</v>
      </c>
      <c r="AJ48" s="125">
        <f t="shared" si="88"/>
        <v>908</v>
      </c>
      <c r="AK48" s="127">
        <f t="shared" si="88"/>
        <v>745</v>
      </c>
      <c r="AL48" s="126">
        <f t="shared" si="88"/>
        <v>1513</v>
      </c>
      <c r="AM48" s="179">
        <f t="shared" si="88"/>
        <v>1377</v>
      </c>
      <c r="AN48" s="125">
        <f t="shared" si="88"/>
        <v>150</v>
      </c>
      <c r="AO48" s="127">
        <f t="shared" si="88"/>
        <v>88</v>
      </c>
      <c r="AP48" s="126">
        <f t="shared" si="88"/>
        <v>508</v>
      </c>
      <c r="AQ48" s="125">
        <f t="shared" si="88"/>
        <v>327</v>
      </c>
      <c r="AR48" s="178">
        <f t="shared" si="88"/>
        <v>1049</v>
      </c>
      <c r="AS48" s="180">
        <f t="shared" si="88"/>
        <v>1222</v>
      </c>
      <c r="AT48" s="125">
        <f t="shared" si="88"/>
        <v>452</v>
      </c>
      <c r="AU48" s="127">
        <f t="shared" si="88"/>
        <v>671</v>
      </c>
      <c r="AV48" s="126">
        <f t="shared" ref="AP48:BE49" si="89">SUMIF($A$9:$A$32,$AE48,R$40:R$63)</f>
        <v>705</v>
      </c>
      <c r="AW48" s="179">
        <f t="shared" si="89"/>
        <v>1040</v>
      </c>
      <c r="AX48" s="125">
        <f t="shared" si="89"/>
        <v>69</v>
      </c>
      <c r="AY48" s="127">
        <f t="shared" si="89"/>
        <v>97</v>
      </c>
      <c r="AZ48" s="126">
        <f t="shared" si="89"/>
        <v>862</v>
      </c>
      <c r="BA48" s="179">
        <f t="shared" si="89"/>
        <v>863</v>
      </c>
      <c r="BB48" s="125">
        <f t="shared" si="89"/>
        <v>471</v>
      </c>
      <c r="BC48" s="127">
        <f t="shared" si="89"/>
        <v>264</v>
      </c>
      <c r="BD48" s="183">
        <f t="shared" si="89"/>
        <v>1835</v>
      </c>
      <c r="BE48" s="184">
        <f t="shared" si="89"/>
        <v>2041</v>
      </c>
      <c r="BF48" s="169">
        <f>AF48+AH48+AJ48+AL48+AN48+AP48+AR48+AT48+AV48+AX48+AZ48+BB48+BD48</f>
        <v>10037</v>
      </c>
      <c r="BG48" s="170">
        <f>AG48+AI48+AK48+AM48+AO48+AQ48+AS48+AU48+AW48+AY48+BA48+BC48+BE48</f>
        <v>9947</v>
      </c>
      <c r="BI48" s="145" t="s">
        <v>24</v>
      </c>
      <c r="BJ48" s="128">
        <f t="shared" ref="BJ48:CI48" si="90">B48/B64</f>
        <v>6.6147859922178989E-2</v>
      </c>
      <c r="BK48" s="129">
        <f t="shared" si="90"/>
        <v>6.7451373236497206E-2</v>
      </c>
      <c r="BL48" s="130">
        <f t="shared" si="90"/>
        <v>6.5165309056061327E-2</v>
      </c>
      <c r="BM48" s="131">
        <f t="shared" si="90"/>
        <v>5.7930136689086573E-2</v>
      </c>
      <c r="BN48" s="128">
        <f t="shared" si="90"/>
        <v>8.2177968237963195E-2</v>
      </c>
      <c r="BO48" s="129">
        <f t="shared" si="90"/>
        <v>3.5937035937035934E-2</v>
      </c>
      <c r="BP48" s="130">
        <f t="shared" si="90"/>
        <v>6.6928414901387873E-2</v>
      </c>
      <c r="BQ48" s="131">
        <f t="shared" si="90"/>
        <v>5.7365621934218E-2</v>
      </c>
      <c r="BR48" s="128">
        <f t="shared" si="90"/>
        <v>4.4794188861985475E-2</v>
      </c>
      <c r="BS48" s="129">
        <f t="shared" si="90"/>
        <v>8.1792717086834735E-2</v>
      </c>
      <c r="BT48" s="130">
        <f t="shared" si="90"/>
        <v>3.6727381307853094E-2</v>
      </c>
      <c r="BU48" s="128">
        <f t="shared" si="90"/>
        <v>8.9130434782608695E-2</v>
      </c>
      <c r="BV48" s="132">
        <f t="shared" si="90"/>
        <v>5.3329044708909618E-2</v>
      </c>
      <c r="BW48" s="133">
        <f t="shared" si="90"/>
        <v>7.087172218284904E-2</v>
      </c>
      <c r="BX48" s="128">
        <f t="shared" si="90"/>
        <v>6.2928150390313839E-2</v>
      </c>
      <c r="BY48" s="129">
        <f t="shared" si="90"/>
        <v>5.1048774323982818E-2</v>
      </c>
      <c r="BZ48" s="130">
        <f t="shared" si="90"/>
        <v>7.2751964303036182E-2</v>
      </c>
      <c r="CA48" s="131">
        <f t="shared" si="90"/>
        <v>5.8133208984223209E-2</v>
      </c>
      <c r="CB48" s="128">
        <f t="shared" si="90"/>
        <v>8.4132055378061774E-2</v>
      </c>
      <c r="CC48" s="129">
        <f t="shared" si="90"/>
        <v>6.8754254594962566E-2</v>
      </c>
      <c r="CD48" s="130">
        <f t="shared" si="90"/>
        <v>4.1688217647667322E-2</v>
      </c>
      <c r="CE48" s="131">
        <f t="shared" si="90"/>
        <v>7.6515029737984241E-2</v>
      </c>
      <c r="CF48" s="128">
        <f t="shared" si="90"/>
        <v>6.2908215881746304E-2</v>
      </c>
      <c r="CG48" s="129">
        <f t="shared" si="90"/>
        <v>5.4987565625863495E-2</v>
      </c>
      <c r="CH48" s="130">
        <f t="shared" si="90"/>
        <v>6.0073418268192617E-2</v>
      </c>
      <c r="CI48" s="128">
        <f t="shared" si="90"/>
        <v>7.7527661198016018E-2</v>
      </c>
      <c r="CJ48" s="134">
        <f t="shared" ref="CJ48" si="91">AB48/AB64</f>
        <v>6.2522410449672536E-2</v>
      </c>
      <c r="CK48" s="135">
        <f t="shared" ref="CK48" si="92">AC48/AC64</f>
        <v>6.5685713027005599E-2</v>
      </c>
    </row>
    <row r="49" spans="1:89" x14ac:dyDescent="0.2">
      <c r="A49" s="136" t="s">
        <v>25</v>
      </c>
      <c r="B49" s="205">
        <v>874</v>
      </c>
      <c r="C49" s="189">
        <v>698</v>
      </c>
      <c r="D49" s="190">
        <v>329</v>
      </c>
      <c r="E49" s="191">
        <v>234</v>
      </c>
      <c r="F49" s="188">
        <v>877</v>
      </c>
      <c r="G49" s="192">
        <v>443</v>
      </c>
      <c r="H49" s="190">
        <v>1522</v>
      </c>
      <c r="I49" s="191">
        <v>946</v>
      </c>
      <c r="J49" s="188">
        <v>71</v>
      </c>
      <c r="K49" s="189">
        <v>98</v>
      </c>
      <c r="L49" s="190">
        <v>263</v>
      </c>
      <c r="M49" s="188">
        <v>622</v>
      </c>
      <c r="N49" s="193">
        <v>939</v>
      </c>
      <c r="O49" s="206">
        <v>1002</v>
      </c>
      <c r="P49" s="188">
        <v>382</v>
      </c>
      <c r="Q49" s="189">
        <v>375</v>
      </c>
      <c r="R49" s="190">
        <v>710</v>
      </c>
      <c r="S49" s="191">
        <v>619</v>
      </c>
      <c r="T49" s="197">
        <v>43</v>
      </c>
      <c r="U49" s="188">
        <v>85</v>
      </c>
      <c r="V49" s="190">
        <v>443</v>
      </c>
      <c r="W49" s="207">
        <v>888</v>
      </c>
      <c r="X49" s="188">
        <v>303</v>
      </c>
      <c r="Y49" s="192">
        <v>174</v>
      </c>
      <c r="Z49" s="190">
        <v>1452</v>
      </c>
      <c r="AA49" s="188">
        <v>1752</v>
      </c>
      <c r="AB49" s="171">
        <f t="shared" si="64"/>
        <v>8208</v>
      </c>
      <c r="AC49" s="172">
        <f t="shared" si="65"/>
        <v>7936</v>
      </c>
      <c r="AE49" s="274" t="str">
        <f>$AE$18</f>
        <v>18:00 - 18:59</v>
      </c>
      <c r="AF49" s="125">
        <f t="shared" si="88"/>
        <v>1057</v>
      </c>
      <c r="AG49" s="189">
        <f t="shared" si="88"/>
        <v>985</v>
      </c>
      <c r="AH49" s="190">
        <f t="shared" si="88"/>
        <v>268</v>
      </c>
      <c r="AI49" s="191">
        <f t="shared" si="88"/>
        <v>325</v>
      </c>
      <c r="AJ49" s="275">
        <f t="shared" si="88"/>
        <v>987</v>
      </c>
      <c r="AK49" s="192">
        <f t="shared" si="88"/>
        <v>847</v>
      </c>
      <c r="AL49" s="190">
        <f t="shared" si="88"/>
        <v>1515</v>
      </c>
      <c r="AM49" s="191">
        <f t="shared" si="88"/>
        <v>1491</v>
      </c>
      <c r="AN49" s="275">
        <f t="shared" si="88"/>
        <v>164</v>
      </c>
      <c r="AO49" s="192">
        <f t="shared" si="88"/>
        <v>99</v>
      </c>
      <c r="AP49" s="190">
        <f t="shared" si="89"/>
        <v>720</v>
      </c>
      <c r="AQ49" s="275">
        <f t="shared" si="89"/>
        <v>310</v>
      </c>
      <c r="AR49" s="193">
        <f t="shared" si="89"/>
        <v>1111</v>
      </c>
      <c r="AS49" s="194">
        <f t="shared" si="89"/>
        <v>1144</v>
      </c>
      <c r="AT49" s="275">
        <f t="shared" si="89"/>
        <v>368</v>
      </c>
      <c r="AU49" s="192">
        <f t="shared" si="89"/>
        <v>733</v>
      </c>
      <c r="AV49" s="190">
        <f t="shared" si="89"/>
        <v>652</v>
      </c>
      <c r="AW49" s="191">
        <f t="shared" si="89"/>
        <v>1133</v>
      </c>
      <c r="AX49" s="275">
        <f t="shared" si="89"/>
        <v>83</v>
      </c>
      <c r="AY49" s="192">
        <f t="shared" si="89"/>
        <v>119</v>
      </c>
      <c r="AZ49" s="190">
        <f t="shared" si="89"/>
        <v>922</v>
      </c>
      <c r="BA49" s="191">
        <f t="shared" si="89"/>
        <v>777</v>
      </c>
      <c r="BB49" s="275">
        <f t="shared" si="89"/>
        <v>353</v>
      </c>
      <c r="BC49" s="192">
        <f t="shared" si="89"/>
        <v>265</v>
      </c>
      <c r="BD49" s="190">
        <f t="shared" si="89"/>
        <v>1761</v>
      </c>
      <c r="BE49" s="275">
        <f t="shared" si="89"/>
        <v>1583</v>
      </c>
      <c r="BF49" s="171">
        <f>SUM(AF49,AH49,AJ49,AL49,AN49,AP49,AR49,AT49,AV49,AX49,AZ49,BB49,BD49)</f>
        <v>9961</v>
      </c>
      <c r="BG49" s="172">
        <f>SUM(AG49,AI49,AK49,AM49,AO49,AQ49,AS49,AU49,AW49,AY49,BA49,BC49,BE49)</f>
        <v>9811</v>
      </c>
      <c r="BI49" s="136" t="s">
        <v>25</v>
      </c>
      <c r="BJ49" s="128">
        <f t="shared" ref="BJ49:CI49" si="93">B49/B64</f>
        <v>5.9662775616083012E-2</v>
      </c>
      <c r="BK49" s="129">
        <f t="shared" si="93"/>
        <v>5.8268636781033473E-2</v>
      </c>
      <c r="BL49" s="130">
        <f t="shared" si="93"/>
        <v>7.8821274556780063E-2</v>
      </c>
      <c r="BM49" s="131">
        <f t="shared" si="93"/>
        <v>5.0770232154480364E-2</v>
      </c>
      <c r="BN49" s="128">
        <f t="shared" si="93"/>
        <v>5.5268464834887822E-2</v>
      </c>
      <c r="BO49" s="129">
        <f t="shared" si="93"/>
        <v>4.3857043857043858E-2</v>
      </c>
      <c r="BP49" s="130">
        <f t="shared" si="93"/>
        <v>6.9485025566106653E-2</v>
      </c>
      <c r="BQ49" s="131">
        <f t="shared" si="93"/>
        <v>4.8845975112304436E-2</v>
      </c>
      <c r="BR49" s="128">
        <f t="shared" si="93"/>
        <v>4.2978208232445518E-2</v>
      </c>
      <c r="BS49" s="129">
        <f t="shared" si="93"/>
        <v>5.4901960784313725E-2</v>
      </c>
      <c r="BT49" s="130">
        <f t="shared" si="93"/>
        <v>3.9265452373842935E-2</v>
      </c>
      <c r="BU49" s="128">
        <f t="shared" si="93"/>
        <v>9.0144927536231878E-2</v>
      </c>
      <c r="BV49" s="132">
        <f t="shared" si="93"/>
        <v>6.0405275008041173E-2</v>
      </c>
      <c r="BW49" s="133">
        <f t="shared" si="93"/>
        <v>5.9177888022678954E-2</v>
      </c>
      <c r="BX49" s="128">
        <f t="shared" si="93"/>
        <v>6.0857097339493391E-2</v>
      </c>
      <c r="BY49" s="129">
        <f t="shared" si="93"/>
        <v>4.7384382107657316E-2</v>
      </c>
      <c r="BZ49" s="130">
        <f t="shared" si="93"/>
        <v>6.8871859540207581E-2</v>
      </c>
      <c r="CA49" s="131">
        <f t="shared" si="93"/>
        <v>4.8107561980259582E-2</v>
      </c>
      <c r="CB49" s="128">
        <f t="shared" si="93"/>
        <v>4.5793397231096912E-2</v>
      </c>
      <c r="CC49" s="129">
        <f t="shared" si="93"/>
        <v>5.7862491490810075E-2</v>
      </c>
      <c r="CD49" s="130">
        <f t="shared" si="93"/>
        <v>4.5826005999793112E-2</v>
      </c>
      <c r="CE49" s="131">
        <f t="shared" si="93"/>
        <v>7.1371162192573542E-2</v>
      </c>
      <c r="CF49" s="128">
        <f t="shared" si="93"/>
        <v>5.2079752492265381E-2</v>
      </c>
      <c r="CG49" s="129">
        <f t="shared" si="93"/>
        <v>4.8079579994473612E-2</v>
      </c>
      <c r="CH49" s="130">
        <f t="shared" si="93"/>
        <v>6.2707838479809971E-2</v>
      </c>
      <c r="CI49" s="128">
        <f t="shared" si="93"/>
        <v>6.6844715757344519E-2</v>
      </c>
      <c r="CJ49" s="134">
        <f t="shared" ref="CJ49" si="94">AB49/AB64</f>
        <v>6.0063663971314622E-2</v>
      </c>
      <c r="CK49" s="135">
        <f t="shared" ref="CK49" si="95">AC49/AC64</f>
        <v>5.8269820990645697E-2</v>
      </c>
    </row>
    <row r="50" spans="1:89" ht="13.5" thickBot="1" x14ac:dyDescent="0.25">
      <c r="A50" s="145" t="s">
        <v>26</v>
      </c>
      <c r="B50" s="202">
        <v>956</v>
      </c>
      <c r="C50" s="196">
        <v>741</v>
      </c>
      <c r="D50" s="197">
        <v>300</v>
      </c>
      <c r="E50" s="198">
        <v>239</v>
      </c>
      <c r="F50" s="195">
        <v>910</v>
      </c>
      <c r="G50" s="199">
        <v>449</v>
      </c>
      <c r="H50" s="197">
        <v>1582</v>
      </c>
      <c r="I50" s="198">
        <v>1135</v>
      </c>
      <c r="J50" s="195">
        <v>84</v>
      </c>
      <c r="K50" s="196">
        <v>113</v>
      </c>
      <c r="L50" s="197">
        <v>254</v>
      </c>
      <c r="M50" s="195">
        <v>470</v>
      </c>
      <c r="N50" s="200">
        <v>883</v>
      </c>
      <c r="O50" s="203">
        <v>920</v>
      </c>
      <c r="P50" s="195">
        <v>444</v>
      </c>
      <c r="Q50" s="196">
        <v>399</v>
      </c>
      <c r="R50" s="197">
        <v>745</v>
      </c>
      <c r="S50" s="198">
        <v>767</v>
      </c>
      <c r="T50" s="195">
        <v>60</v>
      </c>
      <c r="U50" s="199">
        <v>78</v>
      </c>
      <c r="V50" s="197">
        <v>517</v>
      </c>
      <c r="W50" s="204">
        <v>853</v>
      </c>
      <c r="X50" s="195">
        <v>376</v>
      </c>
      <c r="Y50" s="199">
        <v>186</v>
      </c>
      <c r="Z50" s="197">
        <v>1606</v>
      </c>
      <c r="AA50" s="195">
        <v>2200</v>
      </c>
      <c r="AB50" s="171">
        <f t="shared" si="64"/>
        <v>8717</v>
      </c>
      <c r="AC50" s="172">
        <f t="shared" si="65"/>
        <v>8550</v>
      </c>
      <c r="AE50" s="272"/>
      <c r="AF50" s="125"/>
      <c r="AG50" s="196"/>
      <c r="AH50" s="197"/>
      <c r="AI50" s="198"/>
      <c r="AJ50" s="195"/>
      <c r="AK50" s="199"/>
      <c r="AL50" s="197"/>
      <c r="AM50" s="198"/>
      <c r="AN50" s="195"/>
      <c r="AO50" s="199"/>
      <c r="AP50" s="197"/>
      <c r="AQ50" s="195"/>
      <c r="AR50" s="200"/>
      <c r="AS50" s="201"/>
      <c r="AT50" s="195"/>
      <c r="AU50" s="199"/>
      <c r="AV50" s="197"/>
      <c r="AW50" s="198"/>
      <c r="AX50" s="195"/>
      <c r="AY50" s="199"/>
      <c r="AZ50" s="197"/>
      <c r="BA50" s="198"/>
      <c r="BB50" s="195"/>
      <c r="BC50" s="199"/>
      <c r="BD50" s="197"/>
      <c r="BE50" s="195"/>
      <c r="BF50" s="171"/>
      <c r="BG50" s="172"/>
      <c r="BI50" s="145" t="s">
        <v>26</v>
      </c>
      <c r="BJ50" s="128">
        <f t="shared" ref="BJ50:CI50" si="96">B50/B64</f>
        <v>6.5260427332923754E-2</v>
      </c>
      <c r="BK50" s="129">
        <f t="shared" si="96"/>
        <v>6.1858251940896572E-2</v>
      </c>
      <c r="BL50" s="130">
        <f t="shared" si="96"/>
        <v>7.1873502635361769E-2</v>
      </c>
      <c r="BM50" s="131">
        <f t="shared" si="96"/>
        <v>5.1855066174875245E-2</v>
      </c>
      <c r="BN50" s="128">
        <f t="shared" si="96"/>
        <v>5.7348122006554071E-2</v>
      </c>
      <c r="BO50" s="129">
        <f t="shared" si="96"/>
        <v>4.4451044451044454E-2</v>
      </c>
      <c r="BP50" s="130">
        <f t="shared" si="96"/>
        <v>7.2224251278305326E-2</v>
      </c>
      <c r="BQ50" s="131">
        <f t="shared" si="96"/>
        <v>5.8604843290132699E-2</v>
      </c>
      <c r="BR50" s="128">
        <f t="shared" si="96"/>
        <v>5.0847457627118647E-2</v>
      </c>
      <c r="BS50" s="129">
        <f t="shared" si="96"/>
        <v>6.3305322128851538E-2</v>
      </c>
      <c r="BT50" s="130">
        <f t="shared" si="96"/>
        <v>3.792176769184831E-2</v>
      </c>
      <c r="BU50" s="128">
        <f t="shared" si="96"/>
        <v>6.8115942028985507E-2</v>
      </c>
      <c r="BV50" s="132">
        <f t="shared" si="96"/>
        <v>5.6802830492119649E-2</v>
      </c>
      <c r="BW50" s="133">
        <f t="shared" si="96"/>
        <v>5.4334987006850931E-2</v>
      </c>
      <c r="BX50" s="128">
        <f t="shared" si="96"/>
        <v>7.073442727417556E-2</v>
      </c>
      <c r="BY50" s="129">
        <f t="shared" si="96"/>
        <v>5.0416982562547383E-2</v>
      </c>
      <c r="BZ50" s="130">
        <f t="shared" si="96"/>
        <v>7.2266951207682603E-2</v>
      </c>
      <c r="CA50" s="131">
        <f t="shared" si="96"/>
        <v>5.9609854666977539E-2</v>
      </c>
      <c r="CB50" s="128">
        <f t="shared" si="96"/>
        <v>6.3897763578274758E-2</v>
      </c>
      <c r="CC50" s="129">
        <f t="shared" si="96"/>
        <v>5.3097345132743362E-2</v>
      </c>
      <c r="CD50" s="130">
        <f t="shared" si="96"/>
        <v>5.3480914451225818E-2</v>
      </c>
      <c r="CE50" s="131">
        <f t="shared" si="96"/>
        <v>6.8558109628677061E-2</v>
      </c>
      <c r="CF50" s="128">
        <f t="shared" si="96"/>
        <v>6.4627019594362317E-2</v>
      </c>
      <c r="CG50" s="129">
        <f t="shared" si="96"/>
        <v>5.1395413097540754E-2</v>
      </c>
      <c r="CH50" s="130">
        <f t="shared" si="96"/>
        <v>6.9358669833729222E-2</v>
      </c>
      <c r="CI50" s="128">
        <f t="shared" si="96"/>
        <v>8.3937428462418931E-2</v>
      </c>
      <c r="CJ50" s="134">
        <f t="shared" ref="CJ50" si="97">AB50/AB64</f>
        <v>6.378837217811277E-2</v>
      </c>
      <c r="CK50" s="135">
        <f t="shared" ref="CK50" si="98">AC50/AC64</f>
        <v>6.2778095951363494E-2</v>
      </c>
    </row>
    <row r="51" spans="1:89" ht="14.25" thickTop="1" thickBot="1" x14ac:dyDescent="0.25">
      <c r="A51" s="136" t="s">
        <v>27</v>
      </c>
      <c r="B51" s="205">
        <v>960</v>
      </c>
      <c r="C51" s="189">
        <v>820</v>
      </c>
      <c r="D51" s="190">
        <v>326</v>
      </c>
      <c r="E51" s="191">
        <v>286</v>
      </c>
      <c r="F51" s="188">
        <v>1134</v>
      </c>
      <c r="G51" s="192">
        <v>556</v>
      </c>
      <c r="H51" s="190">
        <v>1522</v>
      </c>
      <c r="I51" s="191">
        <v>1263</v>
      </c>
      <c r="J51" s="188">
        <v>90</v>
      </c>
      <c r="K51" s="189">
        <v>95</v>
      </c>
      <c r="L51" s="190">
        <v>313</v>
      </c>
      <c r="M51" s="188">
        <v>376</v>
      </c>
      <c r="N51" s="193">
        <v>941</v>
      </c>
      <c r="O51" s="206">
        <v>891</v>
      </c>
      <c r="P51" s="188">
        <v>438</v>
      </c>
      <c r="Q51" s="189">
        <v>432</v>
      </c>
      <c r="R51" s="190">
        <v>689</v>
      </c>
      <c r="S51" s="191">
        <v>839</v>
      </c>
      <c r="T51" s="188">
        <v>55</v>
      </c>
      <c r="U51" s="192">
        <v>65</v>
      </c>
      <c r="V51" s="190">
        <v>587</v>
      </c>
      <c r="W51" s="207">
        <v>861</v>
      </c>
      <c r="X51" s="188">
        <v>380</v>
      </c>
      <c r="Y51" s="192">
        <v>213</v>
      </c>
      <c r="Z51" s="190">
        <v>1632</v>
      </c>
      <c r="AA51" s="188">
        <v>2096</v>
      </c>
      <c r="AB51" s="171">
        <f t="shared" si="64"/>
        <v>9067</v>
      </c>
      <c r="AC51" s="172">
        <f t="shared" si="65"/>
        <v>8793</v>
      </c>
      <c r="AE51" s="266" t="s">
        <v>13</v>
      </c>
      <c r="AF51" s="20">
        <f t="shared" ref="AF51:BG51" si="99">SUM(AF48:AF50)</f>
        <v>2272</v>
      </c>
      <c r="AG51" s="21">
        <f t="shared" si="99"/>
        <v>1858</v>
      </c>
      <c r="AH51" s="20">
        <f t="shared" si="99"/>
        <v>568</v>
      </c>
      <c r="AI51" s="21">
        <f t="shared" si="99"/>
        <v>664</v>
      </c>
      <c r="AJ51" s="20">
        <f t="shared" si="99"/>
        <v>1895</v>
      </c>
      <c r="AK51" s="21">
        <f t="shared" si="99"/>
        <v>1592</v>
      </c>
      <c r="AL51" s="20">
        <f t="shared" si="99"/>
        <v>3028</v>
      </c>
      <c r="AM51" s="21">
        <f t="shared" si="99"/>
        <v>2868</v>
      </c>
      <c r="AN51" s="20">
        <f t="shared" si="99"/>
        <v>314</v>
      </c>
      <c r="AO51" s="21">
        <f t="shared" si="99"/>
        <v>187</v>
      </c>
      <c r="AP51" s="20">
        <f t="shared" si="99"/>
        <v>1228</v>
      </c>
      <c r="AQ51" s="21">
        <f t="shared" si="99"/>
        <v>637</v>
      </c>
      <c r="AR51" s="20">
        <f t="shared" si="99"/>
        <v>2160</v>
      </c>
      <c r="AS51" s="21">
        <f t="shared" si="99"/>
        <v>2366</v>
      </c>
      <c r="AT51" s="20">
        <f t="shared" si="99"/>
        <v>820</v>
      </c>
      <c r="AU51" s="21">
        <f t="shared" si="99"/>
        <v>1404</v>
      </c>
      <c r="AV51" s="20">
        <f t="shared" si="99"/>
        <v>1357</v>
      </c>
      <c r="AW51" s="21">
        <f t="shared" si="99"/>
        <v>2173</v>
      </c>
      <c r="AX51" s="20">
        <f t="shared" si="99"/>
        <v>152</v>
      </c>
      <c r="AY51" s="21">
        <f t="shared" si="99"/>
        <v>216</v>
      </c>
      <c r="AZ51" s="20">
        <f t="shared" si="99"/>
        <v>1784</v>
      </c>
      <c r="BA51" s="21">
        <f t="shared" si="99"/>
        <v>1640</v>
      </c>
      <c r="BB51" s="20">
        <f t="shared" si="99"/>
        <v>824</v>
      </c>
      <c r="BC51" s="21">
        <f t="shared" si="99"/>
        <v>529</v>
      </c>
      <c r="BD51" s="20">
        <f t="shared" si="99"/>
        <v>3596</v>
      </c>
      <c r="BE51" s="21">
        <f t="shared" si="99"/>
        <v>3624</v>
      </c>
      <c r="BF51" s="173">
        <f t="shared" si="99"/>
        <v>19998</v>
      </c>
      <c r="BG51" s="174">
        <f t="shared" si="99"/>
        <v>19758</v>
      </c>
      <c r="BI51" s="136" t="s">
        <v>27</v>
      </c>
      <c r="BJ51" s="128">
        <f t="shared" ref="BJ51:CI51" si="100">B51/B64</f>
        <v>6.5533483514233049E-2</v>
      </c>
      <c r="BK51" s="129">
        <f t="shared" si="100"/>
        <v>6.845312630436598E-2</v>
      </c>
      <c r="BL51" s="130">
        <f t="shared" si="100"/>
        <v>7.8102539530426451E-2</v>
      </c>
      <c r="BM51" s="131">
        <f t="shared" si="100"/>
        <v>6.205250596658711E-2</v>
      </c>
      <c r="BN51" s="128">
        <f t="shared" si="100"/>
        <v>7.1464582808167379E-2</v>
      </c>
      <c r="BO51" s="129">
        <f t="shared" si="100"/>
        <v>5.5044055044055046E-2</v>
      </c>
      <c r="BP51" s="130">
        <f t="shared" si="100"/>
        <v>6.9485025566106653E-2</v>
      </c>
      <c r="BQ51" s="131">
        <f t="shared" si="100"/>
        <v>6.52140238550111E-2</v>
      </c>
      <c r="BR51" s="128">
        <f t="shared" si="100"/>
        <v>5.4479418886198547E-2</v>
      </c>
      <c r="BS51" s="129">
        <f t="shared" si="100"/>
        <v>5.3221288515406161E-2</v>
      </c>
      <c r="BT51" s="130">
        <f t="shared" si="100"/>
        <v>4.6730367273813078E-2</v>
      </c>
      <c r="BU51" s="128">
        <f t="shared" si="100"/>
        <v>5.4492753623188409E-2</v>
      </c>
      <c r="BV51" s="132">
        <f t="shared" si="100"/>
        <v>6.0533933740752652E-2</v>
      </c>
      <c r="BW51" s="133">
        <f t="shared" si="100"/>
        <v>5.2622253720765413E-2</v>
      </c>
      <c r="BX51" s="128">
        <f t="shared" si="100"/>
        <v>6.9778556635335345E-2</v>
      </c>
      <c r="BY51" s="129">
        <f t="shared" si="100"/>
        <v>5.4586808188021231E-2</v>
      </c>
      <c r="BZ51" s="130">
        <f t="shared" si="100"/>
        <v>6.683480453972257E-2</v>
      </c>
      <c r="CA51" s="131">
        <f t="shared" si="100"/>
        <v>6.5205564622678167E-2</v>
      </c>
      <c r="CB51" s="128">
        <f t="shared" si="100"/>
        <v>5.8572949946751864E-2</v>
      </c>
      <c r="CC51" s="129">
        <f t="shared" si="100"/>
        <v>4.4247787610619468E-2</v>
      </c>
      <c r="CD51" s="130">
        <f t="shared" si="100"/>
        <v>6.0722044067445947E-2</v>
      </c>
      <c r="CE51" s="131">
        <f t="shared" si="100"/>
        <v>6.9201093071853403E-2</v>
      </c>
      <c r="CF51" s="128">
        <f t="shared" si="100"/>
        <v>6.5314541079408733E-2</v>
      </c>
      <c r="CG51" s="129">
        <f t="shared" si="100"/>
        <v>5.8856037579441835E-2</v>
      </c>
      <c r="CH51" s="130">
        <f t="shared" si="100"/>
        <v>7.0481537464910385E-2</v>
      </c>
      <c r="CI51" s="128">
        <f t="shared" si="100"/>
        <v>7.9969477298740932E-2</v>
      </c>
      <c r="CJ51" s="134">
        <f t="shared" ref="CJ51" si="101">AB51/AB64</f>
        <v>6.6349566426402259E-2</v>
      </c>
      <c r="CK51" s="135">
        <f t="shared" ref="CK51" si="102">AC51/AC64</f>
        <v>6.4562315520507507E-2</v>
      </c>
    </row>
    <row r="52" spans="1:89" ht="13.5" thickTop="1" x14ac:dyDescent="0.2">
      <c r="A52" s="145" t="s">
        <v>28</v>
      </c>
      <c r="B52" s="202">
        <v>1025</v>
      </c>
      <c r="C52" s="196">
        <v>908</v>
      </c>
      <c r="D52" s="197">
        <v>322</v>
      </c>
      <c r="E52" s="198">
        <v>309</v>
      </c>
      <c r="F52" s="195">
        <v>955</v>
      </c>
      <c r="G52" s="199">
        <v>709</v>
      </c>
      <c r="H52" s="197">
        <v>1688</v>
      </c>
      <c r="I52" s="198">
        <v>1467</v>
      </c>
      <c r="J52" s="195">
        <v>91</v>
      </c>
      <c r="K52" s="196">
        <v>91</v>
      </c>
      <c r="L52" s="197">
        <v>453</v>
      </c>
      <c r="M52" s="195">
        <v>414</v>
      </c>
      <c r="N52" s="200">
        <v>1114</v>
      </c>
      <c r="O52" s="203">
        <v>978</v>
      </c>
      <c r="P52" s="195">
        <v>453</v>
      </c>
      <c r="Q52" s="196">
        <v>487</v>
      </c>
      <c r="R52" s="197">
        <v>718</v>
      </c>
      <c r="S52" s="198">
        <v>852</v>
      </c>
      <c r="T52" s="195">
        <v>49</v>
      </c>
      <c r="U52" s="199">
        <v>59</v>
      </c>
      <c r="V52" s="197">
        <v>757</v>
      </c>
      <c r="W52" s="204">
        <v>920</v>
      </c>
      <c r="X52" s="195">
        <v>443</v>
      </c>
      <c r="Y52" s="199">
        <v>162</v>
      </c>
      <c r="Z52" s="197">
        <v>1758</v>
      </c>
      <c r="AA52" s="195">
        <v>1870</v>
      </c>
      <c r="AB52" s="171">
        <f t="shared" si="64"/>
        <v>9826</v>
      </c>
      <c r="AC52" s="172">
        <f t="shared" si="65"/>
        <v>9226</v>
      </c>
      <c r="BI52" s="145" t="s">
        <v>28</v>
      </c>
      <c r="BJ52" s="128">
        <f t="shared" ref="BJ52:CI52" si="103">B52/B64</f>
        <v>6.9970646460509253E-2</v>
      </c>
      <c r="BK52" s="129">
        <f t="shared" si="103"/>
        <v>7.5799315468736958E-2</v>
      </c>
      <c r="BL52" s="130">
        <f t="shared" si="103"/>
        <v>7.714422616195496E-2</v>
      </c>
      <c r="BM52" s="131">
        <f t="shared" si="103"/>
        <v>6.7042742460403565E-2</v>
      </c>
      <c r="BN52" s="128">
        <f t="shared" si="103"/>
        <v>6.0184018149735313E-2</v>
      </c>
      <c r="BO52" s="129">
        <f t="shared" si="103"/>
        <v>7.0191070191070196E-2</v>
      </c>
      <c r="BP52" s="130">
        <f t="shared" si="103"/>
        <v>7.7063550036523015E-2</v>
      </c>
      <c r="BQ52" s="131">
        <f t="shared" si="103"/>
        <v>7.5747405380286056E-2</v>
      </c>
      <c r="BR52" s="128">
        <f t="shared" si="103"/>
        <v>5.5084745762711863E-2</v>
      </c>
      <c r="BS52" s="129">
        <f t="shared" si="103"/>
        <v>5.0980392156862744E-2</v>
      </c>
      <c r="BT52" s="130">
        <f t="shared" si="103"/>
        <v>6.7632128993729473E-2</v>
      </c>
      <c r="BU52" s="128">
        <f t="shared" si="103"/>
        <v>0.06</v>
      </c>
      <c r="BV52" s="132">
        <f t="shared" si="103"/>
        <v>7.166291412029592E-2</v>
      </c>
      <c r="BW52" s="133">
        <f t="shared" si="103"/>
        <v>5.7760453579021973E-2</v>
      </c>
      <c r="BX52" s="128">
        <f t="shared" si="103"/>
        <v>7.2168233232435874E-2</v>
      </c>
      <c r="BY52" s="129">
        <f t="shared" si="103"/>
        <v>6.1536517563810969E-2</v>
      </c>
      <c r="BZ52" s="130">
        <f t="shared" si="103"/>
        <v>6.9647880492773304E-2</v>
      </c>
      <c r="CA52" s="131">
        <f t="shared" si="103"/>
        <v>6.6215901142457456E-2</v>
      </c>
      <c r="CB52" s="128">
        <f t="shared" si="103"/>
        <v>5.2183173588924388E-2</v>
      </c>
      <c r="CC52" s="129">
        <f t="shared" si="103"/>
        <v>4.0163376446562288E-2</v>
      </c>
      <c r="CD52" s="130">
        <f t="shared" si="103"/>
        <v>7.8307644563980552E-2</v>
      </c>
      <c r="CE52" s="131">
        <f t="shared" si="103"/>
        <v>7.3943095965278899E-2</v>
      </c>
      <c r="CF52" s="128">
        <f t="shared" si="103"/>
        <v>7.614300446888965E-2</v>
      </c>
      <c r="CG52" s="129">
        <f t="shared" si="103"/>
        <v>4.4763746891406463E-2</v>
      </c>
      <c r="CH52" s="130">
        <f t="shared" si="103"/>
        <v>7.592312675448068E-2</v>
      </c>
      <c r="CI52" s="128">
        <f t="shared" si="103"/>
        <v>7.134681419305608E-2</v>
      </c>
      <c r="CJ52" s="134">
        <f t="shared" ref="CJ52" si="104">AB52/AB64</f>
        <v>7.1903699096264317E-2</v>
      </c>
      <c r="CK52" s="135">
        <f t="shared" ref="CK52" si="105">AC52/AC64</f>
        <v>6.7741603888570714E-2</v>
      </c>
    </row>
    <row r="53" spans="1:89" x14ac:dyDescent="0.2">
      <c r="A53" s="136" t="s">
        <v>29</v>
      </c>
      <c r="B53" s="205">
        <v>1105</v>
      </c>
      <c r="C53" s="189">
        <v>1150</v>
      </c>
      <c r="D53" s="190">
        <v>334</v>
      </c>
      <c r="E53" s="191">
        <v>346</v>
      </c>
      <c r="F53" s="188">
        <v>1118</v>
      </c>
      <c r="G53" s="192">
        <v>739</v>
      </c>
      <c r="H53" s="190">
        <v>1471</v>
      </c>
      <c r="I53" s="191">
        <v>1485</v>
      </c>
      <c r="J53" s="188">
        <v>118</v>
      </c>
      <c r="K53" s="189">
        <v>93</v>
      </c>
      <c r="L53" s="190">
        <v>490</v>
      </c>
      <c r="M53" s="188">
        <v>383</v>
      </c>
      <c r="N53" s="193">
        <v>1087</v>
      </c>
      <c r="O53" s="206">
        <v>1075</v>
      </c>
      <c r="P53" s="188">
        <v>464</v>
      </c>
      <c r="Q53" s="189">
        <v>556</v>
      </c>
      <c r="R53" s="190">
        <v>593</v>
      </c>
      <c r="S53" s="191">
        <v>994</v>
      </c>
      <c r="T53" s="188">
        <v>69</v>
      </c>
      <c r="U53" s="192">
        <v>86</v>
      </c>
      <c r="V53" s="190">
        <v>698</v>
      </c>
      <c r="W53" s="207">
        <v>872</v>
      </c>
      <c r="X53" s="188">
        <v>385</v>
      </c>
      <c r="Y53" s="192">
        <v>197</v>
      </c>
      <c r="Z53" s="190">
        <v>1803</v>
      </c>
      <c r="AA53" s="188">
        <v>2010</v>
      </c>
      <c r="AB53" s="171">
        <f t="shared" si="64"/>
        <v>9735</v>
      </c>
      <c r="AC53" s="172">
        <f t="shared" si="65"/>
        <v>9986</v>
      </c>
      <c r="BI53" s="136" t="s">
        <v>29</v>
      </c>
      <c r="BJ53" s="128">
        <f t="shared" ref="BJ53:CI53" si="106">B53/B64</f>
        <v>7.5431770086695341E-2</v>
      </c>
      <c r="BK53" s="129">
        <f t="shared" si="106"/>
        <v>9.6001335670757165E-2</v>
      </c>
      <c r="BL53" s="130">
        <f t="shared" si="106"/>
        <v>8.0019166267369435E-2</v>
      </c>
      <c r="BM53" s="131">
        <f t="shared" si="106"/>
        <v>7.507051421132567E-2</v>
      </c>
      <c r="BN53" s="128">
        <f t="shared" si="106"/>
        <v>7.0456264179480713E-2</v>
      </c>
      <c r="BO53" s="129">
        <f t="shared" si="106"/>
        <v>7.3161073161073162E-2</v>
      </c>
      <c r="BP53" s="130">
        <f t="shared" si="106"/>
        <v>6.7156683710737769E-2</v>
      </c>
      <c r="BQ53" s="131">
        <f t="shared" si="106"/>
        <v>7.6676821397222081E-2</v>
      </c>
      <c r="BR53" s="128">
        <f t="shared" si="106"/>
        <v>7.1428571428571425E-2</v>
      </c>
      <c r="BS53" s="129">
        <f t="shared" si="106"/>
        <v>5.2100840336134456E-2</v>
      </c>
      <c r="BT53" s="130">
        <f t="shared" si="106"/>
        <v>7.3156166019707369E-2</v>
      </c>
      <c r="BU53" s="128">
        <f t="shared" si="106"/>
        <v>5.5507246376811592E-2</v>
      </c>
      <c r="BV53" s="132">
        <f t="shared" si="106"/>
        <v>6.9926021228690891E-2</v>
      </c>
      <c r="BW53" s="133">
        <f t="shared" si="106"/>
        <v>6.3489251122135604E-2</v>
      </c>
      <c r="BX53" s="128">
        <f t="shared" si="106"/>
        <v>7.3920662736976256E-2</v>
      </c>
      <c r="BY53" s="129">
        <f t="shared" si="106"/>
        <v>7.025524387161991E-2</v>
      </c>
      <c r="BZ53" s="130">
        <f t="shared" si="106"/>
        <v>5.7522553108933942E-2</v>
      </c>
      <c r="CA53" s="131">
        <f t="shared" si="106"/>
        <v>7.7251884666200352E-2</v>
      </c>
      <c r="CB53" s="128">
        <f t="shared" si="106"/>
        <v>7.3482428115015971E-2</v>
      </c>
      <c r="CC53" s="129">
        <f t="shared" si="106"/>
        <v>5.8543226684819608E-2</v>
      </c>
      <c r="CD53" s="130">
        <f t="shared" si="106"/>
        <v>7.2204406744595009E-2</v>
      </c>
      <c r="CE53" s="131">
        <f t="shared" si="106"/>
        <v>7.0085195306220871E-2</v>
      </c>
      <c r="CF53" s="128">
        <f t="shared" si="106"/>
        <v>6.617394293571674E-2</v>
      </c>
      <c r="CG53" s="129">
        <f t="shared" si="106"/>
        <v>5.4434926775352305E-2</v>
      </c>
      <c r="CH53" s="130">
        <f t="shared" si="106"/>
        <v>7.7866551500755776E-2</v>
      </c>
      <c r="CI53" s="128">
        <f t="shared" si="106"/>
        <v>7.6688286913391829E-2</v>
      </c>
      <c r="CJ53" s="134">
        <f t="shared" ref="CJ53" si="107">AB53/AB64</f>
        <v>7.1237788591709053E-2</v>
      </c>
      <c r="CK53" s="135">
        <f t="shared" ref="CK53" si="108">AC53/AC64</f>
        <v>7.3321879084247477E-2</v>
      </c>
    </row>
    <row r="54" spans="1:89" x14ac:dyDescent="0.2">
      <c r="A54" s="145" t="s">
        <v>30</v>
      </c>
      <c r="B54" s="202">
        <v>1215</v>
      </c>
      <c r="C54" s="196">
        <v>873</v>
      </c>
      <c r="D54" s="197">
        <v>300</v>
      </c>
      <c r="E54" s="198">
        <v>339</v>
      </c>
      <c r="F54" s="195">
        <v>908</v>
      </c>
      <c r="G54" s="199">
        <v>745</v>
      </c>
      <c r="H54" s="197">
        <v>1513</v>
      </c>
      <c r="I54" s="198">
        <v>1377</v>
      </c>
      <c r="J54" s="195">
        <v>150</v>
      </c>
      <c r="K54" s="196">
        <v>88</v>
      </c>
      <c r="L54" s="197">
        <v>508</v>
      </c>
      <c r="M54" s="195">
        <v>327</v>
      </c>
      <c r="N54" s="200">
        <v>1049</v>
      </c>
      <c r="O54" s="203">
        <v>1222</v>
      </c>
      <c r="P54" s="195">
        <v>452</v>
      </c>
      <c r="Q54" s="196">
        <v>671</v>
      </c>
      <c r="R54" s="197">
        <v>705</v>
      </c>
      <c r="S54" s="198">
        <v>1040</v>
      </c>
      <c r="T54" s="195">
        <v>69</v>
      </c>
      <c r="U54" s="199">
        <v>97</v>
      </c>
      <c r="V54" s="197">
        <v>862</v>
      </c>
      <c r="W54" s="204">
        <v>863</v>
      </c>
      <c r="X54" s="195">
        <v>471</v>
      </c>
      <c r="Y54" s="199">
        <v>264</v>
      </c>
      <c r="Z54" s="197">
        <v>1835</v>
      </c>
      <c r="AA54" s="195">
        <v>2041</v>
      </c>
      <c r="AB54" s="171">
        <f t="shared" si="64"/>
        <v>10037</v>
      </c>
      <c r="AC54" s="172">
        <f t="shared" si="65"/>
        <v>9947</v>
      </c>
      <c r="BI54" s="145" t="s">
        <v>30</v>
      </c>
      <c r="BJ54" s="128">
        <f t="shared" ref="BJ54:CI54" si="109">B54/B64</f>
        <v>8.2940815072701207E-2</v>
      </c>
      <c r="BK54" s="129">
        <f t="shared" si="109"/>
        <v>7.2877535687453046E-2</v>
      </c>
      <c r="BL54" s="130">
        <f t="shared" si="109"/>
        <v>7.1873502635361769E-2</v>
      </c>
      <c r="BM54" s="131">
        <f t="shared" si="109"/>
        <v>7.3551746582772831E-2</v>
      </c>
      <c r="BN54" s="128">
        <f t="shared" si="109"/>
        <v>5.7222082177968238E-2</v>
      </c>
      <c r="BO54" s="129">
        <f t="shared" si="109"/>
        <v>7.3755073755073758E-2</v>
      </c>
      <c r="BP54" s="130">
        <f t="shared" si="109"/>
        <v>6.9074141709276851E-2</v>
      </c>
      <c r="BQ54" s="131">
        <f t="shared" si="109"/>
        <v>7.1100325295605935E-2</v>
      </c>
      <c r="BR54" s="128">
        <f t="shared" si="109"/>
        <v>9.0799031476997583E-2</v>
      </c>
      <c r="BS54" s="129">
        <f t="shared" si="109"/>
        <v>4.929971988795518E-2</v>
      </c>
      <c r="BT54" s="130">
        <f t="shared" si="109"/>
        <v>7.584353538369662E-2</v>
      </c>
      <c r="BU54" s="128">
        <f t="shared" si="109"/>
        <v>4.739130434782609E-2</v>
      </c>
      <c r="BV54" s="132">
        <f t="shared" si="109"/>
        <v>6.7481505307172729E-2</v>
      </c>
      <c r="BW54" s="133">
        <f t="shared" si="109"/>
        <v>7.2171037089534609E-2</v>
      </c>
      <c r="BX54" s="128">
        <f t="shared" si="109"/>
        <v>7.2008921459295841E-2</v>
      </c>
      <c r="BY54" s="129">
        <f t="shared" si="109"/>
        <v>8.4786454384634821E-2</v>
      </c>
      <c r="BZ54" s="130">
        <f t="shared" si="109"/>
        <v>6.8386846444854016E-2</v>
      </c>
      <c r="CA54" s="131">
        <f t="shared" si="109"/>
        <v>8.082692158234242E-2</v>
      </c>
      <c r="CB54" s="128">
        <f t="shared" si="109"/>
        <v>7.3482428115015971E-2</v>
      </c>
      <c r="CC54" s="129">
        <f t="shared" si="109"/>
        <v>6.6031313818924436E-2</v>
      </c>
      <c r="CD54" s="130">
        <f t="shared" si="109"/>
        <v>8.9169338988310753E-2</v>
      </c>
      <c r="CE54" s="131">
        <f t="shared" si="109"/>
        <v>6.9361838932647482E-2</v>
      </c>
      <c r="CF54" s="128">
        <f t="shared" si="109"/>
        <v>8.0955654864214507E-2</v>
      </c>
      <c r="CG54" s="129">
        <f t="shared" si="109"/>
        <v>7.29483282674772E-2</v>
      </c>
      <c r="CH54" s="130">
        <f t="shared" si="109"/>
        <v>7.9248542431440291E-2</v>
      </c>
      <c r="CI54" s="128">
        <f t="shared" si="109"/>
        <v>7.7871041587180459E-2</v>
      </c>
      <c r="CJ54" s="134">
        <f t="shared" ref="CJ54" si="110">AB54/AB64</f>
        <v>7.3447733343090266E-2</v>
      </c>
      <c r="CK54" s="135">
        <f t="shared" ref="CK54" si="111">AC54/AC64</f>
        <v>7.3035522857100896E-2</v>
      </c>
    </row>
    <row r="55" spans="1:89" x14ac:dyDescent="0.2">
      <c r="A55" s="136" t="s">
        <v>31</v>
      </c>
      <c r="B55" s="205">
        <v>1057</v>
      </c>
      <c r="C55" s="189">
        <v>985</v>
      </c>
      <c r="D55" s="190">
        <v>268</v>
      </c>
      <c r="E55" s="191">
        <v>325</v>
      </c>
      <c r="F55" s="188">
        <v>987</v>
      </c>
      <c r="G55" s="192">
        <v>847</v>
      </c>
      <c r="H55" s="190">
        <v>1515</v>
      </c>
      <c r="I55" s="191">
        <v>1491</v>
      </c>
      <c r="J55" s="188">
        <v>164</v>
      </c>
      <c r="K55" s="189">
        <v>99</v>
      </c>
      <c r="L55" s="190">
        <v>720</v>
      </c>
      <c r="M55" s="188">
        <v>310</v>
      </c>
      <c r="N55" s="193">
        <v>1111</v>
      </c>
      <c r="O55" s="206">
        <v>1144</v>
      </c>
      <c r="P55" s="188">
        <v>368</v>
      </c>
      <c r="Q55" s="189">
        <v>733</v>
      </c>
      <c r="R55" s="190">
        <v>652</v>
      </c>
      <c r="S55" s="191">
        <v>1133</v>
      </c>
      <c r="T55" s="188">
        <v>83</v>
      </c>
      <c r="U55" s="192">
        <v>119</v>
      </c>
      <c r="V55" s="190">
        <v>922</v>
      </c>
      <c r="W55" s="207">
        <v>777</v>
      </c>
      <c r="X55" s="188">
        <v>353</v>
      </c>
      <c r="Y55" s="192">
        <v>265</v>
      </c>
      <c r="Z55" s="190">
        <v>1761</v>
      </c>
      <c r="AA55" s="188">
        <v>1583</v>
      </c>
      <c r="AB55" s="171">
        <f t="shared" si="64"/>
        <v>9961</v>
      </c>
      <c r="AC55" s="172">
        <f t="shared" si="65"/>
        <v>9811</v>
      </c>
      <c r="BI55" s="136" t="s">
        <v>31</v>
      </c>
      <c r="BJ55" s="128">
        <f t="shared" ref="BJ55:CI55" si="112">B55/B64</f>
        <v>7.215509591098368E-2</v>
      </c>
      <c r="BK55" s="129">
        <f t="shared" si="112"/>
        <v>8.2227230987561573E-2</v>
      </c>
      <c r="BL55" s="130">
        <f t="shared" si="112"/>
        <v>6.4206995687589835E-2</v>
      </c>
      <c r="BM55" s="131">
        <f t="shared" si="112"/>
        <v>7.0514211325667167E-2</v>
      </c>
      <c r="BN55" s="128">
        <f t="shared" si="112"/>
        <v>6.2200655407108646E-2</v>
      </c>
      <c r="BO55" s="129">
        <f t="shared" si="112"/>
        <v>8.3853083853083848E-2</v>
      </c>
      <c r="BP55" s="130">
        <f t="shared" si="112"/>
        <v>6.9165449233016804E-2</v>
      </c>
      <c r="BQ55" s="131">
        <f t="shared" si="112"/>
        <v>7.6986626736200756E-2</v>
      </c>
      <c r="BR55" s="128">
        <f t="shared" si="112"/>
        <v>9.9273607748184015E-2</v>
      </c>
      <c r="BS55" s="129">
        <f t="shared" si="112"/>
        <v>5.5462184873949577E-2</v>
      </c>
      <c r="BT55" s="130">
        <f t="shared" si="112"/>
        <v>0.10749477455957002</v>
      </c>
      <c r="BU55" s="128">
        <f t="shared" si="112"/>
        <v>4.4927536231884058E-2</v>
      </c>
      <c r="BV55" s="132">
        <f t="shared" si="112"/>
        <v>7.1469926021228689E-2</v>
      </c>
      <c r="BW55" s="133">
        <f t="shared" si="112"/>
        <v>6.7564375147649416E-2</v>
      </c>
      <c r="BX55" s="128">
        <f t="shared" si="112"/>
        <v>5.8626732515532895E-2</v>
      </c>
      <c r="BY55" s="129">
        <f t="shared" si="112"/>
        <v>9.2620672226434164E-2</v>
      </c>
      <c r="BZ55" s="130">
        <f t="shared" si="112"/>
        <v>6.3245707634106127E-2</v>
      </c>
      <c r="CA55" s="131">
        <f t="shared" si="112"/>
        <v>8.8054713608455737E-2</v>
      </c>
      <c r="CB55" s="128">
        <f t="shared" si="112"/>
        <v>8.8391906283280086E-2</v>
      </c>
      <c r="CC55" s="129">
        <f t="shared" si="112"/>
        <v>8.1007488087134108E-2</v>
      </c>
      <c r="CD55" s="130">
        <f t="shared" si="112"/>
        <v>9.5376021516499432E-2</v>
      </c>
      <c r="CE55" s="131">
        <f t="shared" si="112"/>
        <v>6.2449766918501848E-2</v>
      </c>
      <c r="CF55" s="128">
        <f t="shared" si="112"/>
        <v>6.067377105534548E-2</v>
      </c>
      <c r="CG55" s="129">
        <f t="shared" si="112"/>
        <v>7.3224647692732805E-2</v>
      </c>
      <c r="CH55" s="130">
        <f t="shared" si="112"/>
        <v>7.6052688404232349E-2</v>
      </c>
      <c r="CI55" s="128">
        <f t="shared" si="112"/>
        <v>6.03967951163678E-2</v>
      </c>
      <c r="CJ55" s="134">
        <f t="shared" ref="CJ55" si="113">AB55/AB64</f>
        <v>7.2891588306318839E-2</v>
      </c>
      <c r="CK55" s="135">
        <f t="shared" ref="CK55" si="114">AC55/AC64</f>
        <v>7.2036947295769274E-2</v>
      </c>
    </row>
    <row r="56" spans="1:89" x14ac:dyDescent="0.2">
      <c r="A56" s="145" t="s">
        <v>32</v>
      </c>
      <c r="B56" s="202">
        <v>1152</v>
      </c>
      <c r="C56" s="196">
        <v>877</v>
      </c>
      <c r="D56" s="197">
        <v>184</v>
      </c>
      <c r="E56" s="198">
        <v>429</v>
      </c>
      <c r="F56" s="195">
        <v>921</v>
      </c>
      <c r="G56" s="199">
        <v>1001</v>
      </c>
      <c r="H56" s="197">
        <v>1444</v>
      </c>
      <c r="I56" s="198">
        <v>1644</v>
      </c>
      <c r="J56" s="195">
        <v>180</v>
      </c>
      <c r="K56" s="196">
        <v>71</v>
      </c>
      <c r="L56" s="197">
        <v>765</v>
      </c>
      <c r="M56" s="195">
        <v>298</v>
      </c>
      <c r="N56" s="200">
        <v>1110</v>
      </c>
      <c r="O56" s="203">
        <v>1254</v>
      </c>
      <c r="P56" s="195">
        <v>314</v>
      </c>
      <c r="Q56" s="196">
        <v>803</v>
      </c>
      <c r="R56" s="197">
        <v>530</v>
      </c>
      <c r="S56" s="198">
        <v>1112</v>
      </c>
      <c r="T56" s="195">
        <v>56</v>
      </c>
      <c r="U56" s="199">
        <v>72</v>
      </c>
      <c r="V56" s="197">
        <v>1070</v>
      </c>
      <c r="W56" s="204">
        <v>682</v>
      </c>
      <c r="X56" s="195">
        <v>351</v>
      </c>
      <c r="Y56" s="199">
        <v>267</v>
      </c>
      <c r="Z56" s="197">
        <v>1790</v>
      </c>
      <c r="AA56" s="195">
        <v>1877</v>
      </c>
      <c r="AB56" s="171">
        <f t="shared" si="64"/>
        <v>9867</v>
      </c>
      <c r="AC56" s="172">
        <f t="shared" si="65"/>
        <v>10387</v>
      </c>
      <c r="BI56" s="145" t="s">
        <v>32</v>
      </c>
      <c r="BJ56" s="128">
        <f t="shared" ref="BJ56:CI56" si="115">B56/B64</f>
        <v>7.8640180217079664E-2</v>
      </c>
      <c r="BK56" s="129">
        <f t="shared" si="115"/>
        <v>7.3211453376742633E-2</v>
      </c>
      <c r="BL56" s="130">
        <f t="shared" si="115"/>
        <v>4.408241494968855E-2</v>
      </c>
      <c r="BM56" s="131">
        <f t="shared" si="115"/>
        <v>9.3078758949880672E-2</v>
      </c>
      <c r="BN56" s="128">
        <f t="shared" si="115"/>
        <v>5.8041341063776154E-2</v>
      </c>
      <c r="BO56" s="129">
        <f t="shared" si="115"/>
        <v>9.90990990990991E-2</v>
      </c>
      <c r="BP56" s="130">
        <f t="shared" si="115"/>
        <v>6.5924032140248362E-2</v>
      </c>
      <c r="BQ56" s="131">
        <f t="shared" si="115"/>
        <v>8.4886662880156963E-2</v>
      </c>
      <c r="BR56" s="128">
        <f t="shared" si="115"/>
        <v>0.10895883777239709</v>
      </c>
      <c r="BS56" s="129">
        <f t="shared" si="115"/>
        <v>3.9775910364145656E-2</v>
      </c>
      <c r="BT56" s="130">
        <f t="shared" si="115"/>
        <v>0.11421319796954314</v>
      </c>
      <c r="BU56" s="128">
        <f t="shared" si="115"/>
        <v>4.3188405797101447E-2</v>
      </c>
      <c r="BV56" s="132">
        <f t="shared" si="115"/>
        <v>7.1405596654872949E-2</v>
      </c>
      <c r="BW56" s="133">
        <f t="shared" si="115"/>
        <v>7.4060949681077251E-2</v>
      </c>
      <c r="BX56" s="128">
        <f t="shared" si="115"/>
        <v>5.0023896765971007E-2</v>
      </c>
      <c r="BY56" s="129">
        <f t="shared" si="115"/>
        <v>0.1014657568865302</v>
      </c>
      <c r="BZ56" s="130">
        <f t="shared" si="115"/>
        <v>5.1411388107478903E-2</v>
      </c>
      <c r="CA56" s="131">
        <f t="shared" si="115"/>
        <v>8.6422631538043054E-2</v>
      </c>
      <c r="CB56" s="128">
        <f t="shared" si="115"/>
        <v>5.9637912673056445E-2</v>
      </c>
      <c r="CC56" s="129">
        <f t="shared" si="115"/>
        <v>4.9012933968686181E-2</v>
      </c>
      <c r="CD56" s="130">
        <f t="shared" si="115"/>
        <v>0.11068583841936484</v>
      </c>
      <c r="CE56" s="131">
        <f t="shared" si="115"/>
        <v>5.4814338530782832E-2</v>
      </c>
      <c r="CF56" s="128">
        <f t="shared" si="115"/>
        <v>6.0330010312822278E-2</v>
      </c>
      <c r="CG56" s="129">
        <f t="shared" si="115"/>
        <v>7.3777286543243989E-2</v>
      </c>
      <c r="CH56" s="130">
        <f t="shared" si="115"/>
        <v>7.7305117685165195E-2</v>
      </c>
      <c r="CI56" s="128">
        <f t="shared" si="115"/>
        <v>7.1613887829072867E-2</v>
      </c>
      <c r="CJ56" s="134">
        <f t="shared" ref="CJ56" si="116">AB56/AB64</f>
        <v>7.2203724708206796E-2</v>
      </c>
      <c r="CK56" s="135">
        <f t="shared" ref="CK56" si="117">AC56/AC64</f>
        <v>7.6266208496703236E-2</v>
      </c>
    </row>
    <row r="57" spans="1:89" x14ac:dyDescent="0.2">
      <c r="A57" s="136" t="s">
        <v>33</v>
      </c>
      <c r="B57" s="205">
        <v>1074</v>
      </c>
      <c r="C57" s="189">
        <v>789</v>
      </c>
      <c r="D57" s="190">
        <v>167</v>
      </c>
      <c r="E57" s="191">
        <v>373</v>
      </c>
      <c r="F57" s="188">
        <v>682</v>
      </c>
      <c r="G57" s="192">
        <v>794</v>
      </c>
      <c r="H57" s="190">
        <v>1106</v>
      </c>
      <c r="I57" s="191">
        <v>1293</v>
      </c>
      <c r="J57" s="188">
        <v>156</v>
      </c>
      <c r="K57" s="189">
        <v>75</v>
      </c>
      <c r="L57" s="190">
        <v>564</v>
      </c>
      <c r="M57" s="188">
        <v>279</v>
      </c>
      <c r="N57" s="193">
        <v>932</v>
      </c>
      <c r="O57" s="206">
        <v>1122</v>
      </c>
      <c r="P57" s="188">
        <v>194</v>
      </c>
      <c r="Q57" s="189">
        <v>673</v>
      </c>
      <c r="R57" s="190">
        <v>451</v>
      </c>
      <c r="S57" s="191">
        <v>1017</v>
      </c>
      <c r="T57" s="188">
        <v>36</v>
      </c>
      <c r="U57" s="192">
        <v>62</v>
      </c>
      <c r="V57" s="190">
        <v>689</v>
      </c>
      <c r="W57" s="207">
        <v>613</v>
      </c>
      <c r="X57" s="188">
        <v>264</v>
      </c>
      <c r="Y57" s="192">
        <v>313</v>
      </c>
      <c r="Z57" s="190">
        <v>1477</v>
      </c>
      <c r="AA57" s="188">
        <v>1332</v>
      </c>
      <c r="AB57" s="171">
        <f t="shared" si="64"/>
        <v>7792</v>
      </c>
      <c r="AC57" s="172">
        <f t="shared" si="65"/>
        <v>8735</v>
      </c>
      <c r="BI57" s="136" t="s">
        <v>33</v>
      </c>
      <c r="BJ57" s="128">
        <f t="shared" ref="BJ57:CI57" si="118">B57/B64</f>
        <v>7.3315584681548224E-2</v>
      </c>
      <c r="BK57" s="129">
        <f t="shared" si="118"/>
        <v>6.5865264212371655E-2</v>
      </c>
      <c r="BL57" s="130">
        <f t="shared" si="118"/>
        <v>4.0009583133684717E-2</v>
      </c>
      <c r="BM57" s="131">
        <f t="shared" si="118"/>
        <v>8.0928617921458015E-2</v>
      </c>
      <c r="BN57" s="128">
        <f t="shared" si="118"/>
        <v>4.2979581547769097E-2</v>
      </c>
      <c r="BO57" s="129">
        <f t="shared" si="118"/>
        <v>7.86060786060786E-2</v>
      </c>
      <c r="BP57" s="130">
        <f t="shared" si="118"/>
        <v>5.0493060628195766E-2</v>
      </c>
      <c r="BQ57" s="131">
        <f t="shared" si="118"/>
        <v>6.6763050549904474E-2</v>
      </c>
      <c r="BR57" s="128">
        <f t="shared" si="118"/>
        <v>9.4430992736077482E-2</v>
      </c>
      <c r="BS57" s="129">
        <f t="shared" si="118"/>
        <v>4.2016806722689079E-2</v>
      </c>
      <c r="BT57" s="130">
        <f t="shared" si="118"/>
        <v>8.4204240071663189E-2</v>
      </c>
      <c r="BU57" s="128">
        <f t="shared" si="118"/>
        <v>4.0434782608695652E-2</v>
      </c>
      <c r="BV57" s="132">
        <f t="shared" si="118"/>
        <v>5.9954969443550984E-2</v>
      </c>
      <c r="BW57" s="133">
        <f t="shared" si="118"/>
        <v>6.6265060240963861E-2</v>
      </c>
      <c r="BX57" s="128">
        <f t="shared" si="118"/>
        <v>3.0906483989166799E-2</v>
      </c>
      <c r="BY57" s="129">
        <f t="shared" si="118"/>
        <v>8.5039171089208998E-2</v>
      </c>
      <c r="BZ57" s="130">
        <f t="shared" si="118"/>
        <v>4.3748181200892425E-2</v>
      </c>
      <c r="CA57" s="131">
        <f t="shared" si="118"/>
        <v>7.9039403124271393E-2</v>
      </c>
      <c r="CB57" s="128">
        <f t="shared" si="118"/>
        <v>3.8338658146964855E-2</v>
      </c>
      <c r="CC57" s="129">
        <f t="shared" si="118"/>
        <v>4.2205582028590878E-2</v>
      </c>
      <c r="CD57" s="130">
        <f t="shared" si="118"/>
        <v>7.1273404365366708E-2</v>
      </c>
      <c r="CE57" s="131">
        <f t="shared" si="118"/>
        <v>4.9268606333386915E-2</v>
      </c>
      <c r="CF57" s="128">
        <f t="shared" si="118"/>
        <v>4.5376418013062907E-2</v>
      </c>
      <c r="CG57" s="129">
        <f t="shared" si="118"/>
        <v>8.6487980105001375E-2</v>
      </c>
      <c r="CH57" s="130">
        <f t="shared" si="118"/>
        <v>6.3787518894407258E-2</v>
      </c>
      <c r="CI57" s="128">
        <f t="shared" si="118"/>
        <v>5.0820297596337279E-2</v>
      </c>
      <c r="CJ57" s="134">
        <f t="shared" ref="CJ57" si="119">AB57/AB64</f>
        <v>5.7019501664776262E-2</v>
      </c>
      <c r="CK57" s="135">
        <f t="shared" ref="CK57" si="120">AC57/AC64</f>
        <v>6.4136452413469019E-2</v>
      </c>
    </row>
    <row r="58" spans="1:89" x14ac:dyDescent="0.2">
      <c r="A58" s="145" t="s">
        <v>34</v>
      </c>
      <c r="B58" s="202">
        <v>408</v>
      </c>
      <c r="C58" s="196">
        <v>525</v>
      </c>
      <c r="D58" s="197">
        <v>82</v>
      </c>
      <c r="E58" s="198">
        <v>306</v>
      </c>
      <c r="F58" s="195">
        <v>197</v>
      </c>
      <c r="G58" s="199">
        <v>763</v>
      </c>
      <c r="H58" s="197">
        <v>602</v>
      </c>
      <c r="I58" s="198">
        <v>1177</v>
      </c>
      <c r="J58" s="195">
        <v>112</v>
      </c>
      <c r="K58" s="196">
        <v>58</v>
      </c>
      <c r="L58" s="197">
        <v>505</v>
      </c>
      <c r="M58" s="195">
        <v>168</v>
      </c>
      <c r="N58" s="200">
        <v>869</v>
      </c>
      <c r="O58" s="203">
        <v>837</v>
      </c>
      <c r="P58" s="195">
        <v>180</v>
      </c>
      <c r="Q58" s="196">
        <v>542</v>
      </c>
      <c r="R58" s="197">
        <v>427</v>
      </c>
      <c r="S58" s="198">
        <v>672</v>
      </c>
      <c r="T58" s="195">
        <v>31</v>
      </c>
      <c r="U58" s="199">
        <v>76</v>
      </c>
      <c r="V58" s="197">
        <v>679</v>
      </c>
      <c r="W58" s="204">
        <v>377</v>
      </c>
      <c r="X58" s="195">
        <v>167</v>
      </c>
      <c r="Y58" s="199">
        <v>258</v>
      </c>
      <c r="Z58" s="197">
        <v>987</v>
      </c>
      <c r="AA58" s="195">
        <v>1049</v>
      </c>
      <c r="AB58" s="171">
        <f t="shared" si="64"/>
        <v>5246</v>
      </c>
      <c r="AC58" s="172">
        <f t="shared" si="65"/>
        <v>6808</v>
      </c>
      <c r="BI58" s="145" t="s">
        <v>34</v>
      </c>
      <c r="BJ58" s="128">
        <f t="shared" ref="BJ58:CI58" si="121">B58/B64</f>
        <v>2.7851730493549047E-2</v>
      </c>
      <c r="BK58" s="129">
        <f t="shared" si="121"/>
        <v>4.38266967192587E-2</v>
      </c>
      <c r="BL58" s="130">
        <f t="shared" si="121"/>
        <v>1.9645424053665549E-2</v>
      </c>
      <c r="BM58" s="131">
        <f t="shared" si="121"/>
        <v>6.639184204816663E-2</v>
      </c>
      <c r="BN58" s="128">
        <f t="shared" si="121"/>
        <v>1.2414923115704562E-2</v>
      </c>
      <c r="BO58" s="129">
        <f t="shared" si="121"/>
        <v>7.5537075537075532E-2</v>
      </c>
      <c r="BP58" s="130">
        <f t="shared" si="121"/>
        <v>2.7483564645726807E-2</v>
      </c>
      <c r="BQ58" s="131">
        <f t="shared" si="121"/>
        <v>6.0773480662983423E-2</v>
      </c>
      <c r="BR58" s="128">
        <f t="shared" si="121"/>
        <v>6.7796610169491525E-2</v>
      </c>
      <c r="BS58" s="129">
        <f t="shared" si="121"/>
        <v>3.2492997198879554E-2</v>
      </c>
      <c r="BT58" s="130">
        <f t="shared" si="121"/>
        <v>7.5395640489698421E-2</v>
      </c>
      <c r="BU58" s="128">
        <f t="shared" si="121"/>
        <v>2.4347826086956521E-2</v>
      </c>
      <c r="BV58" s="132">
        <f t="shared" si="121"/>
        <v>5.5902219363139272E-2</v>
      </c>
      <c r="BW58" s="133">
        <f t="shared" si="121"/>
        <v>4.9433026222537209E-2</v>
      </c>
      <c r="BX58" s="128">
        <f t="shared" si="121"/>
        <v>2.867611916520631E-2</v>
      </c>
      <c r="BY58" s="129">
        <f t="shared" si="121"/>
        <v>6.8486226939600714E-2</v>
      </c>
      <c r="BZ58" s="130">
        <f t="shared" si="121"/>
        <v>4.142011834319527E-2</v>
      </c>
      <c r="CA58" s="131">
        <f t="shared" si="121"/>
        <v>5.2226626253205878E-2</v>
      </c>
      <c r="CB58" s="128">
        <f t="shared" si="121"/>
        <v>3.301384451544196E-2</v>
      </c>
      <c r="CC58" s="129">
        <f t="shared" si="121"/>
        <v>5.1735874744724304E-2</v>
      </c>
      <c r="CD58" s="130">
        <f t="shared" si="121"/>
        <v>7.0238957277335271E-2</v>
      </c>
      <c r="CE58" s="131">
        <f t="shared" si="121"/>
        <v>3.0300594759684937E-2</v>
      </c>
      <c r="CF58" s="128">
        <f t="shared" si="121"/>
        <v>2.8704022000687522E-2</v>
      </c>
      <c r="CG58" s="129">
        <f t="shared" si="121"/>
        <v>7.1290411715943636E-2</v>
      </c>
      <c r="CH58" s="130">
        <f t="shared" si="121"/>
        <v>4.2625782768300584E-2</v>
      </c>
      <c r="CI58" s="128">
        <f t="shared" si="121"/>
        <v>4.0022892025944293E-2</v>
      </c>
      <c r="CJ58" s="134">
        <f t="shared" ref="CJ58" si="122">AB58/AB64</f>
        <v>3.8388642932933301E-2</v>
      </c>
      <c r="CK58" s="135">
        <f t="shared" ref="CK58" si="123">AC58/AC64</f>
        <v>4.9987517805483356E-2</v>
      </c>
    </row>
    <row r="59" spans="1:89" x14ac:dyDescent="0.2">
      <c r="A59" s="136" t="s">
        <v>35</v>
      </c>
      <c r="B59" s="205">
        <v>0</v>
      </c>
      <c r="C59" s="189">
        <v>276</v>
      </c>
      <c r="D59" s="190">
        <v>3</v>
      </c>
      <c r="E59" s="191">
        <v>199</v>
      </c>
      <c r="F59" s="188">
        <v>4</v>
      </c>
      <c r="G59" s="192">
        <v>583</v>
      </c>
      <c r="H59" s="190">
        <v>58</v>
      </c>
      <c r="I59" s="191">
        <v>605</v>
      </c>
      <c r="J59" s="188">
        <v>54</v>
      </c>
      <c r="K59" s="189">
        <v>29</v>
      </c>
      <c r="L59" s="190">
        <v>510</v>
      </c>
      <c r="M59" s="188">
        <v>44</v>
      </c>
      <c r="N59" s="193">
        <v>243</v>
      </c>
      <c r="O59" s="206">
        <v>180</v>
      </c>
      <c r="P59" s="188">
        <v>79</v>
      </c>
      <c r="Q59" s="189">
        <v>125</v>
      </c>
      <c r="R59" s="190">
        <v>86</v>
      </c>
      <c r="S59" s="191">
        <v>93</v>
      </c>
      <c r="T59" s="188">
        <v>8</v>
      </c>
      <c r="U59" s="192">
        <v>2</v>
      </c>
      <c r="V59" s="190">
        <v>288</v>
      </c>
      <c r="W59" s="207">
        <v>13</v>
      </c>
      <c r="X59" s="188">
        <v>36</v>
      </c>
      <c r="Y59" s="192">
        <v>14</v>
      </c>
      <c r="Z59" s="190">
        <v>92</v>
      </c>
      <c r="AA59" s="188">
        <v>155</v>
      </c>
      <c r="AB59" s="171">
        <f t="shared" si="64"/>
        <v>1461</v>
      </c>
      <c r="AC59" s="172">
        <f t="shared" si="65"/>
        <v>2318</v>
      </c>
      <c r="BI59" s="136" t="s">
        <v>35</v>
      </c>
      <c r="BJ59" s="128">
        <f t="shared" ref="BJ59:CI59" si="124">B59/B64</f>
        <v>0</v>
      </c>
      <c r="BK59" s="129">
        <f t="shared" si="124"/>
        <v>2.3040320560981719E-2</v>
      </c>
      <c r="BL59" s="130">
        <f t="shared" si="124"/>
        <v>7.1873502635361761E-4</v>
      </c>
      <c r="BM59" s="131">
        <f t="shared" si="124"/>
        <v>4.3176394011716204E-2</v>
      </c>
      <c r="BN59" s="128">
        <f t="shared" si="124"/>
        <v>2.5207965717166626E-4</v>
      </c>
      <c r="BO59" s="129">
        <f t="shared" si="124"/>
        <v>5.7717057717057714E-2</v>
      </c>
      <c r="BP59" s="130">
        <f t="shared" si="124"/>
        <v>2.6479181884587291E-3</v>
      </c>
      <c r="BQ59" s="131">
        <f t="shared" si="124"/>
        <v>3.1238705013683071E-2</v>
      </c>
      <c r="BR59" s="128">
        <f t="shared" si="124"/>
        <v>3.2687651331719129E-2</v>
      </c>
      <c r="BS59" s="129">
        <f t="shared" si="124"/>
        <v>1.6246498599439777E-2</v>
      </c>
      <c r="BT59" s="130">
        <f t="shared" si="124"/>
        <v>7.6142131979695438E-2</v>
      </c>
      <c r="BU59" s="128">
        <f t="shared" si="124"/>
        <v>6.3768115942028983E-3</v>
      </c>
      <c r="BV59" s="132">
        <f t="shared" si="124"/>
        <v>1.563203602444516E-2</v>
      </c>
      <c r="BW59" s="133">
        <f t="shared" si="124"/>
        <v>1.0630758327427357E-2</v>
      </c>
      <c r="BX59" s="128">
        <f t="shared" si="124"/>
        <v>1.2585630078062768E-2</v>
      </c>
      <c r="BY59" s="129">
        <f t="shared" si="124"/>
        <v>1.5794794035885771E-2</v>
      </c>
      <c r="BZ59" s="130">
        <f t="shared" si="124"/>
        <v>8.3422252400814825E-3</v>
      </c>
      <c r="CA59" s="131">
        <f t="shared" si="124"/>
        <v>7.2277920261133131E-3</v>
      </c>
      <c r="CB59" s="128">
        <f t="shared" si="124"/>
        <v>8.5197018104366355E-3</v>
      </c>
      <c r="CC59" s="129">
        <f t="shared" si="124"/>
        <v>1.3614703880190605E-3</v>
      </c>
      <c r="CD59" s="130">
        <f t="shared" si="124"/>
        <v>2.9792076135305681E-2</v>
      </c>
      <c r="CE59" s="131">
        <f t="shared" si="124"/>
        <v>1.0448480951615496E-3</v>
      </c>
      <c r="CF59" s="128">
        <f t="shared" si="124"/>
        <v>6.1876933654176694E-3</v>
      </c>
      <c r="CG59" s="129">
        <f t="shared" si="124"/>
        <v>3.8684719535783366E-3</v>
      </c>
      <c r="CH59" s="130">
        <f t="shared" si="124"/>
        <v>3.9732239257179872E-3</v>
      </c>
      <c r="CI59" s="128">
        <f t="shared" si="124"/>
        <v>5.9137733689431518E-3</v>
      </c>
      <c r="CJ59" s="134">
        <f t="shared" ref="CJ59" si="125">AB59/AB64</f>
        <v>1.0691156562145549E-2</v>
      </c>
      <c r="CK59" s="135">
        <f t="shared" ref="CK59" si="126">AC59/AC64</f>
        <v>1.7019839346814104E-2</v>
      </c>
    </row>
    <row r="60" spans="1:89" x14ac:dyDescent="0.2">
      <c r="A60" s="145" t="s">
        <v>36</v>
      </c>
      <c r="B60" s="202">
        <v>0</v>
      </c>
      <c r="C60" s="196">
        <v>0</v>
      </c>
      <c r="D60" s="197">
        <v>0</v>
      </c>
      <c r="E60" s="198">
        <v>0</v>
      </c>
      <c r="F60" s="195">
        <v>0</v>
      </c>
      <c r="G60" s="199">
        <v>0</v>
      </c>
      <c r="H60" s="197">
        <v>0</v>
      </c>
      <c r="I60" s="198">
        <v>0</v>
      </c>
      <c r="J60" s="195">
        <v>0</v>
      </c>
      <c r="K60" s="199">
        <v>0</v>
      </c>
      <c r="L60" s="197">
        <v>0</v>
      </c>
      <c r="M60" s="195">
        <v>0</v>
      </c>
      <c r="N60" s="200">
        <v>0</v>
      </c>
      <c r="O60" s="203">
        <v>0</v>
      </c>
      <c r="P60" s="195">
        <v>0</v>
      </c>
      <c r="Q60" s="199">
        <v>0</v>
      </c>
      <c r="R60" s="197">
        <v>0</v>
      </c>
      <c r="S60" s="198">
        <v>0</v>
      </c>
      <c r="T60" s="195">
        <v>0</v>
      </c>
      <c r="U60" s="199">
        <v>0</v>
      </c>
      <c r="V60" s="197">
        <v>0</v>
      </c>
      <c r="W60" s="198">
        <v>0</v>
      </c>
      <c r="X60" s="195">
        <v>0</v>
      </c>
      <c r="Y60" s="199">
        <v>0</v>
      </c>
      <c r="Z60" s="197">
        <v>0</v>
      </c>
      <c r="AA60" s="195">
        <v>0</v>
      </c>
      <c r="AB60" s="171">
        <f t="shared" si="64"/>
        <v>0</v>
      </c>
      <c r="AC60" s="172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71">
        <f t="shared" si="64"/>
        <v>0</v>
      </c>
      <c r="AC61" s="172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71">
        <f t="shared" si="64"/>
        <v>0</v>
      </c>
      <c r="AC62" s="172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71">
        <f t="shared" si="64"/>
        <v>0</v>
      </c>
      <c r="AC63" s="172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66" t="s">
        <v>13</v>
      </c>
      <c r="B64" s="20">
        <f t="shared" ref="B64:AA64" si="187">SUM(B41:B63)</f>
        <v>14649</v>
      </c>
      <c r="C64" s="21">
        <f t="shared" si="187"/>
        <v>11979</v>
      </c>
      <c r="D64" s="20">
        <f t="shared" si="187"/>
        <v>4174</v>
      </c>
      <c r="E64" s="21">
        <f t="shared" si="187"/>
        <v>4609</v>
      </c>
      <c r="F64" s="20">
        <f t="shared" si="187"/>
        <v>15868</v>
      </c>
      <c r="G64" s="21">
        <f t="shared" si="187"/>
        <v>10101</v>
      </c>
      <c r="H64" s="20">
        <f t="shared" si="187"/>
        <v>21904</v>
      </c>
      <c r="I64" s="21">
        <f t="shared" si="187"/>
        <v>19367</v>
      </c>
      <c r="J64" s="20">
        <f t="shared" si="187"/>
        <v>1652</v>
      </c>
      <c r="K64" s="21">
        <f t="shared" si="187"/>
        <v>1785</v>
      </c>
      <c r="L64" s="20">
        <f t="shared" si="187"/>
        <v>6698</v>
      </c>
      <c r="M64" s="21">
        <f t="shared" si="187"/>
        <v>6900</v>
      </c>
      <c r="N64" s="20">
        <f t="shared" si="187"/>
        <v>15545</v>
      </c>
      <c r="O64" s="21">
        <f t="shared" si="187"/>
        <v>16932</v>
      </c>
      <c r="P64" s="20">
        <f t="shared" si="187"/>
        <v>6277</v>
      </c>
      <c r="Q64" s="21">
        <f t="shared" si="187"/>
        <v>7914</v>
      </c>
      <c r="R64" s="20">
        <f t="shared" si="187"/>
        <v>10309</v>
      </c>
      <c r="S64" s="21">
        <f t="shared" si="187"/>
        <v>12867</v>
      </c>
      <c r="T64" s="20">
        <f t="shared" si="187"/>
        <v>939</v>
      </c>
      <c r="U64" s="21">
        <f t="shared" si="187"/>
        <v>1469</v>
      </c>
      <c r="V64" s="20">
        <f t="shared" si="187"/>
        <v>9667</v>
      </c>
      <c r="W64" s="21">
        <f t="shared" si="187"/>
        <v>12442</v>
      </c>
      <c r="X64" s="20">
        <f t="shared" si="187"/>
        <v>5818</v>
      </c>
      <c r="Y64" s="21">
        <f t="shared" si="187"/>
        <v>3619</v>
      </c>
      <c r="Z64" s="20">
        <f t="shared" si="187"/>
        <v>23155</v>
      </c>
      <c r="AA64" s="21">
        <f t="shared" si="187"/>
        <v>26210</v>
      </c>
      <c r="AB64" s="173">
        <f t="shared" ref="AB64:AC64" si="188">SUM(AB40:AB63)</f>
        <v>136655</v>
      </c>
      <c r="AC64" s="174">
        <f t="shared" si="188"/>
        <v>136194</v>
      </c>
      <c r="BI64" s="266" t="s">
        <v>13</v>
      </c>
      <c r="BJ64" s="154">
        <f>SUM(BJ40:BJ63)</f>
        <v>0.99999999999999989</v>
      </c>
      <c r="BK64" s="155">
        <f t="shared" ref="BK64:CK64" si="189">SUM(BK40:BK63)</f>
        <v>1</v>
      </c>
      <c r="BL64" s="154">
        <f t="shared" si="189"/>
        <v>1</v>
      </c>
      <c r="BM64" s="155">
        <f t="shared" si="189"/>
        <v>1</v>
      </c>
      <c r="BN64" s="154">
        <f t="shared" si="189"/>
        <v>0.99999999999999989</v>
      </c>
      <c r="BO64" s="155">
        <f t="shared" si="189"/>
        <v>0.99999999999999989</v>
      </c>
      <c r="BP64" s="154">
        <f t="shared" si="189"/>
        <v>1</v>
      </c>
      <c r="BQ64" s="155">
        <f t="shared" si="189"/>
        <v>1</v>
      </c>
      <c r="BR64" s="154">
        <f t="shared" si="189"/>
        <v>1.0000000000000002</v>
      </c>
      <c r="BS64" s="155">
        <f t="shared" si="189"/>
        <v>1.0000000000000002</v>
      </c>
      <c r="BT64" s="154">
        <f t="shared" si="189"/>
        <v>0.99999999999999989</v>
      </c>
      <c r="BU64" s="155">
        <f t="shared" si="189"/>
        <v>1</v>
      </c>
      <c r="BV64" s="154">
        <f t="shared" si="189"/>
        <v>0.99999999999999989</v>
      </c>
      <c r="BW64" s="155">
        <f t="shared" si="189"/>
        <v>1</v>
      </c>
      <c r="BX64" s="154">
        <f t="shared" si="189"/>
        <v>1</v>
      </c>
      <c r="BY64" s="155">
        <f t="shared" si="189"/>
        <v>1</v>
      </c>
      <c r="BZ64" s="154">
        <f t="shared" si="189"/>
        <v>0.99999999999999989</v>
      </c>
      <c r="CA64" s="155">
        <f t="shared" si="189"/>
        <v>1</v>
      </c>
      <c r="CB64" s="154">
        <f t="shared" si="189"/>
        <v>1</v>
      </c>
      <c r="CC64" s="155">
        <f t="shared" si="189"/>
        <v>1</v>
      </c>
      <c r="CD64" s="154">
        <f t="shared" si="189"/>
        <v>1</v>
      </c>
      <c r="CE64" s="155">
        <f t="shared" si="189"/>
        <v>1.0000000000000002</v>
      </c>
      <c r="CF64" s="154">
        <f t="shared" si="189"/>
        <v>1</v>
      </c>
      <c r="CG64" s="155">
        <f t="shared" si="189"/>
        <v>1</v>
      </c>
      <c r="CH64" s="154">
        <f t="shared" si="189"/>
        <v>1.0000000000000002</v>
      </c>
      <c r="CI64" s="155">
        <f t="shared" si="189"/>
        <v>1</v>
      </c>
      <c r="CJ64" s="154">
        <f t="shared" si="189"/>
        <v>1.0000000000000002</v>
      </c>
      <c r="CK64" s="155">
        <f t="shared" si="189"/>
        <v>1</v>
      </c>
    </row>
    <row r="65" spans="1:89" ht="13.5" thickTop="1" x14ac:dyDescent="0.2">
      <c r="A65" s="186"/>
    </row>
    <row r="67" spans="1:89" x14ac:dyDescent="0.2">
      <c r="A67" s="300">
        <f>+A36+1</f>
        <v>44564</v>
      </c>
      <c r="B67" s="300"/>
      <c r="C67" s="300"/>
      <c r="D67" s="300"/>
      <c r="BI67" s="305">
        <f>+BI36+1</f>
        <v>44564</v>
      </c>
      <c r="BJ67" s="305"/>
      <c r="BK67" s="305"/>
      <c r="BL67" s="305"/>
    </row>
    <row r="68" spans="1:89" ht="13.5" thickBot="1" x14ac:dyDescent="0.25">
      <c r="AE68" s="269" t="s">
        <v>84</v>
      </c>
    </row>
    <row r="69" spans="1:89" ht="14.25" thickTop="1" thickBot="1" x14ac:dyDescent="0.25">
      <c r="A69" s="296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301" t="s">
        <v>40</v>
      </c>
      <c r="AA69" s="302"/>
      <c r="AB69" s="303" t="s">
        <v>41</v>
      </c>
      <c r="AC69" s="304"/>
      <c r="AE69" s="296" t="s">
        <v>0</v>
      </c>
      <c r="AF69" s="298" t="s">
        <v>1</v>
      </c>
      <c r="AG69" s="299"/>
      <c r="AH69" s="298" t="s">
        <v>2</v>
      </c>
      <c r="AI69" s="299"/>
      <c r="AJ69" s="298" t="s">
        <v>3</v>
      </c>
      <c r="AK69" s="299"/>
      <c r="AL69" s="298" t="s">
        <v>4</v>
      </c>
      <c r="AM69" s="299"/>
      <c r="AN69" s="298" t="s">
        <v>5</v>
      </c>
      <c r="AO69" s="299"/>
      <c r="AP69" s="298" t="s">
        <v>6</v>
      </c>
      <c r="AQ69" s="299"/>
      <c r="AR69" s="298" t="s">
        <v>7</v>
      </c>
      <c r="AS69" s="299"/>
      <c r="AT69" s="298" t="s">
        <v>8</v>
      </c>
      <c r="AU69" s="299"/>
      <c r="AV69" s="298" t="s">
        <v>9</v>
      </c>
      <c r="AW69" s="299"/>
      <c r="AX69" s="298" t="s">
        <v>10</v>
      </c>
      <c r="AY69" s="299"/>
      <c r="AZ69" s="298" t="s">
        <v>11</v>
      </c>
      <c r="BA69" s="299"/>
      <c r="BB69" s="298" t="s">
        <v>12</v>
      </c>
      <c r="BC69" s="299"/>
      <c r="BD69" s="301" t="s">
        <v>40</v>
      </c>
      <c r="BE69" s="302"/>
      <c r="BF69" s="303" t="s">
        <v>41</v>
      </c>
      <c r="BG69" s="304"/>
      <c r="BI69" s="296" t="s">
        <v>0</v>
      </c>
      <c r="BJ69" s="298" t="s">
        <v>1</v>
      </c>
      <c r="BK69" s="299"/>
      <c r="BL69" s="298" t="s">
        <v>2</v>
      </c>
      <c r="BM69" s="299"/>
      <c r="BN69" s="298" t="s">
        <v>3</v>
      </c>
      <c r="BO69" s="299"/>
      <c r="BP69" s="298" t="s">
        <v>4</v>
      </c>
      <c r="BQ69" s="299"/>
      <c r="BR69" s="298" t="s">
        <v>5</v>
      </c>
      <c r="BS69" s="299"/>
      <c r="BT69" s="298" t="s">
        <v>6</v>
      </c>
      <c r="BU69" s="299"/>
      <c r="BV69" s="298" t="s">
        <v>7</v>
      </c>
      <c r="BW69" s="299"/>
      <c r="BX69" s="298" t="s">
        <v>8</v>
      </c>
      <c r="BY69" s="299"/>
      <c r="BZ69" s="298" t="s">
        <v>9</v>
      </c>
      <c r="CA69" s="299"/>
      <c r="CB69" s="298" t="s">
        <v>10</v>
      </c>
      <c r="CC69" s="299"/>
      <c r="CD69" s="298" t="s">
        <v>11</v>
      </c>
      <c r="CE69" s="299"/>
      <c r="CF69" s="298" t="s">
        <v>12</v>
      </c>
      <c r="CG69" s="299"/>
      <c r="CH69" s="301" t="s">
        <v>40</v>
      </c>
      <c r="CI69" s="302"/>
      <c r="CJ69" s="298" t="s">
        <v>41</v>
      </c>
      <c r="CK69" s="299"/>
    </row>
    <row r="70" spans="1:89" ht="15" thickTop="1" thickBot="1" x14ac:dyDescent="0.3">
      <c r="A70" s="297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75" t="s">
        <v>14</v>
      </c>
      <c r="AC70" s="176" t="s">
        <v>15</v>
      </c>
      <c r="AE70" s="297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75" t="s">
        <v>14</v>
      </c>
      <c r="BG70" s="176" t="s">
        <v>15</v>
      </c>
      <c r="BI70" s="297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85"/>
      <c r="D71" s="126"/>
      <c r="E71" s="179"/>
      <c r="F71" s="125"/>
      <c r="G71" s="127"/>
      <c r="H71" s="126"/>
      <c r="I71" s="179"/>
      <c r="J71" s="125"/>
      <c r="K71" s="127"/>
      <c r="L71" s="126"/>
      <c r="M71" s="125"/>
      <c r="N71" s="178"/>
      <c r="O71" s="180"/>
      <c r="P71" s="125"/>
      <c r="Q71" s="127"/>
      <c r="R71" s="126"/>
      <c r="S71" s="179"/>
      <c r="T71" s="125"/>
      <c r="U71" s="127"/>
      <c r="V71" s="126"/>
      <c r="W71" s="179"/>
      <c r="X71" s="125"/>
      <c r="Y71" s="127"/>
      <c r="Z71" s="183"/>
      <c r="AA71" s="184"/>
      <c r="AB71" s="169">
        <f>B71+D71+F71+H71+J71+L71+N71+P71+R71+T71+V71+X71+Z71</f>
        <v>0</v>
      </c>
      <c r="AC71" s="170">
        <f>C71+E71+G71+I71+K71+M71+O71+Q71+S71+U71+W71+Y71+AA71</f>
        <v>0</v>
      </c>
      <c r="AE71" s="272" t="str">
        <f>$AE$9</f>
        <v>07:00 - 07:59</v>
      </c>
      <c r="AF71" s="125">
        <f>SUMIF($A$9:$A$32,$AE71,B$71:B$94)</f>
        <v>2013</v>
      </c>
      <c r="AG71" s="185">
        <f t="shared" ref="AG71:AV72" si="190">SUMIF($A$9:$A$32,$AE71,C$71:C$94)</f>
        <v>725</v>
      </c>
      <c r="AH71" s="126">
        <f t="shared" si="190"/>
        <v>850</v>
      </c>
      <c r="AI71" s="179">
        <f t="shared" si="190"/>
        <v>586</v>
      </c>
      <c r="AJ71" s="125">
        <f t="shared" si="190"/>
        <v>1653</v>
      </c>
      <c r="AK71" s="127">
        <f t="shared" si="190"/>
        <v>872</v>
      </c>
      <c r="AL71" s="126">
        <f t="shared" si="190"/>
        <v>2053</v>
      </c>
      <c r="AM71" s="179">
        <f t="shared" si="190"/>
        <v>1357</v>
      </c>
      <c r="AN71" s="125">
        <f t="shared" si="190"/>
        <v>194</v>
      </c>
      <c r="AO71" s="127">
        <f t="shared" si="190"/>
        <v>545</v>
      </c>
      <c r="AP71" s="126">
        <f t="shared" si="190"/>
        <v>464</v>
      </c>
      <c r="AQ71" s="125">
        <f t="shared" si="190"/>
        <v>1651</v>
      </c>
      <c r="AR71" s="178">
        <f t="shared" si="190"/>
        <v>1490</v>
      </c>
      <c r="AS71" s="180">
        <f t="shared" si="190"/>
        <v>2526</v>
      </c>
      <c r="AT71" s="125">
        <f t="shared" si="190"/>
        <v>872</v>
      </c>
      <c r="AU71" s="127">
        <f t="shared" si="190"/>
        <v>1133</v>
      </c>
      <c r="AV71" s="126">
        <f t="shared" si="190"/>
        <v>1368</v>
      </c>
      <c r="AW71" s="179">
        <f t="shared" ref="AW71:BE72" si="191">SUMIF($A$9:$A$32,$AE71,S$71:S$94)</f>
        <v>1020</v>
      </c>
      <c r="AX71" s="125">
        <f t="shared" si="191"/>
        <v>136</v>
      </c>
      <c r="AY71" s="127">
        <f t="shared" si="191"/>
        <v>666</v>
      </c>
      <c r="AZ71" s="126">
        <f t="shared" si="191"/>
        <v>595</v>
      </c>
      <c r="BA71" s="179">
        <f t="shared" si="191"/>
        <v>1450</v>
      </c>
      <c r="BB71" s="125">
        <f t="shared" si="191"/>
        <v>1015</v>
      </c>
      <c r="BC71" s="127">
        <f t="shared" si="191"/>
        <v>871</v>
      </c>
      <c r="BD71" s="183">
        <f t="shared" si="191"/>
        <v>1684</v>
      </c>
      <c r="BE71" s="184">
        <f t="shared" si="191"/>
        <v>1539</v>
      </c>
      <c r="BF71" s="169">
        <f>AF71+AH71+AJ71+AL71+AN71+AP71+AR71+AT71+AV71+AX71+AZ71+BB71+BD71</f>
        <v>14387</v>
      </c>
      <c r="BG71" s="170">
        <f>AG71+AI71+AK71+AM71+AO71+AQ71+AS71+AU71+AW71+AY71+BA71+BC71+BE71</f>
        <v>14941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88">
        <v>381</v>
      </c>
      <c r="C72" s="189">
        <v>0</v>
      </c>
      <c r="D72" s="190">
        <v>303</v>
      </c>
      <c r="E72" s="191">
        <v>1</v>
      </c>
      <c r="F72" s="188">
        <v>603</v>
      </c>
      <c r="G72" s="192">
        <v>2</v>
      </c>
      <c r="H72" s="190">
        <v>450</v>
      </c>
      <c r="I72" s="191">
        <v>31</v>
      </c>
      <c r="J72" s="188">
        <v>14</v>
      </c>
      <c r="K72" s="192">
        <v>16</v>
      </c>
      <c r="L72" s="190">
        <v>20</v>
      </c>
      <c r="M72" s="188">
        <v>48</v>
      </c>
      <c r="N72" s="193">
        <v>197</v>
      </c>
      <c r="O72" s="194">
        <v>104</v>
      </c>
      <c r="P72" s="188">
        <v>38</v>
      </c>
      <c r="Q72" s="192">
        <v>49</v>
      </c>
      <c r="R72" s="190">
        <v>24</v>
      </c>
      <c r="S72" s="191">
        <v>0</v>
      </c>
      <c r="T72" s="188">
        <v>0</v>
      </c>
      <c r="U72" s="192">
        <v>0</v>
      </c>
      <c r="V72" s="190">
        <v>1</v>
      </c>
      <c r="W72" s="191">
        <v>0</v>
      </c>
      <c r="X72" s="188">
        <v>1</v>
      </c>
      <c r="Y72" s="192">
        <v>0</v>
      </c>
      <c r="Z72" s="190">
        <v>0</v>
      </c>
      <c r="AA72" s="188">
        <v>0</v>
      </c>
      <c r="AB72" s="171">
        <f t="shared" ref="AB72:AB91" si="193">SUM(B72,D72,F72,H72,J72,L72,N72,P72,R72,T72,V72,X72,Z72)</f>
        <v>2032</v>
      </c>
      <c r="AC72" s="172">
        <f t="shared" ref="AC72:AC94" si="194">SUM(C72,E72,G72,I72,K72,M72,O72,Q72,S72,U72,W72,Y72,AA72)</f>
        <v>251</v>
      </c>
      <c r="AE72" s="274" t="str">
        <f>$AE$10</f>
        <v>08:00 - 08:59</v>
      </c>
      <c r="AF72" s="125">
        <f>SUMIF($A$9:$A$32,$AE72,B$71:B$94)</f>
        <v>1640</v>
      </c>
      <c r="AG72" s="189">
        <f t="shared" si="190"/>
        <v>619</v>
      </c>
      <c r="AH72" s="190">
        <f t="shared" si="190"/>
        <v>492</v>
      </c>
      <c r="AI72" s="191">
        <f t="shared" si="190"/>
        <v>479</v>
      </c>
      <c r="AJ72" s="275">
        <f t="shared" si="190"/>
        <v>1806</v>
      </c>
      <c r="AK72" s="192">
        <f t="shared" si="190"/>
        <v>681</v>
      </c>
      <c r="AL72" s="190">
        <f t="shared" si="190"/>
        <v>1820</v>
      </c>
      <c r="AM72" s="191">
        <f t="shared" si="190"/>
        <v>1273</v>
      </c>
      <c r="AN72" s="275">
        <f t="shared" si="190"/>
        <v>155</v>
      </c>
      <c r="AO72" s="192">
        <f t="shared" si="190"/>
        <v>479</v>
      </c>
      <c r="AP72" s="190">
        <f t="shared" si="190"/>
        <v>427</v>
      </c>
      <c r="AQ72" s="275">
        <f t="shared" si="190"/>
        <v>1483</v>
      </c>
      <c r="AR72" s="193">
        <f t="shared" si="190"/>
        <v>1275</v>
      </c>
      <c r="AS72" s="194">
        <f t="shared" si="190"/>
        <v>2255</v>
      </c>
      <c r="AT72" s="275">
        <f t="shared" si="190"/>
        <v>727</v>
      </c>
      <c r="AU72" s="192">
        <f t="shared" si="190"/>
        <v>998</v>
      </c>
      <c r="AV72" s="190">
        <f t="shared" si="190"/>
        <v>1187</v>
      </c>
      <c r="AW72" s="191">
        <f t="shared" si="191"/>
        <v>948</v>
      </c>
      <c r="AX72" s="275">
        <f t="shared" si="191"/>
        <v>104</v>
      </c>
      <c r="AY72" s="192">
        <f t="shared" si="191"/>
        <v>493</v>
      </c>
      <c r="AZ72" s="190">
        <f t="shared" si="191"/>
        <v>489</v>
      </c>
      <c r="BA72" s="191">
        <f t="shared" si="191"/>
        <v>1307</v>
      </c>
      <c r="BB72" s="275">
        <f t="shared" si="191"/>
        <v>762</v>
      </c>
      <c r="BC72" s="192">
        <f t="shared" si="191"/>
        <v>765</v>
      </c>
      <c r="BD72" s="190">
        <f t="shared" si="191"/>
        <v>1727</v>
      </c>
      <c r="BE72" s="275">
        <f t="shared" si="191"/>
        <v>1468</v>
      </c>
      <c r="BF72" s="171">
        <f>SUM(AF72,AH72,AJ72,AL72,AN72,AP72,AR72,AT72,AV72,AX72,AZ72,BB72,BD72)</f>
        <v>12611</v>
      </c>
      <c r="BG72" s="172">
        <f>SUM(AG72,AI72,AK72,AM72,AO72,AQ72,AS72,AU72,AW72,AY72,BA72,BC72,BE72)</f>
        <v>13248</v>
      </c>
      <c r="BI72" s="136" t="s">
        <v>17</v>
      </c>
      <c r="BJ72" s="128">
        <f t="shared" ref="BJ72:CK72" si="195">B72/B95</f>
        <v>2.2789807393228854E-2</v>
      </c>
      <c r="BK72" s="129">
        <f t="shared" si="195"/>
        <v>0</v>
      </c>
      <c r="BL72" s="130">
        <f t="shared" si="195"/>
        <v>4.0918298446995273E-2</v>
      </c>
      <c r="BM72" s="131">
        <f t="shared" si="195"/>
        <v>1.5353907569476432E-4</v>
      </c>
      <c r="BN72" s="128">
        <f t="shared" si="195"/>
        <v>3.1529411764705882E-2</v>
      </c>
      <c r="BO72" s="129">
        <f t="shared" si="195"/>
        <v>1.2933264355923435E-4</v>
      </c>
      <c r="BP72" s="130">
        <f t="shared" si="195"/>
        <v>1.8125427961493534E-2</v>
      </c>
      <c r="BQ72" s="131">
        <f t="shared" si="195"/>
        <v>1.3401348780909563E-3</v>
      </c>
      <c r="BR72" s="128">
        <f t="shared" si="195"/>
        <v>3.8314176245210726E-3</v>
      </c>
      <c r="BS72" s="129">
        <f t="shared" si="195"/>
        <v>4.3968123110744708E-3</v>
      </c>
      <c r="BT72" s="130">
        <f t="shared" si="195"/>
        <v>1.6859141869678834E-3</v>
      </c>
      <c r="BU72" s="128">
        <f t="shared" si="195"/>
        <v>3.9450973945919293E-3</v>
      </c>
      <c r="BV72" s="132">
        <f t="shared" si="195"/>
        <v>8.840423622329922E-3</v>
      </c>
      <c r="BW72" s="133">
        <f t="shared" si="195"/>
        <v>4.3340556759459909E-3</v>
      </c>
      <c r="BX72" s="128">
        <f t="shared" si="195"/>
        <v>3.6090796846804064E-3</v>
      </c>
      <c r="BY72" s="129">
        <f t="shared" si="195"/>
        <v>4.1242319670061443E-3</v>
      </c>
      <c r="BZ72" s="130">
        <f t="shared" si="195"/>
        <v>1.6993556609785456E-3</v>
      </c>
      <c r="CA72" s="131">
        <f t="shared" si="195"/>
        <v>0</v>
      </c>
      <c r="CB72" s="128">
        <f t="shared" si="195"/>
        <v>0</v>
      </c>
      <c r="CC72" s="129">
        <f t="shared" si="195"/>
        <v>0</v>
      </c>
      <c r="CD72" s="130">
        <f t="shared" si="195"/>
        <v>8.0834209037264568E-5</v>
      </c>
      <c r="CE72" s="131">
        <f t="shared" si="195"/>
        <v>0</v>
      </c>
      <c r="CF72" s="128">
        <f t="shared" si="195"/>
        <v>9.4410876132930514E-5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1.1301948918750556E-2</v>
      </c>
      <c r="CK72" s="135">
        <f t="shared" si="195"/>
        <v>1.3988352328141111E-3</v>
      </c>
    </row>
    <row r="73" spans="1:89" ht="13.5" thickBot="1" x14ac:dyDescent="0.25">
      <c r="A73" s="145" t="s">
        <v>18</v>
      </c>
      <c r="B73" s="195">
        <v>1226</v>
      </c>
      <c r="C73" s="196">
        <v>0</v>
      </c>
      <c r="D73" s="197">
        <v>876</v>
      </c>
      <c r="E73" s="198">
        <v>85</v>
      </c>
      <c r="F73" s="195">
        <v>1650</v>
      </c>
      <c r="G73" s="199">
        <v>266</v>
      </c>
      <c r="H73" s="197">
        <v>1740</v>
      </c>
      <c r="I73" s="198">
        <v>363</v>
      </c>
      <c r="J73" s="195">
        <v>91</v>
      </c>
      <c r="K73" s="199">
        <v>149</v>
      </c>
      <c r="L73" s="197">
        <v>217</v>
      </c>
      <c r="M73" s="195">
        <v>520</v>
      </c>
      <c r="N73" s="200">
        <v>902</v>
      </c>
      <c r="O73" s="201">
        <v>1202</v>
      </c>
      <c r="P73" s="195">
        <v>370</v>
      </c>
      <c r="Q73" s="199">
        <v>663</v>
      </c>
      <c r="R73" s="197">
        <v>474</v>
      </c>
      <c r="S73" s="198">
        <v>855</v>
      </c>
      <c r="T73" s="195">
        <v>26</v>
      </c>
      <c r="U73" s="199">
        <v>377</v>
      </c>
      <c r="V73" s="197">
        <v>314</v>
      </c>
      <c r="W73" s="198">
        <v>1057</v>
      </c>
      <c r="X73" s="195">
        <v>496</v>
      </c>
      <c r="Y73" s="199">
        <v>496</v>
      </c>
      <c r="Z73" s="197">
        <v>1317</v>
      </c>
      <c r="AA73" s="195">
        <v>1028</v>
      </c>
      <c r="AB73" s="171">
        <f t="shared" si="193"/>
        <v>9699</v>
      </c>
      <c r="AC73" s="172">
        <f t="shared" si="194"/>
        <v>7061</v>
      </c>
      <c r="AE73" s="272"/>
      <c r="AF73" s="125"/>
      <c r="AG73" s="196"/>
      <c r="AH73" s="197"/>
      <c r="AI73" s="198"/>
      <c r="AJ73" s="195"/>
      <c r="AK73" s="199"/>
      <c r="AL73" s="197"/>
      <c r="AM73" s="198"/>
      <c r="AN73" s="195"/>
      <c r="AO73" s="199"/>
      <c r="AP73" s="197"/>
      <c r="AQ73" s="195"/>
      <c r="AR73" s="200"/>
      <c r="AS73" s="201"/>
      <c r="AT73" s="195"/>
      <c r="AU73" s="199"/>
      <c r="AV73" s="197"/>
      <c r="AW73" s="198"/>
      <c r="AX73" s="195"/>
      <c r="AY73" s="199"/>
      <c r="AZ73" s="197"/>
      <c r="BA73" s="198"/>
      <c r="BB73" s="195"/>
      <c r="BC73" s="199"/>
      <c r="BD73" s="197"/>
      <c r="BE73" s="195"/>
      <c r="BF73" s="171"/>
      <c r="BG73" s="172"/>
      <c r="BI73" s="145" t="s">
        <v>18</v>
      </c>
      <c r="BJ73" s="128">
        <f t="shared" ref="BJ73:CK73" si="196">B73/B95</f>
        <v>7.3334130876899148E-2</v>
      </c>
      <c r="BK73" s="129">
        <f t="shared" si="196"/>
        <v>0</v>
      </c>
      <c r="BL73" s="130">
        <f t="shared" si="196"/>
        <v>0.11829844699527346</v>
      </c>
      <c r="BM73" s="131">
        <f t="shared" si="196"/>
        <v>1.3050821434054966E-2</v>
      </c>
      <c r="BN73" s="128">
        <f t="shared" si="196"/>
        <v>8.6274509803921567E-2</v>
      </c>
      <c r="BO73" s="129">
        <f t="shared" si="196"/>
        <v>1.7201241593378169E-2</v>
      </c>
      <c r="BP73" s="130">
        <f t="shared" si="196"/>
        <v>7.0084988117774999E-2</v>
      </c>
      <c r="BQ73" s="131">
        <f t="shared" si="196"/>
        <v>1.5692547120871519E-2</v>
      </c>
      <c r="BR73" s="128">
        <f t="shared" si="196"/>
        <v>2.4904214559386972E-2</v>
      </c>
      <c r="BS73" s="129">
        <f t="shared" si="196"/>
        <v>4.0945314646881011E-2</v>
      </c>
      <c r="BT73" s="130">
        <f t="shared" si="196"/>
        <v>1.8292168928601533E-2</v>
      </c>
      <c r="BU73" s="128">
        <f t="shared" si="196"/>
        <v>4.2738555108079231E-2</v>
      </c>
      <c r="BV73" s="132">
        <f t="shared" si="196"/>
        <v>4.0477472626099444E-2</v>
      </c>
      <c r="BW73" s="133">
        <f t="shared" si="196"/>
        <v>5.0091681946991165E-2</v>
      </c>
      <c r="BX73" s="128">
        <f t="shared" si="196"/>
        <v>3.5141039035046062E-2</v>
      </c>
      <c r="BY73" s="129">
        <f t="shared" si="196"/>
        <v>5.5803383553572929E-2</v>
      </c>
      <c r="BZ73" s="130">
        <f t="shared" si="196"/>
        <v>3.3562274304326276E-2</v>
      </c>
      <c r="CA73" s="131">
        <f t="shared" si="196"/>
        <v>5.3122087604846227E-2</v>
      </c>
      <c r="CB73" s="128">
        <f t="shared" si="196"/>
        <v>8.8255261371350986E-3</v>
      </c>
      <c r="CC73" s="129">
        <f t="shared" si="196"/>
        <v>9.6419437340153458E-2</v>
      </c>
      <c r="CD73" s="130">
        <f t="shared" si="196"/>
        <v>2.5381941637701074E-2</v>
      </c>
      <c r="CE73" s="131">
        <f t="shared" si="196"/>
        <v>6.9640268810119907E-2</v>
      </c>
      <c r="CF73" s="128">
        <f t="shared" si="196"/>
        <v>4.6827794561933533E-2</v>
      </c>
      <c r="CG73" s="129">
        <f t="shared" si="196"/>
        <v>7.0836903741788054E-2</v>
      </c>
      <c r="CH73" s="130">
        <f t="shared" si="196"/>
        <v>5.6390494540783556E-2</v>
      </c>
      <c r="CI73" s="128">
        <f t="shared" si="196"/>
        <v>3.9524779883886349E-2</v>
      </c>
      <c r="CJ73" s="134">
        <f t="shared" si="196"/>
        <v>5.3945670552638603E-2</v>
      </c>
      <c r="CK73" s="135">
        <f t="shared" si="196"/>
        <v>3.9351297127093378E-2</v>
      </c>
    </row>
    <row r="74" spans="1:89" ht="14.25" thickTop="1" thickBot="1" x14ac:dyDescent="0.25">
      <c r="A74" s="136" t="s">
        <v>19</v>
      </c>
      <c r="B74" s="188">
        <v>1237</v>
      </c>
      <c r="C74" s="189">
        <v>441</v>
      </c>
      <c r="D74" s="190">
        <v>747</v>
      </c>
      <c r="E74" s="191">
        <v>312</v>
      </c>
      <c r="F74" s="188">
        <v>2269</v>
      </c>
      <c r="G74" s="192">
        <v>489</v>
      </c>
      <c r="H74" s="190">
        <v>2128</v>
      </c>
      <c r="I74" s="191">
        <v>782</v>
      </c>
      <c r="J74" s="188">
        <v>117</v>
      </c>
      <c r="K74" s="192">
        <v>284</v>
      </c>
      <c r="L74" s="190">
        <v>337</v>
      </c>
      <c r="M74" s="188">
        <v>1064</v>
      </c>
      <c r="N74" s="193">
        <v>1344</v>
      </c>
      <c r="O74" s="194">
        <v>1856</v>
      </c>
      <c r="P74" s="188">
        <v>685</v>
      </c>
      <c r="Q74" s="192">
        <v>947</v>
      </c>
      <c r="R74" s="190">
        <v>950</v>
      </c>
      <c r="S74" s="191">
        <v>1136</v>
      </c>
      <c r="T74" s="188">
        <v>99</v>
      </c>
      <c r="U74" s="192">
        <v>495</v>
      </c>
      <c r="V74" s="190">
        <v>535</v>
      </c>
      <c r="W74" s="191">
        <v>1500</v>
      </c>
      <c r="X74" s="188">
        <v>944</v>
      </c>
      <c r="Y74" s="192">
        <v>743</v>
      </c>
      <c r="Z74" s="190">
        <v>1684</v>
      </c>
      <c r="AA74" s="188">
        <v>1649</v>
      </c>
      <c r="AB74" s="171">
        <f t="shared" si="193"/>
        <v>13076</v>
      </c>
      <c r="AC74" s="172">
        <f t="shared" si="194"/>
        <v>11698</v>
      </c>
      <c r="AE74" s="266" t="s">
        <v>13</v>
      </c>
      <c r="AF74" s="20">
        <f t="shared" ref="AF74:BG74" si="197">SUM(AF71:AF73)</f>
        <v>3653</v>
      </c>
      <c r="AG74" s="21">
        <f t="shared" si="197"/>
        <v>1344</v>
      </c>
      <c r="AH74" s="20">
        <f t="shared" si="197"/>
        <v>1342</v>
      </c>
      <c r="AI74" s="21">
        <f t="shared" si="197"/>
        <v>1065</v>
      </c>
      <c r="AJ74" s="20">
        <f t="shared" si="197"/>
        <v>3459</v>
      </c>
      <c r="AK74" s="21">
        <f t="shared" si="197"/>
        <v>1553</v>
      </c>
      <c r="AL74" s="20">
        <f t="shared" si="197"/>
        <v>3873</v>
      </c>
      <c r="AM74" s="21">
        <f t="shared" si="197"/>
        <v>2630</v>
      </c>
      <c r="AN74" s="20">
        <f t="shared" si="197"/>
        <v>349</v>
      </c>
      <c r="AO74" s="21">
        <f t="shared" si="197"/>
        <v>1024</v>
      </c>
      <c r="AP74" s="20">
        <f t="shared" si="197"/>
        <v>891</v>
      </c>
      <c r="AQ74" s="21">
        <f t="shared" si="197"/>
        <v>3134</v>
      </c>
      <c r="AR74" s="20">
        <f t="shared" si="197"/>
        <v>2765</v>
      </c>
      <c r="AS74" s="21">
        <f t="shared" si="197"/>
        <v>4781</v>
      </c>
      <c r="AT74" s="20">
        <f t="shared" si="197"/>
        <v>1599</v>
      </c>
      <c r="AU74" s="21">
        <f t="shared" si="197"/>
        <v>2131</v>
      </c>
      <c r="AV74" s="20">
        <f t="shared" si="197"/>
        <v>2555</v>
      </c>
      <c r="AW74" s="21">
        <f t="shared" si="197"/>
        <v>1968</v>
      </c>
      <c r="AX74" s="20">
        <f t="shared" si="197"/>
        <v>240</v>
      </c>
      <c r="AY74" s="21">
        <f t="shared" si="197"/>
        <v>1159</v>
      </c>
      <c r="AZ74" s="20">
        <f t="shared" si="197"/>
        <v>1084</v>
      </c>
      <c r="BA74" s="21">
        <f t="shared" si="197"/>
        <v>2757</v>
      </c>
      <c r="BB74" s="20">
        <f t="shared" si="197"/>
        <v>1777</v>
      </c>
      <c r="BC74" s="21">
        <f t="shared" si="197"/>
        <v>1636</v>
      </c>
      <c r="BD74" s="20">
        <f t="shared" si="197"/>
        <v>3411</v>
      </c>
      <c r="BE74" s="21">
        <f t="shared" si="197"/>
        <v>3007</v>
      </c>
      <c r="BF74" s="173">
        <f t="shared" si="197"/>
        <v>26998</v>
      </c>
      <c r="BG74" s="174">
        <f t="shared" si="197"/>
        <v>28189</v>
      </c>
      <c r="BI74" s="136" t="s">
        <v>19</v>
      </c>
      <c r="BJ74" s="128">
        <f t="shared" ref="BJ74:CK74" si="198">B74/B95</f>
        <v>7.3992104318698404E-2</v>
      </c>
      <c r="BK74" s="129">
        <f t="shared" si="198"/>
        <v>3.0521143331718459E-2</v>
      </c>
      <c r="BL74" s="130">
        <f t="shared" si="198"/>
        <v>0.10087778528021607</v>
      </c>
      <c r="BM74" s="131">
        <f t="shared" si="198"/>
        <v>4.790419161676647E-2</v>
      </c>
      <c r="BN74" s="128">
        <f t="shared" si="198"/>
        <v>0.11864052287581699</v>
      </c>
      <c r="BO74" s="129">
        <f t="shared" si="198"/>
        <v>3.1621831350232797E-2</v>
      </c>
      <c r="BP74" s="130">
        <f t="shared" si="198"/>
        <v>8.5713134893462758E-2</v>
      </c>
      <c r="BQ74" s="131">
        <f t="shared" si="198"/>
        <v>3.3805983053778313E-2</v>
      </c>
      <c r="BR74" s="128">
        <f t="shared" si="198"/>
        <v>3.2019704433497539E-2</v>
      </c>
      <c r="BS74" s="129">
        <f t="shared" si="198"/>
        <v>7.8043418521571858E-2</v>
      </c>
      <c r="BT74" s="130">
        <f t="shared" si="198"/>
        <v>2.8407654050408834E-2</v>
      </c>
      <c r="BU74" s="128">
        <f t="shared" si="198"/>
        <v>8.7449658913454423E-2</v>
      </c>
      <c r="BV74" s="132">
        <f t="shared" si="198"/>
        <v>6.0312331717824449E-2</v>
      </c>
      <c r="BW74" s="133">
        <f t="shared" si="198"/>
        <v>7.7346224370728453E-2</v>
      </c>
      <c r="BX74" s="128">
        <f t="shared" si="198"/>
        <v>6.5058410105423112E-2</v>
      </c>
      <c r="BY74" s="129">
        <f t="shared" si="198"/>
        <v>7.970709536234323E-2</v>
      </c>
      <c r="BZ74" s="130">
        <f t="shared" si="198"/>
        <v>6.726616158040076E-2</v>
      </c>
      <c r="CA74" s="131">
        <f t="shared" si="198"/>
        <v>7.0580925753339546E-2</v>
      </c>
      <c r="CB74" s="128">
        <f t="shared" si="198"/>
        <v>3.360488798370672E-2</v>
      </c>
      <c r="CC74" s="129">
        <f t="shared" si="198"/>
        <v>0.12659846547314579</v>
      </c>
      <c r="CD74" s="130">
        <f t="shared" si="198"/>
        <v>4.3246301834936544E-2</v>
      </c>
      <c r="CE74" s="131">
        <f t="shared" si="198"/>
        <v>9.8827249967057579E-2</v>
      </c>
      <c r="CF74" s="128">
        <f t="shared" si="198"/>
        <v>8.9123867069486398E-2</v>
      </c>
      <c r="CG74" s="129">
        <f t="shared" si="198"/>
        <v>0.106112539274493</v>
      </c>
      <c r="CH74" s="130">
        <f t="shared" si="198"/>
        <v>7.2104474416613148E-2</v>
      </c>
      <c r="CI74" s="128">
        <f t="shared" si="198"/>
        <v>6.3401130377946091E-2</v>
      </c>
      <c r="CJ74" s="134">
        <f t="shared" si="198"/>
        <v>7.2728486250778684E-2</v>
      </c>
      <c r="CK74" s="135">
        <f t="shared" si="198"/>
        <v>6.5193524117368409E-2</v>
      </c>
    </row>
    <row r="75" spans="1:89" ht="13.5" thickTop="1" x14ac:dyDescent="0.2">
      <c r="A75" s="145" t="s">
        <v>20</v>
      </c>
      <c r="B75" s="195">
        <v>2013</v>
      </c>
      <c r="C75" s="196">
        <v>725</v>
      </c>
      <c r="D75" s="197">
        <v>850</v>
      </c>
      <c r="E75" s="198">
        <v>586</v>
      </c>
      <c r="F75" s="195">
        <v>1653</v>
      </c>
      <c r="G75" s="199">
        <v>872</v>
      </c>
      <c r="H75" s="197">
        <v>2053</v>
      </c>
      <c r="I75" s="198">
        <v>1357</v>
      </c>
      <c r="J75" s="195">
        <v>194</v>
      </c>
      <c r="K75" s="199">
        <v>545</v>
      </c>
      <c r="L75" s="197">
        <v>464</v>
      </c>
      <c r="M75" s="195">
        <v>1651</v>
      </c>
      <c r="N75" s="200">
        <v>1490</v>
      </c>
      <c r="O75" s="201">
        <v>2526</v>
      </c>
      <c r="P75" s="195">
        <v>872</v>
      </c>
      <c r="Q75" s="199">
        <v>1133</v>
      </c>
      <c r="R75" s="197">
        <v>1368</v>
      </c>
      <c r="S75" s="198">
        <v>1020</v>
      </c>
      <c r="T75" s="195">
        <v>136</v>
      </c>
      <c r="U75" s="199">
        <v>666</v>
      </c>
      <c r="V75" s="197">
        <v>595</v>
      </c>
      <c r="W75" s="198">
        <v>1450</v>
      </c>
      <c r="X75" s="195">
        <v>1015</v>
      </c>
      <c r="Y75" s="199">
        <v>871</v>
      </c>
      <c r="Z75" s="197">
        <v>1684</v>
      </c>
      <c r="AA75" s="195">
        <v>1539</v>
      </c>
      <c r="AB75" s="171">
        <f t="shared" si="193"/>
        <v>14387</v>
      </c>
      <c r="AC75" s="172">
        <f t="shared" si="194"/>
        <v>14941</v>
      </c>
      <c r="BI75" s="145" t="s">
        <v>20</v>
      </c>
      <c r="BJ75" s="128">
        <f t="shared" ref="BJ75:CK75" si="199">B75/B95</f>
        <v>0.12040913984926427</v>
      </c>
      <c r="BK75" s="129">
        <f t="shared" si="199"/>
        <v>5.0176482801577965E-2</v>
      </c>
      <c r="BL75" s="130">
        <f t="shared" si="199"/>
        <v>0.11478730587440918</v>
      </c>
      <c r="BM75" s="131">
        <f t="shared" si="199"/>
        <v>8.997389835713189E-2</v>
      </c>
      <c r="BN75" s="128">
        <f t="shared" si="199"/>
        <v>8.6431372549019614E-2</v>
      </c>
      <c r="BO75" s="129">
        <f t="shared" si="199"/>
        <v>5.6389032591826177E-2</v>
      </c>
      <c r="BP75" s="130">
        <f t="shared" si="199"/>
        <v>8.2692230233213843E-2</v>
      </c>
      <c r="BQ75" s="131">
        <f t="shared" si="199"/>
        <v>5.8663323534497665E-2</v>
      </c>
      <c r="BR75" s="128">
        <f t="shared" si="199"/>
        <v>5.3092501368363437E-2</v>
      </c>
      <c r="BS75" s="129">
        <f t="shared" si="199"/>
        <v>0.14976641934597418</v>
      </c>
      <c r="BT75" s="130">
        <f t="shared" si="199"/>
        <v>3.911320913765489E-2</v>
      </c>
      <c r="BU75" s="128">
        <f t="shared" si="199"/>
        <v>0.13569491246815155</v>
      </c>
      <c r="BV75" s="132">
        <f t="shared" si="199"/>
        <v>6.6864117752647639E-2</v>
      </c>
      <c r="BW75" s="133">
        <f t="shared" si="199"/>
        <v>0.10526754459076512</v>
      </c>
      <c r="BX75" s="128">
        <f t="shared" si="199"/>
        <v>8.2818881185297746E-2</v>
      </c>
      <c r="BY75" s="129">
        <f t="shared" si="199"/>
        <v>9.5362343237101257E-2</v>
      </c>
      <c r="BZ75" s="130">
        <f t="shared" si="199"/>
        <v>9.6863272675777101E-2</v>
      </c>
      <c r="CA75" s="131">
        <f t="shared" si="199"/>
        <v>6.3373718546132343E-2</v>
      </c>
      <c r="CB75" s="128">
        <f t="shared" si="199"/>
        <v>4.6164290563475902E-2</v>
      </c>
      <c r="CC75" s="129">
        <f t="shared" si="199"/>
        <v>0.17033248081841432</v>
      </c>
      <c r="CD75" s="130">
        <f t="shared" si="199"/>
        <v>4.8096354377172419E-2</v>
      </c>
      <c r="CE75" s="131">
        <f t="shared" si="199"/>
        <v>9.5533008301489003E-2</v>
      </c>
      <c r="CF75" s="128">
        <f t="shared" si="199"/>
        <v>9.5827039274924475E-2</v>
      </c>
      <c r="CG75" s="129">
        <f t="shared" si="199"/>
        <v>0.12439303056269638</v>
      </c>
      <c r="CH75" s="130">
        <f t="shared" si="199"/>
        <v>7.2104474416613148E-2</v>
      </c>
      <c r="CI75" s="128">
        <f t="shared" si="199"/>
        <v>5.9171825137452422E-2</v>
      </c>
      <c r="CJ75" s="134">
        <f t="shared" si="199"/>
        <v>8.0020245617157607E-2</v>
      </c>
      <c r="CK75" s="135">
        <f t="shared" si="199"/>
        <v>8.3266921169225627E-2</v>
      </c>
    </row>
    <row r="76" spans="1:89" ht="13.5" thickBot="1" x14ac:dyDescent="0.25">
      <c r="A76" s="136" t="s">
        <v>21</v>
      </c>
      <c r="B76" s="188">
        <v>1640</v>
      </c>
      <c r="C76" s="189">
        <v>619</v>
      </c>
      <c r="D76" s="190">
        <v>492</v>
      </c>
      <c r="E76" s="191">
        <v>479</v>
      </c>
      <c r="F76" s="188">
        <v>1806</v>
      </c>
      <c r="G76" s="192">
        <v>681</v>
      </c>
      <c r="H76" s="190">
        <v>1820</v>
      </c>
      <c r="I76" s="191">
        <v>1273</v>
      </c>
      <c r="J76" s="188">
        <v>155</v>
      </c>
      <c r="K76" s="192">
        <v>479</v>
      </c>
      <c r="L76" s="190">
        <v>427</v>
      </c>
      <c r="M76" s="188">
        <v>1483</v>
      </c>
      <c r="N76" s="193">
        <v>1275</v>
      </c>
      <c r="O76" s="194">
        <v>2255</v>
      </c>
      <c r="P76" s="188">
        <v>727</v>
      </c>
      <c r="Q76" s="192">
        <v>998</v>
      </c>
      <c r="R76" s="190">
        <v>1187</v>
      </c>
      <c r="S76" s="191">
        <v>948</v>
      </c>
      <c r="T76" s="188">
        <v>104</v>
      </c>
      <c r="U76" s="192">
        <v>493</v>
      </c>
      <c r="V76" s="190">
        <v>489</v>
      </c>
      <c r="W76" s="191">
        <v>1307</v>
      </c>
      <c r="X76" s="188">
        <v>762</v>
      </c>
      <c r="Y76" s="192">
        <v>765</v>
      </c>
      <c r="Z76" s="190">
        <v>1727</v>
      </c>
      <c r="AA76" s="188">
        <v>1468</v>
      </c>
      <c r="AB76" s="171">
        <f t="shared" si="193"/>
        <v>12611</v>
      </c>
      <c r="AC76" s="172">
        <f t="shared" si="194"/>
        <v>13248</v>
      </c>
      <c r="AE76" s="269" t="s">
        <v>85</v>
      </c>
      <c r="BI76" s="136" t="s">
        <v>21</v>
      </c>
      <c r="BJ76" s="128">
        <f t="shared" ref="BJ76:CK76" si="200">B76/B95</f>
        <v>9.8097858595525778E-2</v>
      </c>
      <c r="BK76" s="129">
        <f t="shared" si="200"/>
        <v>4.2840334971278288E-2</v>
      </c>
      <c r="BL76" s="130">
        <f t="shared" si="200"/>
        <v>6.6441593517893319E-2</v>
      </c>
      <c r="BM76" s="131">
        <f t="shared" si="200"/>
        <v>7.3545217257792103E-2</v>
      </c>
      <c r="BN76" s="128">
        <f t="shared" si="200"/>
        <v>9.4431372549019607E-2</v>
      </c>
      <c r="BO76" s="129">
        <f t="shared" si="200"/>
        <v>4.4037765131919294E-2</v>
      </c>
      <c r="BP76" s="130">
        <f t="shared" si="200"/>
        <v>7.3307286422040527E-2</v>
      </c>
      <c r="BQ76" s="131">
        <f t="shared" si="200"/>
        <v>5.5031990316444755E-2</v>
      </c>
      <c r="BR76" s="128">
        <f t="shared" si="200"/>
        <v>4.2419266557197591E-2</v>
      </c>
      <c r="BS76" s="129">
        <f t="shared" si="200"/>
        <v>0.13162956856279198</v>
      </c>
      <c r="BT76" s="130">
        <f t="shared" si="200"/>
        <v>3.5994267891764312E-2</v>
      </c>
      <c r="BU76" s="128">
        <f t="shared" si="200"/>
        <v>0.1218870715870798</v>
      </c>
      <c r="BV76" s="132">
        <f t="shared" si="200"/>
        <v>5.7215939687668284E-2</v>
      </c>
      <c r="BW76" s="133">
        <f t="shared" si="200"/>
        <v>9.3973995665944318E-2</v>
      </c>
      <c r="BX76" s="128">
        <f t="shared" si="200"/>
        <v>6.9047392914806729E-2</v>
      </c>
      <c r="BY76" s="129">
        <f t="shared" si="200"/>
        <v>8.3999663328002697E-2</v>
      </c>
      <c r="BZ76" s="130">
        <f t="shared" si="200"/>
        <v>8.4047298732563905E-2</v>
      </c>
      <c r="CA76" s="131">
        <f t="shared" si="200"/>
        <v>5.8900279589934761E-2</v>
      </c>
      <c r="CB76" s="128">
        <f t="shared" si="200"/>
        <v>3.5302104548540394E-2</v>
      </c>
      <c r="CC76" s="129">
        <f t="shared" si="200"/>
        <v>0.12608695652173912</v>
      </c>
      <c r="CD76" s="130">
        <f t="shared" si="200"/>
        <v>3.9527928219222373E-2</v>
      </c>
      <c r="CE76" s="131">
        <f t="shared" si="200"/>
        <v>8.6111477137962841E-2</v>
      </c>
      <c r="CF76" s="128">
        <f t="shared" si="200"/>
        <v>7.1941087613293056E-2</v>
      </c>
      <c r="CG76" s="129">
        <f t="shared" si="200"/>
        <v>0.10925449871465295</v>
      </c>
      <c r="CH76" s="130">
        <f t="shared" si="200"/>
        <v>7.3945621922500537E-2</v>
      </c>
      <c r="CI76" s="128">
        <f t="shared" si="200"/>
        <v>5.6442000845861047E-2</v>
      </c>
      <c r="CJ76" s="134">
        <f t="shared" si="200"/>
        <v>7.014216427872208E-2</v>
      </c>
      <c r="CK76" s="135">
        <f t="shared" si="200"/>
        <v>7.3831749658650761E-2</v>
      </c>
    </row>
    <row r="77" spans="1:89" ht="14.25" thickTop="1" thickBot="1" x14ac:dyDescent="0.25">
      <c r="A77" s="145" t="s">
        <v>22</v>
      </c>
      <c r="B77" s="195">
        <v>1188</v>
      </c>
      <c r="C77" s="196">
        <v>726</v>
      </c>
      <c r="D77" s="197">
        <v>398</v>
      </c>
      <c r="E77" s="198">
        <v>369</v>
      </c>
      <c r="F77" s="195">
        <v>1519</v>
      </c>
      <c r="G77" s="199">
        <v>570</v>
      </c>
      <c r="H77" s="197">
        <v>1778</v>
      </c>
      <c r="I77" s="198">
        <v>1298</v>
      </c>
      <c r="J77" s="195">
        <v>177</v>
      </c>
      <c r="K77" s="199">
        <v>425</v>
      </c>
      <c r="L77" s="197">
        <v>431</v>
      </c>
      <c r="M77" s="195">
        <v>1130</v>
      </c>
      <c r="N77" s="200">
        <v>1299</v>
      </c>
      <c r="O77" s="201">
        <v>1955</v>
      </c>
      <c r="P77" s="195">
        <v>582</v>
      </c>
      <c r="Q77" s="199">
        <v>691</v>
      </c>
      <c r="R77" s="197">
        <v>1068</v>
      </c>
      <c r="S77" s="198">
        <v>969</v>
      </c>
      <c r="T77" s="195">
        <v>109</v>
      </c>
      <c r="U77" s="199">
        <v>302</v>
      </c>
      <c r="V77" s="197">
        <v>428</v>
      </c>
      <c r="W77" s="198">
        <v>1279</v>
      </c>
      <c r="X77" s="195">
        <v>632</v>
      </c>
      <c r="Y77" s="199">
        <v>596</v>
      </c>
      <c r="Z77" s="197">
        <v>1601</v>
      </c>
      <c r="AA77" s="195">
        <v>1516</v>
      </c>
      <c r="AB77" s="171">
        <f t="shared" si="193"/>
        <v>11210</v>
      </c>
      <c r="AC77" s="172">
        <f t="shared" si="194"/>
        <v>11826</v>
      </c>
      <c r="AE77" s="296" t="s">
        <v>0</v>
      </c>
      <c r="AF77" s="298" t="s">
        <v>1</v>
      </c>
      <c r="AG77" s="299"/>
      <c r="AH77" s="298" t="s">
        <v>2</v>
      </c>
      <c r="AI77" s="299"/>
      <c r="AJ77" s="298" t="s">
        <v>3</v>
      </c>
      <c r="AK77" s="299"/>
      <c r="AL77" s="298" t="s">
        <v>4</v>
      </c>
      <c r="AM77" s="299"/>
      <c r="AN77" s="298" t="s">
        <v>5</v>
      </c>
      <c r="AO77" s="299"/>
      <c r="AP77" s="298" t="s">
        <v>6</v>
      </c>
      <c r="AQ77" s="299"/>
      <c r="AR77" s="298" t="s">
        <v>7</v>
      </c>
      <c r="AS77" s="299"/>
      <c r="AT77" s="298" t="s">
        <v>8</v>
      </c>
      <c r="AU77" s="299"/>
      <c r="AV77" s="298" t="s">
        <v>9</v>
      </c>
      <c r="AW77" s="299"/>
      <c r="AX77" s="298" t="s">
        <v>10</v>
      </c>
      <c r="AY77" s="299"/>
      <c r="AZ77" s="298" t="s">
        <v>11</v>
      </c>
      <c r="BA77" s="299"/>
      <c r="BB77" s="298" t="s">
        <v>12</v>
      </c>
      <c r="BC77" s="299"/>
      <c r="BD77" s="301" t="s">
        <v>40</v>
      </c>
      <c r="BE77" s="302"/>
      <c r="BF77" s="303" t="s">
        <v>41</v>
      </c>
      <c r="BG77" s="304"/>
      <c r="BI77" s="145" t="s">
        <v>22</v>
      </c>
      <c r="BJ77" s="128">
        <f t="shared" ref="BJ77:CK77" si="201">B77/B95</f>
        <v>7.1061131714319895E-2</v>
      </c>
      <c r="BK77" s="129">
        <f t="shared" si="201"/>
        <v>5.0245691743373247E-2</v>
      </c>
      <c r="BL77" s="130">
        <f t="shared" si="201"/>
        <v>5.3747467927076298E-2</v>
      </c>
      <c r="BM77" s="131">
        <f t="shared" si="201"/>
        <v>5.6655918931368031E-2</v>
      </c>
      <c r="BN77" s="128">
        <f t="shared" si="201"/>
        <v>7.9424836601307183E-2</v>
      </c>
      <c r="BO77" s="129">
        <f t="shared" si="201"/>
        <v>3.6859803414381789E-2</v>
      </c>
      <c r="BP77" s="130">
        <f t="shared" si="201"/>
        <v>7.1615579812301128E-2</v>
      </c>
      <c r="BQ77" s="131">
        <f t="shared" si="201"/>
        <v>5.611274425038907E-2</v>
      </c>
      <c r="BR77" s="128">
        <f t="shared" si="201"/>
        <v>4.8440065681444995E-2</v>
      </c>
      <c r="BS77" s="129">
        <f t="shared" si="201"/>
        <v>0.11679032701291564</v>
      </c>
      <c r="BT77" s="130">
        <f t="shared" si="201"/>
        <v>3.6331450729157888E-2</v>
      </c>
      <c r="BU77" s="128">
        <f t="shared" si="201"/>
        <v>9.2874167831018331E-2</v>
      </c>
      <c r="BV77" s="132">
        <f t="shared" si="201"/>
        <v>5.829294561120086E-2</v>
      </c>
      <c r="BW77" s="133">
        <f t="shared" si="201"/>
        <v>8.1471911985330894E-2</v>
      </c>
      <c r="BX77" s="128">
        <f t="shared" si="201"/>
        <v>5.5275904644315699E-2</v>
      </c>
      <c r="BY77" s="129">
        <f t="shared" si="201"/>
        <v>5.8160087534719303E-2</v>
      </c>
      <c r="BZ77" s="130">
        <f t="shared" si="201"/>
        <v>7.5621326913545284E-2</v>
      </c>
      <c r="CA77" s="131">
        <f t="shared" si="201"/>
        <v>6.0205032618825725E-2</v>
      </c>
      <c r="CB77" s="128">
        <f t="shared" si="201"/>
        <v>3.6999321113374069E-2</v>
      </c>
      <c r="CC77" s="129">
        <f t="shared" si="201"/>
        <v>7.7237851662404086E-2</v>
      </c>
      <c r="CD77" s="130">
        <f t="shared" si="201"/>
        <v>3.4597041467949237E-2</v>
      </c>
      <c r="CE77" s="131">
        <f t="shared" si="201"/>
        <v>8.4266701805244426E-2</v>
      </c>
      <c r="CF77" s="128">
        <f t="shared" si="201"/>
        <v>5.9667673716012087E-2</v>
      </c>
      <c r="CG77" s="129">
        <f t="shared" si="201"/>
        <v>8.5118537560696941E-2</v>
      </c>
      <c r="CH77" s="130">
        <f t="shared" si="201"/>
        <v>6.8550631556411903E-2</v>
      </c>
      <c r="CI77" s="128">
        <f t="shared" si="201"/>
        <v>5.8287515859894654E-2</v>
      </c>
      <c r="CJ77" s="134">
        <f t="shared" si="201"/>
        <v>6.2349826466138653E-2</v>
      </c>
      <c r="CK77" s="135">
        <f t="shared" si="201"/>
        <v>6.5906874355616235E-2</v>
      </c>
    </row>
    <row r="78" spans="1:89" ht="15" thickTop="1" thickBot="1" x14ac:dyDescent="0.3">
      <c r="A78" s="136" t="s">
        <v>23</v>
      </c>
      <c r="B78" s="188">
        <v>1013</v>
      </c>
      <c r="C78" s="189">
        <v>834</v>
      </c>
      <c r="D78" s="190">
        <v>293</v>
      </c>
      <c r="E78" s="191">
        <v>350</v>
      </c>
      <c r="F78" s="188">
        <v>1259</v>
      </c>
      <c r="G78" s="192">
        <v>598</v>
      </c>
      <c r="H78" s="190">
        <v>1437</v>
      </c>
      <c r="I78" s="191">
        <v>1212</v>
      </c>
      <c r="J78" s="188">
        <v>170</v>
      </c>
      <c r="K78" s="192">
        <v>345</v>
      </c>
      <c r="L78" s="190">
        <v>414</v>
      </c>
      <c r="M78" s="188">
        <v>950</v>
      </c>
      <c r="N78" s="193">
        <v>1149</v>
      </c>
      <c r="O78" s="194">
        <v>1495</v>
      </c>
      <c r="P78" s="188">
        <v>599</v>
      </c>
      <c r="Q78" s="192">
        <v>562</v>
      </c>
      <c r="R78" s="190">
        <v>884</v>
      </c>
      <c r="S78" s="191">
        <v>848</v>
      </c>
      <c r="T78" s="188">
        <v>101</v>
      </c>
      <c r="U78" s="192">
        <v>192</v>
      </c>
      <c r="V78" s="190">
        <v>425</v>
      </c>
      <c r="W78" s="191">
        <v>1080</v>
      </c>
      <c r="X78" s="188">
        <v>535</v>
      </c>
      <c r="Y78" s="192">
        <v>356</v>
      </c>
      <c r="Z78" s="190">
        <v>1460</v>
      </c>
      <c r="AA78" s="188">
        <v>1699</v>
      </c>
      <c r="AB78" s="171">
        <f t="shared" si="193"/>
        <v>9739</v>
      </c>
      <c r="AC78" s="172">
        <f t="shared" si="194"/>
        <v>10521</v>
      </c>
      <c r="AE78" s="297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75" t="s">
        <v>14</v>
      </c>
      <c r="BG78" s="176" t="s">
        <v>15</v>
      </c>
      <c r="BI78" s="136" t="s">
        <v>23</v>
      </c>
      <c r="BJ78" s="128">
        <f t="shared" ref="BJ78:CK78" si="202">B78/B95</f>
        <v>6.0593372412968055E-2</v>
      </c>
      <c r="BK78" s="129">
        <f t="shared" si="202"/>
        <v>5.7720257457263481E-2</v>
      </c>
      <c r="BL78" s="130">
        <f t="shared" si="202"/>
        <v>3.9567859554355163E-2</v>
      </c>
      <c r="BM78" s="131">
        <f t="shared" si="202"/>
        <v>5.3738676493167513E-2</v>
      </c>
      <c r="BN78" s="128">
        <f t="shared" si="202"/>
        <v>6.5830065359477122E-2</v>
      </c>
      <c r="BO78" s="129">
        <f t="shared" si="202"/>
        <v>3.8670460424211073E-2</v>
      </c>
      <c r="BP78" s="130">
        <f t="shared" si="202"/>
        <v>5.7880533290369358E-2</v>
      </c>
      <c r="BQ78" s="131">
        <f t="shared" si="202"/>
        <v>5.2394950717620611E-2</v>
      </c>
      <c r="BR78" s="128">
        <f t="shared" si="202"/>
        <v>4.6524356869184456E-2</v>
      </c>
      <c r="BS78" s="129">
        <f t="shared" si="202"/>
        <v>9.4806265457543282E-2</v>
      </c>
      <c r="BT78" s="130">
        <f t="shared" si="202"/>
        <v>3.4898423670235185E-2</v>
      </c>
      <c r="BU78" s="128">
        <f t="shared" si="202"/>
        <v>7.8080052601298591E-2</v>
      </c>
      <c r="BV78" s="132">
        <f t="shared" si="202"/>
        <v>5.156165858912224E-2</v>
      </c>
      <c r="BW78" s="133">
        <f t="shared" si="202"/>
        <v>6.2302050341723619E-2</v>
      </c>
      <c r="BX78" s="128">
        <f t="shared" si="202"/>
        <v>5.6890492924304301E-2</v>
      </c>
      <c r="BY78" s="129">
        <f t="shared" si="202"/>
        <v>4.7302415621580676E-2</v>
      </c>
      <c r="BZ78" s="130">
        <f t="shared" si="202"/>
        <v>6.2592933512709767E-2</v>
      </c>
      <c r="CA78" s="131">
        <f t="shared" si="202"/>
        <v>5.2687169928549236E-2</v>
      </c>
      <c r="CB78" s="128">
        <f t="shared" si="202"/>
        <v>3.4283774609640189E-2</v>
      </c>
      <c r="CC78" s="129">
        <f t="shared" si="202"/>
        <v>4.9104859335038366E-2</v>
      </c>
      <c r="CD78" s="130">
        <f t="shared" si="202"/>
        <v>3.4354538840837445E-2</v>
      </c>
      <c r="CE78" s="131">
        <f t="shared" si="202"/>
        <v>7.1155619976281462E-2</v>
      </c>
      <c r="CF78" s="128">
        <f t="shared" si="202"/>
        <v>5.0509818731117824E-2</v>
      </c>
      <c r="CG78" s="129">
        <f t="shared" si="202"/>
        <v>5.0842616395315621E-2</v>
      </c>
      <c r="CH78" s="130">
        <f t="shared" si="202"/>
        <v>6.2513380432455579E-2</v>
      </c>
      <c r="CI78" s="128">
        <f t="shared" si="202"/>
        <v>6.5323541850897768E-2</v>
      </c>
      <c r="CJ78" s="134">
        <f t="shared" si="202"/>
        <v>5.416814986206283E-2</v>
      </c>
      <c r="CK78" s="135">
        <f t="shared" si="202"/>
        <v>5.8634045754730128E-2</v>
      </c>
    </row>
    <row r="79" spans="1:89" ht="13.5" thickTop="1" x14ac:dyDescent="0.2">
      <c r="A79" s="145" t="s">
        <v>24</v>
      </c>
      <c r="B79" s="202">
        <v>903</v>
      </c>
      <c r="C79" s="196">
        <v>748</v>
      </c>
      <c r="D79" s="197">
        <v>377</v>
      </c>
      <c r="E79" s="198">
        <v>307</v>
      </c>
      <c r="F79" s="195">
        <v>1190</v>
      </c>
      <c r="G79" s="199">
        <v>587</v>
      </c>
      <c r="H79" s="197">
        <v>1548</v>
      </c>
      <c r="I79" s="198">
        <v>1126</v>
      </c>
      <c r="J79" s="195">
        <v>209</v>
      </c>
      <c r="K79" s="199">
        <v>199</v>
      </c>
      <c r="L79" s="197">
        <v>456</v>
      </c>
      <c r="M79" s="195">
        <v>851</v>
      </c>
      <c r="N79" s="200">
        <v>1045</v>
      </c>
      <c r="O79" s="203">
        <v>1465</v>
      </c>
      <c r="P79" s="195">
        <v>527</v>
      </c>
      <c r="Q79" s="199">
        <v>565</v>
      </c>
      <c r="R79" s="197">
        <v>866</v>
      </c>
      <c r="S79" s="198">
        <v>816</v>
      </c>
      <c r="T79" s="195">
        <v>147</v>
      </c>
      <c r="U79" s="199">
        <v>190</v>
      </c>
      <c r="V79" s="197">
        <v>510</v>
      </c>
      <c r="W79" s="204">
        <v>861</v>
      </c>
      <c r="X79" s="195">
        <v>528</v>
      </c>
      <c r="Y79" s="199">
        <v>286</v>
      </c>
      <c r="Z79" s="197">
        <v>1362</v>
      </c>
      <c r="AA79" s="195">
        <v>1475</v>
      </c>
      <c r="AB79" s="171">
        <f t="shared" si="193"/>
        <v>9668</v>
      </c>
      <c r="AC79" s="172">
        <f t="shared" si="194"/>
        <v>9476</v>
      </c>
      <c r="AE79" s="272" t="str">
        <f>$AE$17</f>
        <v>17:00 - 17:59</v>
      </c>
      <c r="AF79" s="125">
        <f t="shared" ref="AF79:AU80" si="203">SUMIF($A$9:$A$32,$AE79,B$71:B$94)</f>
        <v>951</v>
      </c>
      <c r="AG79" s="185">
        <f t="shared" si="203"/>
        <v>1734</v>
      </c>
      <c r="AH79" s="126">
        <f t="shared" si="203"/>
        <v>593</v>
      </c>
      <c r="AI79" s="179">
        <f t="shared" si="203"/>
        <v>490</v>
      </c>
      <c r="AJ79" s="125">
        <f t="shared" si="203"/>
        <v>895</v>
      </c>
      <c r="AK79" s="127">
        <f t="shared" si="203"/>
        <v>1931</v>
      </c>
      <c r="AL79" s="126">
        <f t="shared" si="203"/>
        <v>1506</v>
      </c>
      <c r="AM79" s="179">
        <f t="shared" si="203"/>
        <v>2609</v>
      </c>
      <c r="AN79" s="125">
        <f t="shared" si="203"/>
        <v>566</v>
      </c>
      <c r="AO79" s="127">
        <f t="shared" si="203"/>
        <v>152</v>
      </c>
      <c r="AP79" s="126">
        <f t="shared" si="203"/>
        <v>1697</v>
      </c>
      <c r="AQ79" s="125">
        <f t="shared" si="203"/>
        <v>455</v>
      </c>
      <c r="AR79" s="178">
        <f t="shared" si="203"/>
        <v>2230</v>
      </c>
      <c r="AS79" s="180">
        <f t="shared" si="203"/>
        <v>1413</v>
      </c>
      <c r="AT79" s="125">
        <f t="shared" si="203"/>
        <v>1054</v>
      </c>
      <c r="AU79" s="127">
        <f t="shared" si="203"/>
        <v>801</v>
      </c>
      <c r="AV79" s="126">
        <f t="shared" ref="AP79:BE80" si="204">SUMIF($A$9:$A$32,$AE79,R$71:R$94)</f>
        <v>946</v>
      </c>
      <c r="AW79" s="179">
        <f t="shared" si="204"/>
        <v>1436</v>
      </c>
      <c r="AX79" s="125">
        <f t="shared" si="204"/>
        <v>475</v>
      </c>
      <c r="AY79" s="127">
        <f t="shared" si="204"/>
        <v>126</v>
      </c>
      <c r="AZ79" s="126">
        <f t="shared" si="204"/>
        <v>1434</v>
      </c>
      <c r="BA79" s="179">
        <f t="shared" si="204"/>
        <v>824</v>
      </c>
      <c r="BB79" s="125">
        <f t="shared" si="204"/>
        <v>1129</v>
      </c>
      <c r="BC79" s="127">
        <f t="shared" si="204"/>
        <v>315</v>
      </c>
      <c r="BD79" s="183">
        <f t="shared" si="204"/>
        <v>1591</v>
      </c>
      <c r="BE79" s="184">
        <f t="shared" si="204"/>
        <v>2183</v>
      </c>
      <c r="BF79" s="169">
        <f>AF79+AH79+AJ79+AL79+AN79+AP79+AR79+AT79+AV79+AX79+AZ79+BB79+BD79</f>
        <v>15067</v>
      </c>
      <c r="BG79" s="170">
        <f>AG79+AI79+AK79+AM79+AO79+AQ79+AS79+AU79+AW79+AY79+BA79+BC79+BE79</f>
        <v>14469</v>
      </c>
      <c r="BI79" s="145" t="s">
        <v>24</v>
      </c>
      <c r="BJ79" s="128">
        <f t="shared" ref="BJ79:CK79" si="205">B79/B95</f>
        <v>5.4013637994975473E-2</v>
      </c>
      <c r="BK79" s="129">
        <f t="shared" si="205"/>
        <v>5.1768288462869405E-2</v>
      </c>
      <c r="BL79" s="130">
        <f t="shared" si="205"/>
        <v>5.0911546252532074E-2</v>
      </c>
      <c r="BM79" s="131">
        <f t="shared" si="205"/>
        <v>4.7136496238292643E-2</v>
      </c>
      <c r="BN79" s="128">
        <f t="shared" si="205"/>
        <v>6.222222222222222E-2</v>
      </c>
      <c r="BO79" s="129">
        <f t="shared" si="205"/>
        <v>3.7959130884635282E-2</v>
      </c>
      <c r="BP79" s="130">
        <f t="shared" si="205"/>
        <v>6.2351472187537761E-2</v>
      </c>
      <c r="BQ79" s="131">
        <f t="shared" si="205"/>
        <v>4.8677157184852153E-2</v>
      </c>
      <c r="BR79" s="128">
        <f t="shared" si="205"/>
        <v>5.7197591680350303E-2</v>
      </c>
      <c r="BS79" s="129">
        <f t="shared" si="205"/>
        <v>5.4685353118988735E-2</v>
      </c>
      <c r="BT79" s="130">
        <f t="shared" si="205"/>
        <v>3.8438843462867738E-2</v>
      </c>
      <c r="BU79" s="128">
        <f t="shared" si="205"/>
        <v>6.9943289224952743E-2</v>
      </c>
      <c r="BV79" s="132">
        <f t="shared" si="205"/>
        <v>4.6894632920481065E-2</v>
      </c>
      <c r="BW79" s="133">
        <f t="shared" si="205"/>
        <v>6.1051841973662278E-2</v>
      </c>
      <c r="BX79" s="128">
        <f t="shared" si="205"/>
        <v>5.0052236679646693E-2</v>
      </c>
      <c r="BY79" s="129">
        <f t="shared" si="205"/>
        <v>4.755491961956064E-2</v>
      </c>
      <c r="BZ79" s="130">
        <f t="shared" si="205"/>
        <v>6.1318416766975858E-2</v>
      </c>
      <c r="CA79" s="131">
        <f t="shared" si="205"/>
        <v>5.0698974836905872E-2</v>
      </c>
      <c r="CB79" s="128">
        <f t="shared" si="205"/>
        <v>4.9898167006109981E-2</v>
      </c>
      <c r="CC79" s="129">
        <f t="shared" si="205"/>
        <v>4.859335038363171E-2</v>
      </c>
      <c r="CD79" s="130">
        <f t="shared" si="205"/>
        <v>4.1225446609004929E-2</v>
      </c>
      <c r="CE79" s="131">
        <f t="shared" si="205"/>
        <v>5.6726841481091056E-2</v>
      </c>
      <c r="CF79" s="128">
        <f t="shared" si="205"/>
        <v>4.9848942598187312E-2</v>
      </c>
      <c r="CG79" s="129">
        <f t="shared" si="205"/>
        <v>4.0845472722079404E-2</v>
      </c>
      <c r="CH79" s="130">
        <f t="shared" si="205"/>
        <v>5.8317276814386643E-2</v>
      </c>
      <c r="CI79" s="128">
        <f t="shared" si="205"/>
        <v>5.6711138452074282E-2</v>
      </c>
      <c r="CJ79" s="134">
        <f t="shared" si="205"/>
        <v>5.3773249087834832E-2</v>
      </c>
      <c r="CK79" s="135">
        <f t="shared" si="205"/>
        <v>5.2810209825284921E-2</v>
      </c>
    </row>
    <row r="80" spans="1:89" x14ac:dyDescent="0.2">
      <c r="A80" s="136" t="s">
        <v>25</v>
      </c>
      <c r="B80" s="205">
        <v>788</v>
      </c>
      <c r="C80" s="189">
        <v>736</v>
      </c>
      <c r="D80" s="190">
        <v>264</v>
      </c>
      <c r="E80" s="191">
        <v>297</v>
      </c>
      <c r="F80" s="188">
        <v>932</v>
      </c>
      <c r="G80" s="192">
        <v>606</v>
      </c>
      <c r="H80" s="190">
        <v>1259</v>
      </c>
      <c r="I80" s="191">
        <v>1144</v>
      </c>
      <c r="J80" s="188">
        <v>157</v>
      </c>
      <c r="K80" s="189">
        <v>187</v>
      </c>
      <c r="L80" s="190">
        <v>456</v>
      </c>
      <c r="M80" s="188">
        <v>589</v>
      </c>
      <c r="N80" s="193">
        <v>1020</v>
      </c>
      <c r="O80" s="206">
        <v>1153</v>
      </c>
      <c r="P80" s="188">
        <v>545</v>
      </c>
      <c r="Q80" s="189">
        <v>470</v>
      </c>
      <c r="R80" s="190">
        <v>692</v>
      </c>
      <c r="S80" s="191">
        <v>773</v>
      </c>
      <c r="T80" s="197">
        <v>107</v>
      </c>
      <c r="U80" s="188">
        <v>137</v>
      </c>
      <c r="V80" s="190">
        <v>554</v>
      </c>
      <c r="W80" s="207">
        <v>783</v>
      </c>
      <c r="X80" s="188">
        <v>438</v>
      </c>
      <c r="Y80" s="192">
        <v>321</v>
      </c>
      <c r="Z80" s="190">
        <v>1310</v>
      </c>
      <c r="AA80" s="188">
        <v>1650</v>
      </c>
      <c r="AB80" s="171">
        <f t="shared" si="193"/>
        <v>8522</v>
      </c>
      <c r="AC80" s="172">
        <f t="shared" si="194"/>
        <v>8846</v>
      </c>
      <c r="AE80" s="274" t="str">
        <f>$AE$18</f>
        <v>18:00 - 18:59</v>
      </c>
      <c r="AF80" s="125">
        <f t="shared" si="203"/>
        <v>781</v>
      </c>
      <c r="AG80" s="189">
        <f t="shared" si="203"/>
        <v>1590</v>
      </c>
      <c r="AH80" s="190">
        <f t="shared" si="203"/>
        <v>342</v>
      </c>
      <c r="AI80" s="191">
        <f t="shared" si="203"/>
        <v>520</v>
      </c>
      <c r="AJ80" s="275">
        <f t="shared" si="203"/>
        <v>723</v>
      </c>
      <c r="AK80" s="192">
        <f t="shared" si="203"/>
        <v>1615</v>
      </c>
      <c r="AL80" s="190">
        <f t="shared" si="203"/>
        <v>1384</v>
      </c>
      <c r="AM80" s="191">
        <f t="shared" si="203"/>
        <v>1997</v>
      </c>
      <c r="AN80" s="275">
        <f t="shared" si="203"/>
        <v>360</v>
      </c>
      <c r="AO80" s="192">
        <f t="shared" si="203"/>
        <v>111</v>
      </c>
      <c r="AP80" s="190">
        <f t="shared" si="204"/>
        <v>1499</v>
      </c>
      <c r="AQ80" s="275">
        <f t="shared" si="204"/>
        <v>352</v>
      </c>
      <c r="AR80" s="193">
        <f t="shared" si="204"/>
        <v>1795</v>
      </c>
      <c r="AS80" s="194">
        <f t="shared" si="204"/>
        <v>1321</v>
      </c>
      <c r="AT80" s="275">
        <f t="shared" si="204"/>
        <v>818</v>
      </c>
      <c r="AU80" s="192">
        <f t="shared" si="204"/>
        <v>896</v>
      </c>
      <c r="AV80" s="190">
        <f t="shared" si="204"/>
        <v>779</v>
      </c>
      <c r="AW80" s="191">
        <f t="shared" si="204"/>
        <v>1408</v>
      </c>
      <c r="AX80" s="275">
        <f t="shared" si="204"/>
        <v>357</v>
      </c>
      <c r="AY80" s="192">
        <f t="shared" si="204"/>
        <v>100</v>
      </c>
      <c r="AZ80" s="190">
        <f t="shared" si="204"/>
        <v>1393</v>
      </c>
      <c r="BA80" s="191">
        <f t="shared" si="204"/>
        <v>758</v>
      </c>
      <c r="BB80" s="275">
        <f t="shared" si="204"/>
        <v>883</v>
      </c>
      <c r="BC80" s="192">
        <f t="shared" si="204"/>
        <v>360</v>
      </c>
      <c r="BD80" s="190">
        <f t="shared" si="204"/>
        <v>1275</v>
      </c>
      <c r="BE80" s="275">
        <f t="shared" si="204"/>
        <v>1878</v>
      </c>
      <c r="BF80" s="171">
        <f>SUM(AF80,AH80,AJ80,AL80,AN80,AP80,AR80,AT80,AV80,AX80,AZ80,BB80,BD80)</f>
        <v>12389</v>
      </c>
      <c r="BG80" s="172">
        <f>SUM(AG80,AI80,AK80,AM80,AO80,AQ80,AS80,AU80,AW80,AY80,BA80,BC80,BE80)</f>
        <v>12906</v>
      </c>
      <c r="BI80" s="136" t="s">
        <v>25</v>
      </c>
      <c r="BJ80" s="128">
        <f t="shared" ref="BJ80:CK80" si="206">B80/B95</f>
        <v>4.7134824739801413E-2</v>
      </c>
      <c r="BK80" s="129">
        <f t="shared" si="206"/>
        <v>5.0937781161326044E-2</v>
      </c>
      <c r="BL80" s="130">
        <f t="shared" si="206"/>
        <v>3.5651586765698851E-2</v>
      </c>
      <c r="BM80" s="131">
        <f t="shared" si="206"/>
        <v>4.5601105481345001E-2</v>
      </c>
      <c r="BN80" s="128">
        <f t="shared" si="206"/>
        <v>4.8732026143790852E-2</v>
      </c>
      <c r="BO80" s="129">
        <f t="shared" si="206"/>
        <v>3.9187790998448005E-2</v>
      </c>
      <c r="BP80" s="130">
        <f t="shared" si="206"/>
        <v>5.071091956337858E-2</v>
      </c>
      <c r="BQ80" s="131">
        <f t="shared" si="206"/>
        <v>4.9455300017292064E-2</v>
      </c>
      <c r="BR80" s="128">
        <f t="shared" si="206"/>
        <v>4.2966611932129174E-2</v>
      </c>
      <c r="BS80" s="129">
        <f t="shared" si="206"/>
        <v>5.1387743885682881E-2</v>
      </c>
      <c r="BT80" s="130">
        <f t="shared" si="206"/>
        <v>3.8438843462867738E-2</v>
      </c>
      <c r="BU80" s="128">
        <f t="shared" si="206"/>
        <v>4.8409632612805127E-2</v>
      </c>
      <c r="BV80" s="132">
        <f t="shared" si="206"/>
        <v>4.5772751750134628E-2</v>
      </c>
      <c r="BW80" s="133">
        <f t="shared" si="206"/>
        <v>4.8049674945824301E-2</v>
      </c>
      <c r="BX80" s="128">
        <f t="shared" si="206"/>
        <v>5.176180074081109E-2</v>
      </c>
      <c r="BY80" s="129">
        <f t="shared" si="206"/>
        <v>3.9558959683528322E-2</v>
      </c>
      <c r="BZ80" s="130">
        <f t="shared" si="206"/>
        <v>4.89980882248814E-2</v>
      </c>
      <c r="CA80" s="131">
        <f t="shared" si="206"/>
        <v>4.8027337682510093E-2</v>
      </c>
      <c r="CB80" s="128">
        <f t="shared" si="206"/>
        <v>3.63204344874406E-2</v>
      </c>
      <c r="CC80" s="129">
        <f t="shared" si="206"/>
        <v>3.5038363171355502E-2</v>
      </c>
      <c r="CD80" s="130">
        <f t="shared" si="206"/>
        <v>4.478215180664457E-2</v>
      </c>
      <c r="CE80" s="131">
        <f t="shared" si="206"/>
        <v>5.1587824482804058E-2</v>
      </c>
      <c r="CF80" s="128">
        <f t="shared" si="206"/>
        <v>4.1351963746223568E-2</v>
      </c>
      <c r="CG80" s="129">
        <f t="shared" si="206"/>
        <v>4.5844044558697512E-2</v>
      </c>
      <c r="CH80" s="130">
        <f t="shared" si="206"/>
        <v>5.6090772853778635E-2</v>
      </c>
      <c r="CI80" s="128">
        <f t="shared" si="206"/>
        <v>6.3439578607405123E-2</v>
      </c>
      <c r="CJ80" s="134">
        <f t="shared" si="206"/>
        <v>4.7399216872830829E-2</v>
      </c>
      <c r="CK80" s="135">
        <f t="shared" si="206"/>
        <v>4.9299189121408869E-2</v>
      </c>
    </row>
    <row r="81" spans="1:89" ht="13.5" thickBot="1" x14ac:dyDescent="0.25">
      <c r="A81" s="145" t="s">
        <v>26</v>
      </c>
      <c r="B81" s="202">
        <v>742</v>
      </c>
      <c r="C81" s="196">
        <v>717</v>
      </c>
      <c r="D81" s="197">
        <v>244</v>
      </c>
      <c r="E81" s="198">
        <v>342</v>
      </c>
      <c r="F81" s="195">
        <v>764</v>
      </c>
      <c r="G81" s="199">
        <v>646</v>
      </c>
      <c r="H81" s="197">
        <v>1279</v>
      </c>
      <c r="I81" s="198">
        <v>1154</v>
      </c>
      <c r="J81" s="195">
        <v>171</v>
      </c>
      <c r="K81" s="196">
        <v>150</v>
      </c>
      <c r="L81" s="197">
        <v>495</v>
      </c>
      <c r="M81" s="195">
        <v>544</v>
      </c>
      <c r="N81" s="200">
        <v>1001</v>
      </c>
      <c r="O81" s="203">
        <v>982</v>
      </c>
      <c r="P81" s="195">
        <v>495</v>
      </c>
      <c r="Q81" s="196">
        <v>514</v>
      </c>
      <c r="R81" s="197">
        <v>736</v>
      </c>
      <c r="S81" s="198">
        <v>632</v>
      </c>
      <c r="T81" s="195">
        <v>99</v>
      </c>
      <c r="U81" s="199">
        <v>166</v>
      </c>
      <c r="V81" s="197">
        <v>536</v>
      </c>
      <c r="W81" s="204">
        <v>642</v>
      </c>
      <c r="X81" s="195">
        <v>425</v>
      </c>
      <c r="Y81" s="199">
        <v>286</v>
      </c>
      <c r="Z81" s="197">
        <v>1361</v>
      </c>
      <c r="AA81" s="195">
        <v>1452</v>
      </c>
      <c r="AB81" s="171">
        <f t="shared" si="193"/>
        <v>8348</v>
      </c>
      <c r="AC81" s="172">
        <f t="shared" si="194"/>
        <v>8227</v>
      </c>
      <c r="AE81" s="272"/>
      <c r="AF81" s="125"/>
      <c r="AG81" s="196"/>
      <c r="AH81" s="197"/>
      <c r="AI81" s="198"/>
      <c r="AJ81" s="195"/>
      <c r="AK81" s="199"/>
      <c r="AL81" s="197"/>
      <c r="AM81" s="198"/>
      <c r="AN81" s="195"/>
      <c r="AO81" s="199"/>
      <c r="AP81" s="197"/>
      <c r="AQ81" s="195"/>
      <c r="AR81" s="200"/>
      <c r="AS81" s="201"/>
      <c r="AT81" s="195"/>
      <c r="AU81" s="199"/>
      <c r="AV81" s="197"/>
      <c r="AW81" s="198"/>
      <c r="AX81" s="195"/>
      <c r="AY81" s="199"/>
      <c r="AZ81" s="197"/>
      <c r="BA81" s="198"/>
      <c r="BB81" s="195"/>
      <c r="BC81" s="199"/>
      <c r="BD81" s="197"/>
      <c r="BE81" s="195"/>
      <c r="BF81" s="171"/>
      <c r="BG81" s="172"/>
      <c r="BI81" s="145" t="s">
        <v>26</v>
      </c>
      <c r="BJ81" s="128">
        <f t="shared" ref="BJ81:CK81" si="207">B81/B95</f>
        <v>4.4383299437731789E-2</v>
      </c>
      <c r="BK81" s="129">
        <f t="shared" si="207"/>
        <v>4.9622811267215725E-2</v>
      </c>
      <c r="BL81" s="130">
        <f t="shared" si="207"/>
        <v>3.2950708980418637E-2</v>
      </c>
      <c r="BM81" s="131">
        <f t="shared" si="207"/>
        <v>5.25103638876094E-2</v>
      </c>
      <c r="BN81" s="128">
        <f t="shared" si="207"/>
        <v>3.9947712418300654E-2</v>
      </c>
      <c r="BO81" s="129">
        <f t="shared" si="207"/>
        <v>4.1774443869632694E-2</v>
      </c>
      <c r="BP81" s="130">
        <f t="shared" si="207"/>
        <v>5.1516494139444959E-2</v>
      </c>
      <c r="BQ81" s="131">
        <f t="shared" si="207"/>
        <v>4.9887601590869794E-2</v>
      </c>
      <c r="BR81" s="128">
        <f t="shared" si="207"/>
        <v>4.6798029556650245E-2</v>
      </c>
      <c r="BS81" s="129">
        <f t="shared" si="207"/>
        <v>4.1220115416323165E-2</v>
      </c>
      <c r="BT81" s="130">
        <f t="shared" si="207"/>
        <v>4.1726376127455111E-2</v>
      </c>
      <c r="BU81" s="128">
        <f t="shared" si="207"/>
        <v>4.4711103805375192E-2</v>
      </c>
      <c r="BV81" s="132">
        <f t="shared" si="207"/>
        <v>4.4920122060671336E-2</v>
      </c>
      <c r="BW81" s="133">
        <f t="shared" si="207"/>
        <v>4.0923487247874646E-2</v>
      </c>
      <c r="BX81" s="128">
        <f t="shared" si="207"/>
        <v>4.7013011682021086E-2</v>
      </c>
      <c r="BY81" s="129">
        <f t="shared" si="207"/>
        <v>4.3262351653901188E-2</v>
      </c>
      <c r="BZ81" s="130">
        <f t="shared" si="207"/>
        <v>5.2113573603342067E-2</v>
      </c>
      <c r="CA81" s="131">
        <f t="shared" si="207"/>
        <v>3.9266853059956509E-2</v>
      </c>
      <c r="CB81" s="128">
        <f t="shared" si="207"/>
        <v>3.360488798370672E-2</v>
      </c>
      <c r="CC81" s="129">
        <f t="shared" si="207"/>
        <v>4.2455242966751919E-2</v>
      </c>
      <c r="CD81" s="130">
        <f t="shared" si="207"/>
        <v>4.3327136043973813E-2</v>
      </c>
      <c r="CE81" s="131">
        <f t="shared" si="207"/>
        <v>4.2298062985900643E-2</v>
      </c>
      <c r="CF81" s="128">
        <f t="shared" si="207"/>
        <v>4.0124622356495471E-2</v>
      </c>
      <c r="CG81" s="129">
        <f t="shared" si="207"/>
        <v>4.0845472722079404E-2</v>
      </c>
      <c r="CH81" s="130">
        <f t="shared" si="207"/>
        <v>5.8274459430528794E-2</v>
      </c>
      <c r="CI81" s="128">
        <f t="shared" si="207"/>
        <v>5.5826829174516514E-2</v>
      </c>
      <c r="CJ81" s="134">
        <f t="shared" si="207"/>
        <v>4.6431431876835454E-2</v>
      </c>
      <c r="CK81" s="135">
        <f t="shared" si="207"/>
        <v>4.5849471953632231E-2</v>
      </c>
    </row>
    <row r="82" spans="1:89" ht="14.25" thickTop="1" thickBot="1" x14ac:dyDescent="0.25">
      <c r="A82" s="136" t="s">
        <v>27</v>
      </c>
      <c r="B82" s="205">
        <v>691</v>
      </c>
      <c r="C82" s="189">
        <v>790</v>
      </c>
      <c r="D82" s="190">
        <v>317</v>
      </c>
      <c r="E82" s="191">
        <v>346</v>
      </c>
      <c r="F82" s="188">
        <v>741</v>
      </c>
      <c r="G82" s="192">
        <v>807</v>
      </c>
      <c r="H82" s="190">
        <v>1162</v>
      </c>
      <c r="I82" s="191">
        <v>1261</v>
      </c>
      <c r="J82" s="188">
        <v>137</v>
      </c>
      <c r="K82" s="189">
        <v>132</v>
      </c>
      <c r="L82" s="190">
        <v>559</v>
      </c>
      <c r="M82" s="188">
        <v>447</v>
      </c>
      <c r="N82" s="193">
        <v>1242</v>
      </c>
      <c r="O82" s="206">
        <v>1035</v>
      </c>
      <c r="P82" s="188">
        <v>601</v>
      </c>
      <c r="Q82" s="189">
        <v>514</v>
      </c>
      <c r="R82" s="190">
        <v>675</v>
      </c>
      <c r="S82" s="191">
        <v>799</v>
      </c>
      <c r="T82" s="188">
        <v>164</v>
      </c>
      <c r="U82" s="192">
        <v>156</v>
      </c>
      <c r="V82" s="190">
        <v>632</v>
      </c>
      <c r="W82" s="207">
        <v>715</v>
      </c>
      <c r="X82" s="188">
        <v>435</v>
      </c>
      <c r="Y82" s="192">
        <v>206</v>
      </c>
      <c r="Z82" s="190">
        <v>1295</v>
      </c>
      <c r="AA82" s="188">
        <v>1540</v>
      </c>
      <c r="AB82" s="171">
        <f t="shared" si="193"/>
        <v>8651</v>
      </c>
      <c r="AC82" s="172">
        <f t="shared" si="194"/>
        <v>8748</v>
      </c>
      <c r="AE82" s="266" t="s">
        <v>13</v>
      </c>
      <c r="AF82" s="20">
        <f t="shared" ref="AF82:BG82" si="208">SUM(AF79:AF81)</f>
        <v>1732</v>
      </c>
      <c r="AG82" s="21">
        <f t="shared" si="208"/>
        <v>3324</v>
      </c>
      <c r="AH82" s="20">
        <f t="shared" si="208"/>
        <v>935</v>
      </c>
      <c r="AI82" s="21">
        <f t="shared" si="208"/>
        <v>1010</v>
      </c>
      <c r="AJ82" s="20">
        <f t="shared" si="208"/>
        <v>1618</v>
      </c>
      <c r="AK82" s="21">
        <f t="shared" si="208"/>
        <v>3546</v>
      </c>
      <c r="AL82" s="20">
        <f t="shared" si="208"/>
        <v>2890</v>
      </c>
      <c r="AM82" s="21">
        <f t="shared" si="208"/>
        <v>4606</v>
      </c>
      <c r="AN82" s="20">
        <f t="shared" si="208"/>
        <v>926</v>
      </c>
      <c r="AO82" s="21">
        <f t="shared" si="208"/>
        <v>263</v>
      </c>
      <c r="AP82" s="20">
        <f t="shared" si="208"/>
        <v>3196</v>
      </c>
      <c r="AQ82" s="21">
        <f t="shared" si="208"/>
        <v>807</v>
      </c>
      <c r="AR82" s="20">
        <f t="shared" si="208"/>
        <v>4025</v>
      </c>
      <c r="AS82" s="21">
        <f t="shared" si="208"/>
        <v>2734</v>
      </c>
      <c r="AT82" s="20">
        <f t="shared" si="208"/>
        <v>1872</v>
      </c>
      <c r="AU82" s="21">
        <f t="shared" si="208"/>
        <v>1697</v>
      </c>
      <c r="AV82" s="20">
        <f t="shared" si="208"/>
        <v>1725</v>
      </c>
      <c r="AW82" s="21">
        <f t="shared" si="208"/>
        <v>2844</v>
      </c>
      <c r="AX82" s="20">
        <f t="shared" si="208"/>
        <v>832</v>
      </c>
      <c r="AY82" s="21">
        <f t="shared" si="208"/>
        <v>226</v>
      </c>
      <c r="AZ82" s="20">
        <f t="shared" si="208"/>
        <v>2827</v>
      </c>
      <c r="BA82" s="21">
        <f t="shared" si="208"/>
        <v>1582</v>
      </c>
      <c r="BB82" s="20">
        <f t="shared" si="208"/>
        <v>2012</v>
      </c>
      <c r="BC82" s="21">
        <f t="shared" si="208"/>
        <v>675</v>
      </c>
      <c r="BD82" s="20">
        <f t="shared" si="208"/>
        <v>2866</v>
      </c>
      <c r="BE82" s="21">
        <f t="shared" si="208"/>
        <v>4061</v>
      </c>
      <c r="BF82" s="173">
        <f t="shared" si="208"/>
        <v>27456</v>
      </c>
      <c r="BG82" s="174">
        <f t="shared" si="208"/>
        <v>27375</v>
      </c>
      <c r="BI82" s="136" t="s">
        <v>27</v>
      </c>
      <c r="BJ82" s="128">
        <f t="shared" ref="BJ82:CK82" si="209">B82/B95</f>
        <v>4.133269529848068E-2</v>
      </c>
      <c r="BK82" s="129">
        <f t="shared" si="209"/>
        <v>5.4675064018271158E-2</v>
      </c>
      <c r="BL82" s="130">
        <f t="shared" si="209"/>
        <v>4.2808912896691427E-2</v>
      </c>
      <c r="BM82" s="131">
        <f t="shared" si="209"/>
        <v>5.3124520190388456E-2</v>
      </c>
      <c r="BN82" s="128">
        <f t="shared" si="209"/>
        <v>3.8745098039215685E-2</v>
      </c>
      <c r="BO82" s="129">
        <f t="shared" si="209"/>
        <v>5.2185721676151063E-2</v>
      </c>
      <c r="BP82" s="130">
        <f t="shared" si="209"/>
        <v>4.6803882869456637E-2</v>
      </c>
      <c r="BQ82" s="131">
        <f t="shared" si="209"/>
        <v>5.4513228428151476E-2</v>
      </c>
      <c r="BR82" s="128">
        <f t="shared" si="209"/>
        <v>3.7493158182813353E-2</v>
      </c>
      <c r="BS82" s="129">
        <f t="shared" si="209"/>
        <v>3.6273701566364384E-2</v>
      </c>
      <c r="BT82" s="130">
        <f t="shared" si="209"/>
        <v>4.7121301525752342E-2</v>
      </c>
      <c r="BU82" s="128">
        <f t="shared" si="209"/>
        <v>3.673871948713734E-2</v>
      </c>
      <c r="BV82" s="132">
        <f t="shared" si="209"/>
        <v>5.5735056542810989E-2</v>
      </c>
      <c r="BW82" s="133">
        <f t="shared" si="209"/>
        <v>4.3132188698116351E-2</v>
      </c>
      <c r="BX82" s="128">
        <f t="shared" si="209"/>
        <v>5.7080444486655904E-2</v>
      </c>
      <c r="BY82" s="129">
        <f t="shared" si="209"/>
        <v>4.3262351653901188E-2</v>
      </c>
      <c r="BZ82" s="130">
        <f t="shared" si="209"/>
        <v>4.7794377965021596E-2</v>
      </c>
      <c r="CA82" s="131">
        <f t="shared" si="209"/>
        <v>4.964274619447033E-2</v>
      </c>
      <c r="CB82" s="128">
        <f t="shared" si="209"/>
        <v>5.5668703326544465E-2</v>
      </c>
      <c r="CC82" s="129">
        <f t="shared" si="209"/>
        <v>3.9897698209718668E-2</v>
      </c>
      <c r="CD82" s="130">
        <f t="shared" si="209"/>
        <v>5.1087220111551208E-2</v>
      </c>
      <c r="CE82" s="131">
        <f t="shared" si="209"/>
        <v>4.7107655817630781E-2</v>
      </c>
      <c r="CF82" s="128">
        <f t="shared" si="209"/>
        <v>4.1068731117824775E-2</v>
      </c>
      <c r="CG82" s="129">
        <f t="shared" si="209"/>
        <v>2.9420165666952301E-2</v>
      </c>
      <c r="CH82" s="130">
        <f t="shared" si="209"/>
        <v>5.5448512095910937E-2</v>
      </c>
      <c r="CI82" s="128">
        <f t="shared" si="209"/>
        <v>5.9210273366911453E-2</v>
      </c>
      <c r="CJ82" s="134">
        <f t="shared" si="209"/>
        <v>4.8116712645723946E-2</v>
      </c>
      <c r="CK82" s="135">
        <f t="shared" si="209"/>
        <v>4.8753030345250366E-2</v>
      </c>
    </row>
    <row r="83" spans="1:89" ht="13.5" thickTop="1" x14ac:dyDescent="0.2">
      <c r="A83" s="145" t="s">
        <v>28</v>
      </c>
      <c r="B83" s="202">
        <v>680</v>
      </c>
      <c r="C83" s="196">
        <v>940</v>
      </c>
      <c r="D83" s="197">
        <v>314</v>
      </c>
      <c r="E83" s="198">
        <v>346</v>
      </c>
      <c r="F83" s="195">
        <v>709</v>
      </c>
      <c r="G83" s="199">
        <v>1026</v>
      </c>
      <c r="H83" s="197">
        <v>1312</v>
      </c>
      <c r="I83" s="198">
        <v>1510</v>
      </c>
      <c r="J83" s="195">
        <v>250</v>
      </c>
      <c r="K83" s="196">
        <v>117</v>
      </c>
      <c r="L83" s="197">
        <v>807</v>
      </c>
      <c r="M83" s="195">
        <v>477</v>
      </c>
      <c r="N83" s="200">
        <v>1380</v>
      </c>
      <c r="O83" s="203">
        <v>978</v>
      </c>
      <c r="P83" s="195">
        <v>541</v>
      </c>
      <c r="Q83" s="196">
        <v>491</v>
      </c>
      <c r="R83" s="197">
        <v>768</v>
      </c>
      <c r="S83" s="198">
        <v>937</v>
      </c>
      <c r="T83" s="195">
        <v>238</v>
      </c>
      <c r="U83" s="199">
        <v>107</v>
      </c>
      <c r="V83" s="197">
        <v>792</v>
      </c>
      <c r="W83" s="204">
        <v>727</v>
      </c>
      <c r="X83" s="195">
        <v>584</v>
      </c>
      <c r="Y83" s="199">
        <v>238</v>
      </c>
      <c r="Z83" s="197">
        <v>1372</v>
      </c>
      <c r="AA83" s="195">
        <v>1555</v>
      </c>
      <c r="AB83" s="171">
        <f t="shared" si="193"/>
        <v>9747</v>
      </c>
      <c r="AC83" s="172">
        <f t="shared" si="194"/>
        <v>9449</v>
      </c>
      <c r="BI83" s="145" t="s">
        <v>28</v>
      </c>
      <c r="BJ83" s="128">
        <f t="shared" ref="BJ83:CK83" si="210">B83/B95</f>
        <v>4.0674721856681424E-2</v>
      </c>
      <c r="BK83" s="129">
        <f t="shared" si="210"/>
        <v>6.5056405287563152E-2</v>
      </c>
      <c r="BL83" s="130">
        <f t="shared" si="210"/>
        <v>4.2403781228899394E-2</v>
      </c>
      <c r="BM83" s="131">
        <f t="shared" si="210"/>
        <v>5.3124520190388456E-2</v>
      </c>
      <c r="BN83" s="128">
        <f t="shared" si="210"/>
        <v>3.7071895424836604E-2</v>
      </c>
      <c r="BO83" s="129">
        <f t="shared" si="210"/>
        <v>6.6347646145887215E-2</v>
      </c>
      <c r="BP83" s="130">
        <f t="shared" si="210"/>
        <v>5.2845692189954482E-2</v>
      </c>
      <c r="BQ83" s="131">
        <f t="shared" si="210"/>
        <v>6.5277537610236899E-2</v>
      </c>
      <c r="BR83" s="128">
        <f t="shared" si="210"/>
        <v>6.8418171866447733E-2</v>
      </c>
      <c r="BS83" s="129">
        <f t="shared" si="210"/>
        <v>3.2151690024732067E-2</v>
      </c>
      <c r="BT83" s="130">
        <f t="shared" si="210"/>
        <v>6.8026637444154089E-2</v>
      </c>
      <c r="BU83" s="128">
        <f t="shared" si="210"/>
        <v>3.9204405358757292E-2</v>
      </c>
      <c r="BV83" s="132">
        <f t="shared" si="210"/>
        <v>6.192784060312332E-2</v>
      </c>
      <c r="BW83" s="133">
        <f t="shared" si="210"/>
        <v>4.0756792798799797E-2</v>
      </c>
      <c r="BX83" s="128">
        <f t="shared" si="210"/>
        <v>5.138189761610789E-2</v>
      </c>
      <c r="BY83" s="129">
        <f t="shared" si="210"/>
        <v>4.1326487669388096E-2</v>
      </c>
      <c r="BZ83" s="130">
        <f t="shared" si="210"/>
        <v>5.4379381151313459E-2</v>
      </c>
      <c r="CA83" s="131">
        <f t="shared" si="210"/>
        <v>5.8216837527182354E-2</v>
      </c>
      <c r="CB83" s="128">
        <f t="shared" si="210"/>
        <v>8.0787508486082821E-2</v>
      </c>
      <c r="CC83" s="129">
        <f t="shared" si="210"/>
        <v>2.7365728900255754E-2</v>
      </c>
      <c r="CD83" s="130">
        <f t="shared" si="210"/>
        <v>6.4020693557513539E-2</v>
      </c>
      <c r="CE83" s="131">
        <f t="shared" si="210"/>
        <v>4.7898273817367241E-2</v>
      </c>
      <c r="CF83" s="128">
        <f t="shared" si="210"/>
        <v>5.5135951661631419E-2</v>
      </c>
      <c r="CG83" s="129">
        <f t="shared" si="210"/>
        <v>3.3990288489003144E-2</v>
      </c>
      <c r="CH83" s="130">
        <f t="shared" si="210"/>
        <v>5.8745450652965103E-2</v>
      </c>
      <c r="CI83" s="128">
        <f t="shared" si="210"/>
        <v>5.9786996808796955E-2</v>
      </c>
      <c r="CJ83" s="134">
        <f t="shared" si="210"/>
        <v>5.4212645723947669E-2</v>
      </c>
      <c r="CK83" s="135">
        <f t="shared" si="210"/>
        <v>5.2659737509404517E-2</v>
      </c>
    </row>
    <row r="84" spans="1:89" x14ac:dyDescent="0.2">
      <c r="A84" s="136" t="s">
        <v>29</v>
      </c>
      <c r="B84" s="205">
        <v>726</v>
      </c>
      <c r="C84" s="189">
        <v>1314</v>
      </c>
      <c r="D84" s="190">
        <v>512</v>
      </c>
      <c r="E84" s="191">
        <v>452</v>
      </c>
      <c r="F84" s="188">
        <v>938</v>
      </c>
      <c r="G84" s="192">
        <v>1394</v>
      </c>
      <c r="H84" s="190">
        <v>1368</v>
      </c>
      <c r="I84" s="191">
        <v>1719</v>
      </c>
      <c r="J84" s="188">
        <v>322</v>
      </c>
      <c r="K84" s="189">
        <v>132</v>
      </c>
      <c r="L84" s="190">
        <v>1056</v>
      </c>
      <c r="M84" s="188">
        <v>407</v>
      </c>
      <c r="N84" s="193">
        <v>1591</v>
      </c>
      <c r="O84" s="206">
        <v>1146</v>
      </c>
      <c r="P84" s="188">
        <v>873</v>
      </c>
      <c r="Q84" s="189">
        <v>596</v>
      </c>
      <c r="R84" s="190">
        <v>981</v>
      </c>
      <c r="S84" s="191">
        <v>1147</v>
      </c>
      <c r="T84" s="188">
        <v>443</v>
      </c>
      <c r="U84" s="192">
        <v>94</v>
      </c>
      <c r="V84" s="190">
        <v>1146</v>
      </c>
      <c r="W84" s="207">
        <v>728</v>
      </c>
      <c r="X84" s="188">
        <v>760</v>
      </c>
      <c r="Y84" s="192">
        <v>261</v>
      </c>
      <c r="Z84" s="190">
        <v>1593</v>
      </c>
      <c r="AA84" s="188">
        <v>1887</v>
      </c>
      <c r="AB84" s="171">
        <f t="shared" si="193"/>
        <v>12309</v>
      </c>
      <c r="AC84" s="172">
        <f t="shared" si="194"/>
        <v>11277</v>
      </c>
      <c r="BI84" s="136" t="s">
        <v>29</v>
      </c>
      <c r="BJ84" s="128">
        <f t="shared" ref="BJ84:CK84" si="211">B84/B95</f>
        <v>4.3426247158751048E-2</v>
      </c>
      <c r="BK84" s="129">
        <f t="shared" si="211"/>
        <v>9.0940549518997854E-2</v>
      </c>
      <c r="BL84" s="130">
        <f t="shared" si="211"/>
        <v>6.9142471303173525E-2</v>
      </c>
      <c r="BM84" s="131">
        <f t="shared" si="211"/>
        <v>6.9399662214033472E-2</v>
      </c>
      <c r="BN84" s="128">
        <f t="shared" si="211"/>
        <v>4.9045751633986931E-2</v>
      </c>
      <c r="BO84" s="129">
        <f t="shared" si="211"/>
        <v>9.0144852560786345E-2</v>
      </c>
      <c r="BP84" s="130">
        <f t="shared" si="211"/>
        <v>5.5101301002940348E-2</v>
      </c>
      <c r="BQ84" s="131">
        <f t="shared" si="211"/>
        <v>7.4312640498011409E-2</v>
      </c>
      <c r="BR84" s="128">
        <f t="shared" si="211"/>
        <v>8.8122605363984668E-2</v>
      </c>
      <c r="BS84" s="129">
        <f t="shared" si="211"/>
        <v>3.6273701566364384E-2</v>
      </c>
      <c r="BT84" s="130">
        <f t="shared" si="211"/>
        <v>8.9016269071904242E-2</v>
      </c>
      <c r="BU84" s="128">
        <f t="shared" si="211"/>
        <v>3.3451138324977397E-2</v>
      </c>
      <c r="BV84" s="132">
        <f t="shared" si="211"/>
        <v>7.1396517680847246E-2</v>
      </c>
      <c r="BW84" s="133">
        <f t="shared" si="211"/>
        <v>4.7757959659943325E-2</v>
      </c>
      <c r="BX84" s="128">
        <f t="shared" si="211"/>
        <v>8.2913856966473548E-2</v>
      </c>
      <c r="BY84" s="129">
        <f t="shared" si="211"/>
        <v>5.0164127598686978E-2</v>
      </c>
      <c r="BZ84" s="130">
        <f t="shared" si="211"/>
        <v>6.9461162642498048E-2</v>
      </c>
      <c r="CA84" s="131">
        <f t="shared" si="211"/>
        <v>7.1264367816091953E-2</v>
      </c>
      <c r="CB84" s="128">
        <f t="shared" si="211"/>
        <v>0.15037338764426342</v>
      </c>
      <c r="CC84" s="129">
        <f t="shared" si="211"/>
        <v>2.4040920716112531E-2</v>
      </c>
      <c r="CD84" s="130">
        <f t="shared" si="211"/>
        <v>9.2636003556705204E-2</v>
      </c>
      <c r="CE84" s="131">
        <f t="shared" si="211"/>
        <v>4.7964158650678615E-2</v>
      </c>
      <c r="CF84" s="128">
        <f t="shared" si="211"/>
        <v>7.175226586102719E-2</v>
      </c>
      <c r="CG84" s="129">
        <f t="shared" si="211"/>
        <v>3.7275064267352186E-2</v>
      </c>
      <c r="CH84" s="130">
        <f t="shared" si="211"/>
        <v>6.8208092485549127E-2</v>
      </c>
      <c r="CI84" s="128">
        <f t="shared" si="211"/>
        <v>7.2551808989196054E-2</v>
      </c>
      <c r="CJ84" s="134">
        <f t="shared" si="211"/>
        <v>6.8462445492569191E-2</v>
      </c>
      <c r="CK84" s="135">
        <f t="shared" si="211"/>
        <v>6.2847270599381388E-2</v>
      </c>
    </row>
    <row r="85" spans="1:89" x14ac:dyDescent="0.2">
      <c r="A85" s="145" t="s">
        <v>30</v>
      </c>
      <c r="B85" s="202">
        <v>951</v>
      </c>
      <c r="C85" s="196">
        <v>1734</v>
      </c>
      <c r="D85" s="197">
        <v>593</v>
      </c>
      <c r="E85" s="198">
        <v>490</v>
      </c>
      <c r="F85" s="195">
        <v>895</v>
      </c>
      <c r="G85" s="199">
        <v>1931</v>
      </c>
      <c r="H85" s="197">
        <v>1506</v>
      </c>
      <c r="I85" s="198">
        <v>2609</v>
      </c>
      <c r="J85" s="195">
        <v>566</v>
      </c>
      <c r="K85" s="196">
        <v>152</v>
      </c>
      <c r="L85" s="197">
        <v>1697</v>
      </c>
      <c r="M85" s="195">
        <v>455</v>
      </c>
      <c r="N85" s="200">
        <v>2230</v>
      </c>
      <c r="O85" s="203">
        <v>1413</v>
      </c>
      <c r="P85" s="195">
        <v>1054</v>
      </c>
      <c r="Q85" s="196">
        <v>801</v>
      </c>
      <c r="R85" s="197">
        <v>946</v>
      </c>
      <c r="S85" s="198">
        <v>1436</v>
      </c>
      <c r="T85" s="195">
        <v>475</v>
      </c>
      <c r="U85" s="199">
        <v>126</v>
      </c>
      <c r="V85" s="197">
        <v>1434</v>
      </c>
      <c r="W85" s="204">
        <v>824</v>
      </c>
      <c r="X85" s="195">
        <v>1129</v>
      </c>
      <c r="Y85" s="199">
        <v>315</v>
      </c>
      <c r="Z85" s="197">
        <v>1591</v>
      </c>
      <c r="AA85" s="195">
        <v>2183</v>
      </c>
      <c r="AB85" s="171">
        <f t="shared" si="193"/>
        <v>15067</v>
      </c>
      <c r="AC85" s="172">
        <f t="shared" si="194"/>
        <v>14469</v>
      </c>
      <c r="BI85" s="145" t="s">
        <v>30</v>
      </c>
      <c r="BJ85" s="128">
        <f t="shared" ref="BJ85:CK85" si="212">B85/B95</f>
        <v>5.6884794831917697E-2</v>
      </c>
      <c r="BK85" s="129">
        <f t="shared" si="212"/>
        <v>0.12000830507301544</v>
      </c>
      <c r="BL85" s="130">
        <f t="shared" si="212"/>
        <v>8.0081026333558403E-2</v>
      </c>
      <c r="BM85" s="131">
        <f t="shared" si="212"/>
        <v>7.5234147090434522E-2</v>
      </c>
      <c r="BN85" s="128">
        <f t="shared" si="212"/>
        <v>4.6797385620915032E-2</v>
      </c>
      <c r="BO85" s="129">
        <f t="shared" si="212"/>
        <v>0.12487066735644077</v>
      </c>
      <c r="BP85" s="130">
        <f t="shared" si="212"/>
        <v>6.0659765577798362E-2</v>
      </c>
      <c r="BQ85" s="131">
        <f t="shared" si="212"/>
        <v>0.11278748054642919</v>
      </c>
      <c r="BR85" s="128">
        <f t="shared" si="212"/>
        <v>0.15489874110563764</v>
      </c>
      <c r="BS85" s="129">
        <f t="shared" si="212"/>
        <v>4.1769716955207474E-2</v>
      </c>
      <c r="BT85" s="130">
        <f t="shared" si="212"/>
        <v>0.1430498187642249</v>
      </c>
      <c r="BU85" s="128">
        <f t="shared" si="212"/>
        <v>3.7396235719569328E-2</v>
      </c>
      <c r="BV85" s="132">
        <f t="shared" si="212"/>
        <v>0.10007180039490217</v>
      </c>
      <c r="BW85" s="133">
        <f t="shared" si="212"/>
        <v>5.888481413568928E-2</v>
      </c>
      <c r="BX85" s="128">
        <f t="shared" si="212"/>
        <v>0.10010447335929339</v>
      </c>
      <c r="BY85" s="129">
        <f t="shared" si="212"/>
        <v>6.741856746065146E-2</v>
      </c>
      <c r="BZ85" s="130">
        <f t="shared" si="212"/>
        <v>6.6982935636904342E-2</v>
      </c>
      <c r="CA85" s="131">
        <f t="shared" si="212"/>
        <v>8.9220254737496119E-2</v>
      </c>
      <c r="CB85" s="128">
        <f t="shared" si="212"/>
        <v>0.16123557365919891</v>
      </c>
      <c r="CC85" s="129">
        <f t="shared" si="212"/>
        <v>3.2225063938618924E-2</v>
      </c>
      <c r="CD85" s="130">
        <f t="shared" si="212"/>
        <v>0.1159162557594374</v>
      </c>
      <c r="CE85" s="131">
        <f t="shared" si="212"/>
        <v>5.42891026485703E-2</v>
      </c>
      <c r="CF85" s="128">
        <f t="shared" si="212"/>
        <v>0.10658987915407855</v>
      </c>
      <c r="CG85" s="129">
        <f t="shared" si="212"/>
        <v>4.4987146529562982E-2</v>
      </c>
      <c r="CH85" s="130">
        <f t="shared" si="212"/>
        <v>6.8122457717833443E-2</v>
      </c>
      <c r="CI85" s="128">
        <f t="shared" si="212"/>
        <v>8.3932484909069932E-2</v>
      </c>
      <c r="CJ85" s="134">
        <f t="shared" si="212"/>
        <v>8.3802393877369402E-2</v>
      </c>
      <c r="CK85" s="135">
        <f t="shared" si="212"/>
        <v>8.0636442165686745E-2</v>
      </c>
    </row>
    <row r="86" spans="1:89" x14ac:dyDescent="0.2">
      <c r="A86" s="136" t="s">
        <v>31</v>
      </c>
      <c r="B86" s="205">
        <v>781</v>
      </c>
      <c r="C86" s="189">
        <v>1590</v>
      </c>
      <c r="D86" s="190">
        <v>342</v>
      </c>
      <c r="E86" s="191">
        <v>520</v>
      </c>
      <c r="F86" s="188">
        <v>723</v>
      </c>
      <c r="G86" s="192">
        <v>1615</v>
      </c>
      <c r="H86" s="190">
        <v>1384</v>
      </c>
      <c r="I86" s="191">
        <v>1997</v>
      </c>
      <c r="J86" s="188">
        <v>360</v>
      </c>
      <c r="K86" s="189">
        <v>111</v>
      </c>
      <c r="L86" s="190">
        <v>1499</v>
      </c>
      <c r="M86" s="188">
        <v>352</v>
      </c>
      <c r="N86" s="193">
        <v>1795</v>
      </c>
      <c r="O86" s="206">
        <v>1321</v>
      </c>
      <c r="P86" s="188">
        <v>818</v>
      </c>
      <c r="Q86" s="189">
        <v>896</v>
      </c>
      <c r="R86" s="190">
        <v>779</v>
      </c>
      <c r="S86" s="191">
        <v>1408</v>
      </c>
      <c r="T86" s="188">
        <v>357</v>
      </c>
      <c r="U86" s="192">
        <v>100</v>
      </c>
      <c r="V86" s="190">
        <v>1393</v>
      </c>
      <c r="W86" s="207">
        <v>758</v>
      </c>
      <c r="X86" s="188">
        <v>883</v>
      </c>
      <c r="Y86" s="192">
        <v>360</v>
      </c>
      <c r="Z86" s="190">
        <v>1275</v>
      </c>
      <c r="AA86" s="188">
        <v>1878</v>
      </c>
      <c r="AB86" s="171">
        <f t="shared" si="193"/>
        <v>12389</v>
      </c>
      <c r="AC86" s="172">
        <f t="shared" si="194"/>
        <v>12906</v>
      </c>
      <c r="BI86" s="136" t="s">
        <v>31</v>
      </c>
      <c r="BJ86" s="128">
        <f t="shared" ref="BJ86:CK86" si="213">B86/B95</f>
        <v>4.6716114367747336E-2</v>
      </c>
      <c r="BK86" s="129">
        <f t="shared" si="213"/>
        <v>0.11004221745449512</v>
      </c>
      <c r="BL86" s="130">
        <f t="shared" si="213"/>
        <v>4.6185010128291695E-2</v>
      </c>
      <c r="BM86" s="131">
        <f t="shared" si="213"/>
        <v>7.9840319361277445E-2</v>
      </c>
      <c r="BN86" s="128">
        <f t="shared" si="213"/>
        <v>3.7803921568627448E-2</v>
      </c>
      <c r="BO86" s="129">
        <f t="shared" si="213"/>
        <v>0.10443610967408173</v>
      </c>
      <c r="BP86" s="130">
        <f t="shared" si="213"/>
        <v>5.5745760663793449E-2</v>
      </c>
      <c r="BQ86" s="131">
        <f t="shared" si="213"/>
        <v>8.6330624243472251E-2</v>
      </c>
      <c r="BR86" s="128">
        <f t="shared" si="213"/>
        <v>9.8522167487684734E-2</v>
      </c>
      <c r="BS86" s="129">
        <f t="shared" si="213"/>
        <v>3.0502885408079144E-2</v>
      </c>
      <c r="BT86" s="130">
        <f t="shared" si="213"/>
        <v>0.12635926831324285</v>
      </c>
      <c r="BU86" s="128">
        <f t="shared" si="213"/>
        <v>2.8930714227007479E-2</v>
      </c>
      <c r="BV86" s="132">
        <f t="shared" si="213"/>
        <v>8.0551068030874168E-2</v>
      </c>
      <c r="BW86" s="133">
        <f t="shared" si="213"/>
        <v>5.5050841806967829E-2</v>
      </c>
      <c r="BX86" s="128">
        <f t="shared" si="213"/>
        <v>7.7690189001804535E-2</v>
      </c>
      <c r="BY86" s="129">
        <f t="shared" si="213"/>
        <v>7.5414527396683778E-2</v>
      </c>
      <c r="BZ86" s="130">
        <f t="shared" si="213"/>
        <v>5.5158252495928629E-2</v>
      </c>
      <c r="CA86" s="131">
        <f t="shared" si="213"/>
        <v>8.748058403230817E-2</v>
      </c>
      <c r="CB86" s="128">
        <f t="shared" si="213"/>
        <v>0.12118126272912423</v>
      </c>
      <c r="CC86" s="129">
        <f t="shared" si="213"/>
        <v>2.557544757033248E-2</v>
      </c>
      <c r="CD86" s="130">
        <f t="shared" si="213"/>
        <v>0.11260205318890955</v>
      </c>
      <c r="CE86" s="131">
        <f t="shared" si="213"/>
        <v>4.9940703650019763E-2</v>
      </c>
      <c r="CF86" s="128">
        <f t="shared" si="213"/>
        <v>8.336480362537764E-2</v>
      </c>
      <c r="CG86" s="129">
        <f t="shared" si="213"/>
        <v>5.1413881748071981E-2</v>
      </c>
      <c r="CH86" s="130">
        <f t="shared" si="213"/>
        <v>5.4592164418754016E-2</v>
      </c>
      <c r="CI86" s="128">
        <f t="shared" si="213"/>
        <v>7.2205774924064742E-2</v>
      </c>
      <c r="CJ86" s="134">
        <f t="shared" si="213"/>
        <v>6.8907404111417644E-2</v>
      </c>
      <c r="CK86" s="135">
        <f t="shared" si="213"/>
        <v>7.1925766990832335E-2</v>
      </c>
    </row>
    <row r="87" spans="1:89" x14ac:dyDescent="0.2">
      <c r="A87" s="145" t="s">
        <v>32</v>
      </c>
      <c r="B87" s="202">
        <v>815</v>
      </c>
      <c r="C87" s="196">
        <v>1075</v>
      </c>
      <c r="D87" s="197">
        <v>225</v>
      </c>
      <c r="E87" s="198">
        <v>440</v>
      </c>
      <c r="F87" s="195">
        <v>646</v>
      </c>
      <c r="G87" s="199">
        <v>1351</v>
      </c>
      <c r="H87" s="197">
        <v>1133</v>
      </c>
      <c r="I87" s="198">
        <v>1711</v>
      </c>
      <c r="J87" s="195">
        <v>247</v>
      </c>
      <c r="K87" s="196">
        <v>82</v>
      </c>
      <c r="L87" s="197">
        <v>887</v>
      </c>
      <c r="M87" s="195">
        <v>416</v>
      </c>
      <c r="N87" s="200">
        <v>1217</v>
      </c>
      <c r="O87" s="203">
        <v>1161</v>
      </c>
      <c r="P87" s="195">
        <v>487</v>
      </c>
      <c r="Q87" s="196">
        <v>809</v>
      </c>
      <c r="R87" s="197">
        <v>668</v>
      </c>
      <c r="S87" s="198">
        <v>994</v>
      </c>
      <c r="T87" s="195">
        <v>197</v>
      </c>
      <c r="U87" s="199">
        <v>69</v>
      </c>
      <c r="V87" s="197">
        <v>1029</v>
      </c>
      <c r="W87" s="204">
        <v>599</v>
      </c>
      <c r="X87" s="195">
        <v>509</v>
      </c>
      <c r="Y87" s="199">
        <v>295</v>
      </c>
      <c r="Z87" s="197">
        <v>1173</v>
      </c>
      <c r="AA87" s="195">
        <v>1611</v>
      </c>
      <c r="AB87" s="171">
        <f t="shared" si="193"/>
        <v>9233</v>
      </c>
      <c r="AC87" s="172">
        <f t="shared" si="194"/>
        <v>10613</v>
      </c>
      <c r="BI87" s="145" t="s">
        <v>32</v>
      </c>
      <c r="BJ87" s="128">
        <f t="shared" ref="BJ87:CK87" si="214">B87/B95</f>
        <v>4.8749850460581411E-2</v>
      </c>
      <c r="BK87" s="129">
        <f t="shared" si="214"/>
        <v>7.4399612429925946E-2</v>
      </c>
      <c r="BL87" s="130">
        <f t="shared" si="214"/>
        <v>3.0384875084402432E-2</v>
      </c>
      <c r="BM87" s="131">
        <f t="shared" si="214"/>
        <v>6.7557193305696303E-2</v>
      </c>
      <c r="BN87" s="128">
        <f t="shared" si="214"/>
        <v>3.3777777777777775E-2</v>
      </c>
      <c r="BO87" s="129">
        <f t="shared" si="214"/>
        <v>8.7364200724262805E-2</v>
      </c>
      <c r="BP87" s="130">
        <f t="shared" si="214"/>
        <v>4.563579973416039E-2</v>
      </c>
      <c r="BQ87" s="131">
        <f t="shared" si="214"/>
        <v>7.3966799239149228E-2</v>
      </c>
      <c r="BR87" s="128">
        <f t="shared" si="214"/>
        <v>6.7597153804050361E-2</v>
      </c>
      <c r="BS87" s="129">
        <f t="shared" si="214"/>
        <v>2.2533663094256664E-2</v>
      </c>
      <c r="BT87" s="130">
        <f t="shared" si="214"/>
        <v>7.4770294192025633E-2</v>
      </c>
      <c r="BU87" s="128">
        <f t="shared" si="214"/>
        <v>3.4190844086463383E-2</v>
      </c>
      <c r="BV87" s="132">
        <f t="shared" si="214"/>
        <v>5.4613175372464545E-2</v>
      </c>
      <c r="BW87" s="133">
        <f t="shared" si="214"/>
        <v>4.8383063843973999E-2</v>
      </c>
      <c r="BX87" s="128">
        <f t="shared" si="214"/>
        <v>4.6253205432614686E-2</v>
      </c>
      <c r="BY87" s="129">
        <f t="shared" si="214"/>
        <v>6.8091911455264706E-2</v>
      </c>
      <c r="BZ87" s="130">
        <f t="shared" si="214"/>
        <v>4.7298732563902851E-2</v>
      </c>
      <c r="CA87" s="131">
        <f t="shared" si="214"/>
        <v>6.1758310034172106E-2</v>
      </c>
      <c r="CB87" s="128">
        <f t="shared" si="214"/>
        <v>6.687033265444671E-2</v>
      </c>
      <c r="CC87" s="129">
        <f t="shared" si="214"/>
        <v>1.7647058823529412E-2</v>
      </c>
      <c r="CD87" s="130">
        <f t="shared" si="214"/>
        <v>8.3178401099345239E-2</v>
      </c>
      <c r="CE87" s="131">
        <f t="shared" si="214"/>
        <v>3.9465015153511661E-2</v>
      </c>
      <c r="CF87" s="128">
        <f t="shared" si="214"/>
        <v>4.805513595166163E-2</v>
      </c>
      <c r="CG87" s="129">
        <f t="shared" si="214"/>
        <v>4.2130819765781202E-2</v>
      </c>
      <c r="CH87" s="130">
        <f t="shared" si="214"/>
        <v>5.0224791265253692E-2</v>
      </c>
      <c r="CI87" s="128">
        <f t="shared" si="214"/>
        <v>6.1940097658502828E-2</v>
      </c>
      <c r="CJ87" s="134">
        <f t="shared" si="214"/>
        <v>5.1353786597846403E-2</v>
      </c>
      <c r="CK87" s="135">
        <f t="shared" si="214"/>
        <v>5.9146766238470753E-2</v>
      </c>
    </row>
    <row r="88" spans="1:89" x14ac:dyDescent="0.2">
      <c r="A88" s="136" t="s">
        <v>33</v>
      </c>
      <c r="B88" s="205">
        <v>708</v>
      </c>
      <c r="C88" s="189">
        <v>717</v>
      </c>
      <c r="D88" s="190">
        <v>188</v>
      </c>
      <c r="E88" s="191">
        <v>355</v>
      </c>
      <c r="F88" s="188">
        <v>569</v>
      </c>
      <c r="G88" s="192">
        <v>825</v>
      </c>
      <c r="H88" s="190">
        <v>963</v>
      </c>
      <c r="I88" s="191">
        <v>1255</v>
      </c>
      <c r="J88" s="188">
        <v>218</v>
      </c>
      <c r="K88" s="189">
        <v>70</v>
      </c>
      <c r="L88" s="190">
        <v>679</v>
      </c>
      <c r="M88" s="188">
        <v>463</v>
      </c>
      <c r="N88" s="193">
        <v>1016</v>
      </c>
      <c r="O88" s="206">
        <v>1049</v>
      </c>
      <c r="P88" s="188">
        <v>369</v>
      </c>
      <c r="Q88" s="189">
        <v>655</v>
      </c>
      <c r="R88" s="190">
        <v>513</v>
      </c>
      <c r="S88" s="191">
        <v>713</v>
      </c>
      <c r="T88" s="188">
        <v>76</v>
      </c>
      <c r="U88" s="192">
        <v>124</v>
      </c>
      <c r="V88" s="190">
        <v>959</v>
      </c>
      <c r="W88" s="207">
        <v>523</v>
      </c>
      <c r="X88" s="188">
        <v>297</v>
      </c>
      <c r="Y88" s="192">
        <v>280</v>
      </c>
      <c r="Z88" s="190">
        <v>918</v>
      </c>
      <c r="AA88" s="188">
        <v>1111</v>
      </c>
      <c r="AB88" s="171">
        <f t="shared" si="193"/>
        <v>7473</v>
      </c>
      <c r="AC88" s="172">
        <f t="shared" si="194"/>
        <v>8140</v>
      </c>
      <c r="BI88" s="136" t="s">
        <v>33</v>
      </c>
      <c r="BJ88" s="128">
        <f t="shared" ref="BJ88:CK88" si="215">B88/B95</f>
        <v>4.2349563344897714E-2</v>
      </c>
      <c r="BK88" s="129">
        <f t="shared" si="215"/>
        <v>4.9622811267215725E-2</v>
      </c>
      <c r="BL88" s="130">
        <f t="shared" si="215"/>
        <v>2.5388251181634031E-2</v>
      </c>
      <c r="BM88" s="131">
        <f t="shared" si="215"/>
        <v>5.4506371871641333E-2</v>
      </c>
      <c r="BN88" s="128">
        <f t="shared" si="215"/>
        <v>2.9751633986928105E-2</v>
      </c>
      <c r="BO88" s="129">
        <f t="shared" si="215"/>
        <v>5.3349715468184171E-2</v>
      </c>
      <c r="BP88" s="130">
        <f t="shared" si="215"/>
        <v>3.8788415837596166E-2</v>
      </c>
      <c r="BQ88" s="131">
        <f t="shared" si="215"/>
        <v>5.4253847484004844E-2</v>
      </c>
      <c r="BR88" s="128">
        <f t="shared" si="215"/>
        <v>5.9660645867542418E-2</v>
      </c>
      <c r="BS88" s="129">
        <f t="shared" si="215"/>
        <v>1.923605386095081E-2</v>
      </c>
      <c r="BT88" s="130">
        <f t="shared" si="215"/>
        <v>5.7236786647559643E-2</v>
      </c>
      <c r="BU88" s="128">
        <f t="shared" si="215"/>
        <v>3.8053751952001315E-2</v>
      </c>
      <c r="BV88" s="132">
        <f t="shared" si="215"/>
        <v>4.5593250762879199E-2</v>
      </c>
      <c r="BW88" s="133">
        <f t="shared" si="215"/>
        <v>4.3715619269878311E-2</v>
      </c>
      <c r="BX88" s="128">
        <f t="shared" si="215"/>
        <v>3.504606325387026E-2</v>
      </c>
      <c r="BY88" s="129">
        <f t="shared" si="215"/>
        <v>5.5130039558959683E-2</v>
      </c>
      <c r="BZ88" s="130">
        <f t="shared" si="215"/>
        <v>3.6323727253416413E-2</v>
      </c>
      <c r="CA88" s="131">
        <f t="shared" si="215"/>
        <v>4.429947188567878E-2</v>
      </c>
      <c r="CB88" s="128">
        <f t="shared" si="215"/>
        <v>2.5797691785471828E-2</v>
      </c>
      <c r="CC88" s="129">
        <f t="shared" si="215"/>
        <v>3.1713554987212275E-2</v>
      </c>
      <c r="CD88" s="130">
        <f t="shared" si="215"/>
        <v>7.7520006466736721E-2</v>
      </c>
      <c r="CE88" s="131">
        <f t="shared" si="215"/>
        <v>3.445776782184741E-2</v>
      </c>
      <c r="CF88" s="128">
        <f t="shared" si="215"/>
        <v>2.8040030211480362E-2</v>
      </c>
      <c r="CG88" s="129">
        <f t="shared" si="215"/>
        <v>3.9988574692944874E-2</v>
      </c>
      <c r="CH88" s="130">
        <f t="shared" si="215"/>
        <v>3.9306358381502891E-2</v>
      </c>
      <c r="CI88" s="128">
        <f t="shared" si="215"/>
        <v>4.2715982928986117E-2</v>
      </c>
      <c r="CJ88" s="134">
        <f t="shared" si="215"/>
        <v>4.1564696983180563E-2</v>
      </c>
      <c r="CK88" s="135">
        <f t="shared" si="215"/>
        <v>4.5364616713573162E-2</v>
      </c>
    </row>
    <row r="89" spans="1:89" x14ac:dyDescent="0.2">
      <c r="A89" s="145" t="s">
        <v>34</v>
      </c>
      <c r="B89" s="202">
        <v>235</v>
      </c>
      <c r="C89" s="196">
        <v>603</v>
      </c>
      <c r="D89" s="197">
        <v>66</v>
      </c>
      <c r="E89" s="198">
        <v>323</v>
      </c>
      <c r="F89" s="195">
        <v>256</v>
      </c>
      <c r="G89" s="199">
        <v>931</v>
      </c>
      <c r="H89" s="197">
        <v>457</v>
      </c>
      <c r="I89" s="198">
        <v>1073</v>
      </c>
      <c r="J89" s="195">
        <v>89</v>
      </c>
      <c r="K89" s="196">
        <v>55</v>
      </c>
      <c r="L89" s="197">
        <v>884</v>
      </c>
      <c r="M89" s="195">
        <v>281</v>
      </c>
      <c r="N89" s="200">
        <v>961</v>
      </c>
      <c r="O89" s="203">
        <v>803</v>
      </c>
      <c r="P89" s="195">
        <v>301</v>
      </c>
      <c r="Q89" s="196">
        <v>467</v>
      </c>
      <c r="R89" s="197">
        <v>455</v>
      </c>
      <c r="S89" s="198">
        <v>627</v>
      </c>
      <c r="T89" s="195">
        <v>61</v>
      </c>
      <c r="U89" s="199">
        <v>101</v>
      </c>
      <c r="V89" s="197">
        <v>532</v>
      </c>
      <c r="W89" s="204">
        <v>335</v>
      </c>
      <c r="X89" s="195">
        <v>185</v>
      </c>
      <c r="Y89" s="199">
        <v>315</v>
      </c>
      <c r="Z89" s="197">
        <v>600</v>
      </c>
      <c r="AA89" s="195">
        <v>709</v>
      </c>
      <c r="AB89" s="171">
        <f t="shared" si="193"/>
        <v>5082</v>
      </c>
      <c r="AC89" s="172">
        <f t="shared" si="194"/>
        <v>6623</v>
      </c>
      <c r="BI89" s="145" t="s">
        <v>34</v>
      </c>
      <c r="BJ89" s="128">
        <f t="shared" ref="BJ89:CK89" si="216">B89/B95</f>
        <v>1.4056705347529608E-2</v>
      </c>
      <c r="BK89" s="129">
        <f t="shared" si="216"/>
        <v>4.1732991902553807E-2</v>
      </c>
      <c r="BL89" s="130">
        <f t="shared" si="216"/>
        <v>8.9128966914247126E-3</v>
      </c>
      <c r="BM89" s="131">
        <f t="shared" si="216"/>
        <v>4.9593121449408875E-2</v>
      </c>
      <c r="BN89" s="128">
        <f t="shared" si="216"/>
        <v>1.3385620915032679E-2</v>
      </c>
      <c r="BO89" s="129">
        <f t="shared" si="216"/>
        <v>6.0204345576823588E-2</v>
      </c>
      <c r="BP89" s="130">
        <f t="shared" si="216"/>
        <v>1.8407379063116767E-2</v>
      </c>
      <c r="BQ89" s="131">
        <f t="shared" si="216"/>
        <v>4.6385958844890197E-2</v>
      </c>
      <c r="BR89" s="128">
        <f t="shared" si="216"/>
        <v>2.4356869184455392E-2</v>
      </c>
      <c r="BS89" s="129">
        <f t="shared" si="216"/>
        <v>1.5114042319318495E-2</v>
      </c>
      <c r="BT89" s="130">
        <f t="shared" si="216"/>
        <v>7.451740706398044E-2</v>
      </c>
      <c r="BU89" s="128">
        <f t="shared" si="216"/>
        <v>2.3095257664173585E-2</v>
      </c>
      <c r="BV89" s="132">
        <f t="shared" si="216"/>
        <v>4.3125112188117036E-2</v>
      </c>
      <c r="BW89" s="133">
        <f t="shared" si="216"/>
        <v>3.3463910651775293E-2</v>
      </c>
      <c r="BX89" s="128">
        <f t="shared" si="216"/>
        <v>2.8587710133915853E-2</v>
      </c>
      <c r="BY89" s="129">
        <f t="shared" si="216"/>
        <v>3.9306455685548351E-2</v>
      </c>
      <c r="BZ89" s="130">
        <f t="shared" si="216"/>
        <v>3.2216951072718263E-2</v>
      </c>
      <c r="CA89" s="131">
        <f t="shared" si="216"/>
        <v>3.895619757688723E-2</v>
      </c>
      <c r="CB89" s="128">
        <f t="shared" si="216"/>
        <v>2.0706042090970808E-2</v>
      </c>
      <c r="CC89" s="129">
        <f t="shared" si="216"/>
        <v>2.5831202046035805E-2</v>
      </c>
      <c r="CD89" s="130">
        <f t="shared" si="216"/>
        <v>4.3003799207824753E-2</v>
      </c>
      <c r="CE89" s="131">
        <f t="shared" si="216"/>
        <v>2.2071419159309526E-2</v>
      </c>
      <c r="CF89" s="128">
        <f t="shared" si="216"/>
        <v>1.7466012084592145E-2</v>
      </c>
      <c r="CG89" s="129">
        <f t="shared" si="216"/>
        <v>4.4987146529562982E-2</v>
      </c>
      <c r="CH89" s="130">
        <f t="shared" si="216"/>
        <v>2.569043031470777E-2</v>
      </c>
      <c r="CI89" s="128">
        <f t="shared" si="216"/>
        <v>2.7259794686454689E-2</v>
      </c>
      <c r="CJ89" s="134">
        <f t="shared" si="216"/>
        <v>2.82659962623476E-2</v>
      </c>
      <c r="CK89" s="135">
        <f t="shared" si="216"/>
        <v>3.6910301780589072E-2</v>
      </c>
    </row>
    <row r="90" spans="1:89" x14ac:dyDescent="0.2">
      <c r="A90" s="136" t="s">
        <v>35</v>
      </c>
      <c r="B90" s="205">
        <v>0</v>
      </c>
      <c r="C90" s="189">
        <v>140</v>
      </c>
      <c r="D90" s="190">
        <v>4</v>
      </c>
      <c r="E90" s="191">
        <v>113</v>
      </c>
      <c r="F90" s="188">
        <v>3</v>
      </c>
      <c r="G90" s="192">
        <v>267</v>
      </c>
      <c r="H90" s="190">
        <v>50</v>
      </c>
      <c r="I90" s="191">
        <v>257</v>
      </c>
      <c r="J90" s="188">
        <v>10</v>
      </c>
      <c r="K90" s="189">
        <v>9</v>
      </c>
      <c r="L90" s="190">
        <v>78</v>
      </c>
      <c r="M90" s="188">
        <v>39</v>
      </c>
      <c r="N90" s="193">
        <v>130</v>
      </c>
      <c r="O90" s="206">
        <v>97</v>
      </c>
      <c r="P90" s="188">
        <v>45</v>
      </c>
      <c r="Q90" s="189">
        <v>60</v>
      </c>
      <c r="R90" s="190">
        <v>89</v>
      </c>
      <c r="S90" s="191">
        <v>37</v>
      </c>
      <c r="T90" s="188">
        <v>7</v>
      </c>
      <c r="U90" s="192">
        <v>15</v>
      </c>
      <c r="V90" s="190">
        <v>67</v>
      </c>
      <c r="W90" s="207">
        <v>10</v>
      </c>
      <c r="X90" s="188">
        <v>34</v>
      </c>
      <c r="Y90" s="192">
        <v>12</v>
      </c>
      <c r="Z90" s="190">
        <v>32</v>
      </c>
      <c r="AA90" s="188">
        <v>59</v>
      </c>
      <c r="AB90" s="171">
        <f t="shared" si="193"/>
        <v>549</v>
      </c>
      <c r="AC90" s="172">
        <f t="shared" si="194"/>
        <v>1115</v>
      </c>
      <c r="BI90" s="136" t="s">
        <v>35</v>
      </c>
      <c r="BJ90" s="128">
        <f t="shared" ref="BJ90:CK90" si="217">B90/B95</f>
        <v>0</v>
      </c>
      <c r="BK90" s="129">
        <f t="shared" si="217"/>
        <v>9.689251851339193E-3</v>
      </c>
      <c r="BL90" s="130">
        <f t="shared" si="217"/>
        <v>5.4017555705604316E-4</v>
      </c>
      <c r="BM90" s="131">
        <f t="shared" si="217"/>
        <v>1.7349915553508368E-2</v>
      </c>
      <c r="BN90" s="128">
        <f t="shared" si="217"/>
        <v>1.5686274509803922E-4</v>
      </c>
      <c r="BO90" s="129">
        <f t="shared" si="217"/>
        <v>1.7265907915157787E-2</v>
      </c>
      <c r="BP90" s="130">
        <f t="shared" si="217"/>
        <v>2.0139364401659484E-3</v>
      </c>
      <c r="BQ90" s="131">
        <f t="shared" si="217"/>
        <v>1.1110150440947606E-2</v>
      </c>
      <c r="BR90" s="128">
        <f t="shared" si="217"/>
        <v>2.7367268746579091E-3</v>
      </c>
      <c r="BS90" s="129">
        <f t="shared" si="217"/>
        <v>2.4732069249793899E-3</v>
      </c>
      <c r="BT90" s="130">
        <f t="shared" si="217"/>
        <v>6.5750653291747454E-3</v>
      </c>
      <c r="BU90" s="128">
        <f t="shared" si="217"/>
        <v>3.2053916331059424E-3</v>
      </c>
      <c r="BV90" s="132">
        <f t="shared" si="217"/>
        <v>5.8337820858014719E-3</v>
      </c>
      <c r="BW90" s="133">
        <f t="shared" si="217"/>
        <v>4.0423403900650108E-3</v>
      </c>
      <c r="BX90" s="128">
        <f t="shared" si="217"/>
        <v>4.2739101529110073E-3</v>
      </c>
      <c r="BY90" s="129">
        <f t="shared" si="217"/>
        <v>5.0500799595993599E-3</v>
      </c>
      <c r="BZ90" s="130">
        <f t="shared" si="217"/>
        <v>6.3017772427954397E-3</v>
      </c>
      <c r="CA90" s="131">
        <f t="shared" si="217"/>
        <v>2.2988505747126436E-3</v>
      </c>
      <c r="CB90" s="128">
        <f t="shared" si="217"/>
        <v>2.3761031907671417E-3</v>
      </c>
      <c r="CC90" s="129">
        <f t="shared" si="217"/>
        <v>3.8363171355498722E-3</v>
      </c>
      <c r="CD90" s="130">
        <f t="shared" si="217"/>
        <v>5.4158920054967266E-3</v>
      </c>
      <c r="CE90" s="131">
        <f t="shared" si="217"/>
        <v>6.5884833311371724E-4</v>
      </c>
      <c r="CF90" s="128">
        <f t="shared" si="217"/>
        <v>3.2099697885196376E-3</v>
      </c>
      <c r="CG90" s="129">
        <f t="shared" si="217"/>
        <v>1.7137960582690661E-3</v>
      </c>
      <c r="CH90" s="130">
        <f t="shared" si="217"/>
        <v>1.3701562834510812E-3</v>
      </c>
      <c r="CI90" s="128">
        <f t="shared" si="217"/>
        <v>2.2684455380829714E-3</v>
      </c>
      <c r="CJ90" s="134">
        <f t="shared" si="217"/>
        <v>3.0535285218474682E-3</v>
      </c>
      <c r="CK90" s="135">
        <f t="shared" si="217"/>
        <v>6.2139493409869868E-3</v>
      </c>
    </row>
    <row r="91" spans="1:89" x14ac:dyDescent="0.2">
      <c r="A91" s="145" t="s">
        <v>36</v>
      </c>
      <c r="B91" s="202">
        <v>0</v>
      </c>
      <c r="C91" s="196">
        <v>0</v>
      </c>
      <c r="D91" s="197">
        <v>0</v>
      </c>
      <c r="E91" s="198">
        <v>0</v>
      </c>
      <c r="F91" s="195">
        <v>0</v>
      </c>
      <c r="G91" s="199">
        <v>0</v>
      </c>
      <c r="H91" s="197">
        <v>0</v>
      </c>
      <c r="I91" s="198">
        <v>0</v>
      </c>
      <c r="J91" s="195">
        <v>0</v>
      </c>
      <c r="K91" s="199">
        <v>0</v>
      </c>
      <c r="L91" s="197">
        <v>0</v>
      </c>
      <c r="M91" s="195">
        <v>0</v>
      </c>
      <c r="N91" s="200">
        <v>0</v>
      </c>
      <c r="O91" s="203">
        <v>0</v>
      </c>
      <c r="P91" s="195">
        <v>0</v>
      </c>
      <c r="Q91" s="199">
        <v>0</v>
      </c>
      <c r="R91" s="197">
        <v>0</v>
      </c>
      <c r="S91" s="198">
        <v>0</v>
      </c>
      <c r="T91" s="195">
        <v>0</v>
      </c>
      <c r="U91" s="199">
        <v>0</v>
      </c>
      <c r="V91" s="197">
        <v>0</v>
      </c>
      <c r="W91" s="198">
        <v>0</v>
      </c>
      <c r="X91" s="195">
        <v>0</v>
      </c>
      <c r="Y91" s="199">
        <v>0</v>
      </c>
      <c r="Z91" s="197">
        <v>0</v>
      </c>
      <c r="AA91" s="195">
        <v>0</v>
      </c>
      <c r="AB91" s="171">
        <f t="shared" si="193"/>
        <v>0</v>
      </c>
      <c r="AC91" s="172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71">
        <f t="shared" ref="AB92:AB94" si="219">SUM(B92,D92,F92,H92,J92,L92,N92,P92,R92,T92,V92,X92,Z92)</f>
        <v>0</v>
      </c>
      <c r="AC92" s="172">
        <f t="shared" si="194"/>
        <v>0</v>
      </c>
      <c r="BI92" s="136" t="s">
        <v>37</v>
      </c>
      <c r="BJ92" s="128">
        <f t="shared" ref="BJ92:CI92" si="220">B92/B95</f>
        <v>0</v>
      </c>
      <c r="BK92" s="129">
        <f t="shared" si="220"/>
        <v>0</v>
      </c>
      <c r="BL92" s="130">
        <f t="shared" si="220"/>
        <v>0</v>
      </c>
      <c r="BM92" s="131">
        <f t="shared" si="220"/>
        <v>0</v>
      </c>
      <c r="BN92" s="128">
        <f t="shared" si="220"/>
        <v>0</v>
      </c>
      <c r="BO92" s="129">
        <f t="shared" si="220"/>
        <v>0</v>
      </c>
      <c r="BP92" s="130">
        <f t="shared" si="220"/>
        <v>0</v>
      </c>
      <c r="BQ92" s="131">
        <f t="shared" si="220"/>
        <v>0</v>
      </c>
      <c r="BR92" s="128">
        <f t="shared" si="220"/>
        <v>0</v>
      </c>
      <c r="BS92" s="129">
        <f t="shared" si="220"/>
        <v>0</v>
      </c>
      <c r="BT92" s="130">
        <f t="shared" si="220"/>
        <v>0</v>
      </c>
      <c r="BU92" s="128">
        <f t="shared" si="220"/>
        <v>0</v>
      </c>
      <c r="BV92" s="132">
        <f t="shared" si="220"/>
        <v>0</v>
      </c>
      <c r="BW92" s="133">
        <f t="shared" si="220"/>
        <v>0</v>
      </c>
      <c r="BX92" s="128">
        <f t="shared" si="220"/>
        <v>0</v>
      </c>
      <c r="BY92" s="129">
        <f t="shared" si="220"/>
        <v>0</v>
      </c>
      <c r="BZ92" s="130">
        <f t="shared" si="220"/>
        <v>0</v>
      </c>
      <c r="CA92" s="131">
        <f t="shared" si="220"/>
        <v>0</v>
      </c>
      <c r="CB92" s="128">
        <f t="shared" si="220"/>
        <v>0</v>
      </c>
      <c r="CC92" s="129">
        <f t="shared" si="220"/>
        <v>0</v>
      </c>
      <c r="CD92" s="130">
        <f t="shared" si="220"/>
        <v>0</v>
      </c>
      <c r="CE92" s="131">
        <f t="shared" si="220"/>
        <v>0</v>
      </c>
      <c r="CF92" s="128">
        <f t="shared" si="220"/>
        <v>0</v>
      </c>
      <c r="CG92" s="129">
        <f t="shared" si="220"/>
        <v>0</v>
      </c>
      <c r="CH92" s="130">
        <f t="shared" si="220"/>
        <v>0</v>
      </c>
      <c r="CI92" s="128">
        <f t="shared" si="220"/>
        <v>0</v>
      </c>
      <c r="CJ92" s="134">
        <f t="shared" ref="CJ92:CK92" si="221">AB92/AB95</f>
        <v>0</v>
      </c>
      <c r="CK92" s="135">
        <f t="shared" si="221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71">
        <f t="shared" si="219"/>
        <v>0</v>
      </c>
      <c r="AC93" s="172">
        <f t="shared" si="194"/>
        <v>0</v>
      </c>
      <c r="BI93" s="145" t="s">
        <v>38</v>
      </c>
      <c r="BJ93" s="128">
        <f t="shared" ref="BJ93:CI93" si="222">B93/B95</f>
        <v>0</v>
      </c>
      <c r="BK93" s="129">
        <f t="shared" si="222"/>
        <v>0</v>
      </c>
      <c r="BL93" s="130">
        <f t="shared" si="222"/>
        <v>0</v>
      </c>
      <c r="BM93" s="131">
        <f t="shared" si="222"/>
        <v>0</v>
      </c>
      <c r="BN93" s="128">
        <f t="shared" si="222"/>
        <v>0</v>
      </c>
      <c r="BO93" s="129">
        <f t="shared" si="222"/>
        <v>0</v>
      </c>
      <c r="BP93" s="130">
        <f t="shared" si="222"/>
        <v>0</v>
      </c>
      <c r="BQ93" s="131">
        <f t="shared" si="222"/>
        <v>0</v>
      </c>
      <c r="BR93" s="128">
        <f t="shared" si="222"/>
        <v>0</v>
      </c>
      <c r="BS93" s="129">
        <f t="shared" si="222"/>
        <v>0</v>
      </c>
      <c r="BT93" s="130">
        <f t="shared" si="222"/>
        <v>0</v>
      </c>
      <c r="BU93" s="128">
        <f t="shared" si="222"/>
        <v>0</v>
      </c>
      <c r="BV93" s="132">
        <f t="shared" si="222"/>
        <v>0</v>
      </c>
      <c r="BW93" s="133">
        <f t="shared" si="222"/>
        <v>0</v>
      </c>
      <c r="BX93" s="128">
        <f t="shared" si="222"/>
        <v>0</v>
      </c>
      <c r="BY93" s="129">
        <f t="shared" si="222"/>
        <v>0</v>
      </c>
      <c r="BZ93" s="130">
        <f t="shared" si="222"/>
        <v>0</v>
      </c>
      <c r="CA93" s="131">
        <f t="shared" si="222"/>
        <v>0</v>
      </c>
      <c r="CB93" s="128">
        <f t="shared" si="222"/>
        <v>0</v>
      </c>
      <c r="CC93" s="129">
        <f t="shared" si="222"/>
        <v>0</v>
      </c>
      <c r="CD93" s="130">
        <f t="shared" si="222"/>
        <v>0</v>
      </c>
      <c r="CE93" s="131">
        <f t="shared" si="222"/>
        <v>0</v>
      </c>
      <c r="CF93" s="128">
        <f t="shared" si="222"/>
        <v>0</v>
      </c>
      <c r="CG93" s="129">
        <f t="shared" si="222"/>
        <v>0</v>
      </c>
      <c r="CH93" s="130">
        <f t="shared" si="222"/>
        <v>0</v>
      </c>
      <c r="CI93" s="128">
        <f t="shared" si="222"/>
        <v>0</v>
      </c>
      <c r="CJ93" s="134">
        <f t="shared" ref="CJ93:CK93" si="223">AB93/AB95</f>
        <v>0</v>
      </c>
      <c r="CK93" s="135">
        <f t="shared" si="223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71">
        <f t="shared" si="219"/>
        <v>0</v>
      </c>
      <c r="AC94" s="172">
        <f t="shared" si="194"/>
        <v>0</v>
      </c>
      <c r="BI94" s="136" t="s">
        <v>39</v>
      </c>
      <c r="BJ94" s="128">
        <f t="shared" ref="BJ94:CK94" si="224">B94/B95</f>
        <v>0</v>
      </c>
      <c r="BK94" s="129">
        <f t="shared" si="224"/>
        <v>0</v>
      </c>
      <c r="BL94" s="130">
        <f t="shared" si="224"/>
        <v>0</v>
      </c>
      <c r="BM94" s="131">
        <f t="shared" si="224"/>
        <v>0</v>
      </c>
      <c r="BN94" s="128">
        <f t="shared" si="224"/>
        <v>0</v>
      </c>
      <c r="BO94" s="129">
        <f t="shared" si="224"/>
        <v>0</v>
      </c>
      <c r="BP94" s="130">
        <f t="shared" si="224"/>
        <v>0</v>
      </c>
      <c r="BQ94" s="131">
        <f t="shared" si="224"/>
        <v>0</v>
      </c>
      <c r="BR94" s="128">
        <f t="shared" si="224"/>
        <v>0</v>
      </c>
      <c r="BS94" s="129">
        <f t="shared" si="224"/>
        <v>0</v>
      </c>
      <c r="BT94" s="130">
        <f t="shared" si="224"/>
        <v>0</v>
      </c>
      <c r="BU94" s="128">
        <f t="shared" si="224"/>
        <v>0</v>
      </c>
      <c r="BV94" s="132">
        <f t="shared" si="224"/>
        <v>0</v>
      </c>
      <c r="BW94" s="133">
        <f t="shared" si="224"/>
        <v>0</v>
      </c>
      <c r="BX94" s="128">
        <f t="shared" si="224"/>
        <v>0</v>
      </c>
      <c r="BY94" s="129">
        <f t="shared" si="224"/>
        <v>0</v>
      </c>
      <c r="BZ94" s="130">
        <f t="shared" si="224"/>
        <v>0</v>
      </c>
      <c r="CA94" s="131">
        <f t="shared" si="224"/>
        <v>0</v>
      </c>
      <c r="CB94" s="128">
        <f t="shared" si="224"/>
        <v>0</v>
      </c>
      <c r="CC94" s="129">
        <f t="shared" si="224"/>
        <v>0</v>
      </c>
      <c r="CD94" s="130">
        <f t="shared" si="224"/>
        <v>0</v>
      </c>
      <c r="CE94" s="131">
        <f t="shared" si="224"/>
        <v>0</v>
      </c>
      <c r="CF94" s="128">
        <f t="shared" si="224"/>
        <v>0</v>
      </c>
      <c r="CG94" s="129">
        <f t="shared" si="224"/>
        <v>0</v>
      </c>
      <c r="CH94" s="130">
        <f t="shared" si="224"/>
        <v>0</v>
      </c>
      <c r="CI94" s="128">
        <f t="shared" si="224"/>
        <v>0</v>
      </c>
      <c r="CJ94" s="134">
        <f t="shared" si="224"/>
        <v>0</v>
      </c>
      <c r="CK94" s="135">
        <f t="shared" si="224"/>
        <v>0</v>
      </c>
    </row>
    <row r="95" spans="1:89" ht="14.25" thickTop="1" thickBot="1" x14ac:dyDescent="0.25">
      <c r="A95" s="266" t="s">
        <v>13</v>
      </c>
      <c r="B95" s="20">
        <f t="shared" ref="B95:AA95" si="225">SUM(B72:B94)</f>
        <v>16718</v>
      </c>
      <c r="C95" s="21">
        <f t="shared" si="225"/>
        <v>14449</v>
      </c>
      <c r="D95" s="20">
        <f t="shared" si="225"/>
        <v>7405</v>
      </c>
      <c r="E95" s="21">
        <f t="shared" si="225"/>
        <v>6513</v>
      </c>
      <c r="F95" s="20">
        <f t="shared" si="225"/>
        <v>19125</v>
      </c>
      <c r="G95" s="21">
        <f t="shared" si="225"/>
        <v>15464</v>
      </c>
      <c r="H95" s="20">
        <f t="shared" si="225"/>
        <v>24827</v>
      </c>
      <c r="I95" s="21">
        <f t="shared" si="225"/>
        <v>23132</v>
      </c>
      <c r="J95" s="20">
        <f t="shared" si="225"/>
        <v>3654</v>
      </c>
      <c r="K95" s="21">
        <f t="shared" si="225"/>
        <v>3639</v>
      </c>
      <c r="L95" s="20">
        <f t="shared" si="225"/>
        <v>11863</v>
      </c>
      <c r="M95" s="21">
        <f t="shared" si="225"/>
        <v>12167</v>
      </c>
      <c r="N95" s="20">
        <f t="shared" si="225"/>
        <v>22284</v>
      </c>
      <c r="O95" s="21">
        <f t="shared" si="225"/>
        <v>23996</v>
      </c>
      <c r="P95" s="20">
        <f t="shared" si="225"/>
        <v>10529</v>
      </c>
      <c r="Q95" s="21">
        <f t="shared" si="225"/>
        <v>11881</v>
      </c>
      <c r="R95" s="20">
        <f t="shared" si="225"/>
        <v>14123</v>
      </c>
      <c r="S95" s="21">
        <f t="shared" si="225"/>
        <v>16095</v>
      </c>
      <c r="T95" s="20">
        <f t="shared" si="225"/>
        <v>2946</v>
      </c>
      <c r="U95" s="21">
        <f t="shared" si="225"/>
        <v>3910</v>
      </c>
      <c r="V95" s="20">
        <f t="shared" si="225"/>
        <v>12371</v>
      </c>
      <c r="W95" s="21">
        <f t="shared" si="225"/>
        <v>15178</v>
      </c>
      <c r="X95" s="20">
        <f t="shared" si="225"/>
        <v>10592</v>
      </c>
      <c r="Y95" s="21">
        <f t="shared" si="225"/>
        <v>7002</v>
      </c>
      <c r="Z95" s="20">
        <f t="shared" si="225"/>
        <v>23355</v>
      </c>
      <c r="AA95" s="21">
        <f t="shared" si="225"/>
        <v>26009</v>
      </c>
      <c r="AB95" s="173">
        <f>SUM(AB71:AB94)</f>
        <v>179792</v>
      </c>
      <c r="AC95" s="174">
        <f>SUM(AC71:AC94)</f>
        <v>179435</v>
      </c>
      <c r="BI95" s="266" t="s">
        <v>13</v>
      </c>
      <c r="BJ95" s="154">
        <f t="shared" ref="BJ95:CK95" si="226">SUM(BJ71:BJ94)</f>
        <v>1.0000000000000002</v>
      </c>
      <c r="BK95" s="155">
        <f t="shared" si="226"/>
        <v>1</v>
      </c>
      <c r="BL95" s="154">
        <f t="shared" si="226"/>
        <v>0.99999999999999989</v>
      </c>
      <c r="BM95" s="155">
        <f t="shared" si="226"/>
        <v>1</v>
      </c>
      <c r="BN95" s="154">
        <f t="shared" si="226"/>
        <v>1</v>
      </c>
      <c r="BO95" s="155">
        <f t="shared" si="226"/>
        <v>0.99999999999999989</v>
      </c>
      <c r="BP95" s="154">
        <f t="shared" si="226"/>
        <v>0.99999999999999989</v>
      </c>
      <c r="BQ95" s="155">
        <f t="shared" si="226"/>
        <v>1</v>
      </c>
      <c r="BR95" s="154">
        <f t="shared" si="226"/>
        <v>0.99999999999999989</v>
      </c>
      <c r="BS95" s="155">
        <f t="shared" si="226"/>
        <v>0.99999999999999989</v>
      </c>
      <c r="BT95" s="154">
        <f t="shared" si="226"/>
        <v>1</v>
      </c>
      <c r="BU95" s="155">
        <f t="shared" si="226"/>
        <v>0.99999999999999989</v>
      </c>
      <c r="BV95" s="154">
        <f t="shared" si="226"/>
        <v>0.99999999999999989</v>
      </c>
      <c r="BW95" s="155">
        <f t="shared" si="226"/>
        <v>1</v>
      </c>
      <c r="BX95" s="154">
        <f t="shared" si="226"/>
        <v>1</v>
      </c>
      <c r="BY95" s="155">
        <f t="shared" si="226"/>
        <v>0.99999999999999989</v>
      </c>
      <c r="BZ95" s="154">
        <f t="shared" si="226"/>
        <v>1</v>
      </c>
      <c r="CA95" s="155">
        <f t="shared" si="226"/>
        <v>0.99999999999999989</v>
      </c>
      <c r="CB95" s="154">
        <f t="shared" si="226"/>
        <v>1</v>
      </c>
      <c r="CC95" s="155">
        <f t="shared" si="226"/>
        <v>1</v>
      </c>
      <c r="CD95" s="154">
        <f t="shared" si="226"/>
        <v>1</v>
      </c>
      <c r="CE95" s="155">
        <f t="shared" si="226"/>
        <v>1.0000000000000002</v>
      </c>
      <c r="CF95" s="154">
        <f t="shared" si="226"/>
        <v>1.0000000000000002</v>
      </c>
      <c r="CG95" s="155">
        <f t="shared" si="226"/>
        <v>0.99999999999999989</v>
      </c>
      <c r="CH95" s="154">
        <f t="shared" si="226"/>
        <v>1</v>
      </c>
      <c r="CI95" s="155">
        <f t="shared" si="226"/>
        <v>1</v>
      </c>
      <c r="CJ95" s="154">
        <f t="shared" si="226"/>
        <v>0.99999999999999989</v>
      </c>
      <c r="CK95" s="155">
        <f t="shared" si="226"/>
        <v>0.99999999999999989</v>
      </c>
    </row>
    <row r="96" spans="1:89" ht="13.5" thickTop="1" x14ac:dyDescent="0.2">
      <c r="A96" s="186"/>
    </row>
    <row r="98" spans="1:89" x14ac:dyDescent="0.2">
      <c r="A98" s="300">
        <f>+A67+1</f>
        <v>44565</v>
      </c>
      <c r="B98" s="300"/>
      <c r="C98" s="300"/>
      <c r="D98" s="300"/>
      <c r="BI98" s="305">
        <f>+BI67+1</f>
        <v>44565</v>
      </c>
      <c r="BJ98" s="305"/>
      <c r="BK98" s="305"/>
      <c r="BL98" s="305"/>
    </row>
    <row r="99" spans="1:89" ht="13.5" thickBot="1" x14ac:dyDescent="0.25">
      <c r="AE99" s="269" t="s">
        <v>84</v>
      </c>
    </row>
    <row r="100" spans="1:89" ht="14.25" thickTop="1" thickBot="1" x14ac:dyDescent="0.25">
      <c r="A100" s="296" t="s">
        <v>0</v>
      </c>
      <c r="B100" s="298" t="s">
        <v>1</v>
      </c>
      <c r="C100" s="299"/>
      <c r="D100" s="298" t="s">
        <v>2</v>
      </c>
      <c r="E100" s="299"/>
      <c r="F100" s="298" t="s">
        <v>3</v>
      </c>
      <c r="G100" s="299"/>
      <c r="H100" s="298" t="s">
        <v>4</v>
      </c>
      <c r="I100" s="299"/>
      <c r="J100" s="298" t="s">
        <v>5</v>
      </c>
      <c r="K100" s="299"/>
      <c r="L100" s="298" t="s">
        <v>6</v>
      </c>
      <c r="M100" s="299"/>
      <c r="N100" s="298" t="s">
        <v>7</v>
      </c>
      <c r="O100" s="299"/>
      <c r="P100" s="298" t="s">
        <v>8</v>
      </c>
      <c r="Q100" s="299"/>
      <c r="R100" s="298" t="s">
        <v>9</v>
      </c>
      <c r="S100" s="299"/>
      <c r="T100" s="298" t="s">
        <v>10</v>
      </c>
      <c r="U100" s="299"/>
      <c r="V100" s="298" t="s">
        <v>11</v>
      </c>
      <c r="W100" s="299"/>
      <c r="X100" s="298" t="s">
        <v>12</v>
      </c>
      <c r="Y100" s="299"/>
      <c r="Z100" s="301" t="s">
        <v>40</v>
      </c>
      <c r="AA100" s="302"/>
      <c r="AB100" s="303" t="s">
        <v>41</v>
      </c>
      <c r="AC100" s="304"/>
      <c r="AE100" s="296" t="s">
        <v>0</v>
      </c>
      <c r="AF100" s="298" t="s">
        <v>1</v>
      </c>
      <c r="AG100" s="299"/>
      <c r="AH100" s="298" t="s">
        <v>2</v>
      </c>
      <c r="AI100" s="299"/>
      <c r="AJ100" s="298" t="s">
        <v>3</v>
      </c>
      <c r="AK100" s="299"/>
      <c r="AL100" s="298" t="s">
        <v>4</v>
      </c>
      <c r="AM100" s="299"/>
      <c r="AN100" s="298" t="s">
        <v>5</v>
      </c>
      <c r="AO100" s="299"/>
      <c r="AP100" s="298" t="s">
        <v>6</v>
      </c>
      <c r="AQ100" s="299"/>
      <c r="AR100" s="298" t="s">
        <v>7</v>
      </c>
      <c r="AS100" s="299"/>
      <c r="AT100" s="298" t="s">
        <v>8</v>
      </c>
      <c r="AU100" s="299"/>
      <c r="AV100" s="298" t="s">
        <v>9</v>
      </c>
      <c r="AW100" s="299"/>
      <c r="AX100" s="298" t="s">
        <v>10</v>
      </c>
      <c r="AY100" s="299"/>
      <c r="AZ100" s="298" t="s">
        <v>11</v>
      </c>
      <c r="BA100" s="299"/>
      <c r="BB100" s="298" t="s">
        <v>12</v>
      </c>
      <c r="BC100" s="299"/>
      <c r="BD100" s="301" t="s">
        <v>40</v>
      </c>
      <c r="BE100" s="302"/>
      <c r="BF100" s="303" t="s">
        <v>41</v>
      </c>
      <c r="BG100" s="304"/>
      <c r="BI100" s="296" t="s">
        <v>0</v>
      </c>
      <c r="BJ100" s="298" t="s">
        <v>1</v>
      </c>
      <c r="BK100" s="299"/>
      <c r="BL100" s="298" t="s">
        <v>2</v>
      </c>
      <c r="BM100" s="299"/>
      <c r="BN100" s="298" t="s">
        <v>3</v>
      </c>
      <c r="BO100" s="299"/>
      <c r="BP100" s="298" t="s">
        <v>4</v>
      </c>
      <c r="BQ100" s="299"/>
      <c r="BR100" s="298" t="s">
        <v>5</v>
      </c>
      <c r="BS100" s="299"/>
      <c r="BT100" s="298" t="s">
        <v>6</v>
      </c>
      <c r="BU100" s="299"/>
      <c r="BV100" s="298" t="s">
        <v>7</v>
      </c>
      <c r="BW100" s="299"/>
      <c r="BX100" s="298" t="s">
        <v>8</v>
      </c>
      <c r="BY100" s="299"/>
      <c r="BZ100" s="298" t="s">
        <v>9</v>
      </c>
      <c r="CA100" s="299"/>
      <c r="CB100" s="298" t="s">
        <v>10</v>
      </c>
      <c r="CC100" s="299"/>
      <c r="CD100" s="298" t="s">
        <v>11</v>
      </c>
      <c r="CE100" s="299"/>
      <c r="CF100" s="298" t="s">
        <v>12</v>
      </c>
      <c r="CG100" s="299"/>
      <c r="CH100" s="301" t="s">
        <v>40</v>
      </c>
      <c r="CI100" s="302"/>
      <c r="CJ100" s="298" t="s">
        <v>41</v>
      </c>
      <c r="CK100" s="299"/>
    </row>
    <row r="101" spans="1:89" ht="15" thickTop="1" thickBot="1" x14ac:dyDescent="0.3">
      <c r="A101" s="297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75" t="s">
        <v>14</v>
      </c>
      <c r="AC101" s="176" t="s">
        <v>15</v>
      </c>
      <c r="AE101" s="297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75" t="s">
        <v>14</v>
      </c>
      <c r="BG101" s="176" t="s">
        <v>15</v>
      </c>
      <c r="BI101" s="297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85"/>
      <c r="D102" s="126"/>
      <c r="E102" s="179"/>
      <c r="F102" s="125"/>
      <c r="G102" s="127"/>
      <c r="H102" s="126"/>
      <c r="I102" s="179"/>
      <c r="J102" s="125"/>
      <c r="K102" s="127"/>
      <c r="L102" s="126"/>
      <c r="M102" s="125"/>
      <c r="N102" s="178"/>
      <c r="O102" s="180"/>
      <c r="P102" s="125"/>
      <c r="Q102" s="127"/>
      <c r="R102" s="126"/>
      <c r="S102" s="179"/>
      <c r="T102" s="125"/>
      <c r="U102" s="127"/>
      <c r="V102" s="126"/>
      <c r="W102" s="179"/>
      <c r="X102" s="125"/>
      <c r="Y102" s="127"/>
      <c r="Z102" s="183"/>
      <c r="AA102" s="184"/>
      <c r="AB102" s="169">
        <f>B102+D102+F102+H102+J102+L102+N102+P102+R102+T102+V102+X102+Z102</f>
        <v>0</v>
      </c>
      <c r="AC102" s="170">
        <f>C102+E102+G102+I102+K102+M102+O102+Q102+S102+U102+W102+Y102+AA102</f>
        <v>0</v>
      </c>
      <c r="AE102" s="272" t="str">
        <f>$AE$9</f>
        <v>07:00 - 07:59</v>
      </c>
      <c r="AF102" s="125">
        <f>SUMIF($A$9:$A$32,$AE102,B$102:B$125)</f>
        <v>1400</v>
      </c>
      <c r="AG102" s="185">
        <f t="shared" ref="AG102:AV103" si="227">SUMIF($A$9:$A$32,$AE102,C$102:C$125)</f>
        <v>674</v>
      </c>
      <c r="AH102" s="126">
        <f t="shared" si="227"/>
        <v>555</v>
      </c>
      <c r="AI102" s="179">
        <f t="shared" si="227"/>
        <v>466</v>
      </c>
      <c r="AJ102" s="125">
        <f t="shared" si="227"/>
        <v>1704</v>
      </c>
      <c r="AK102" s="127">
        <f t="shared" si="227"/>
        <v>799</v>
      </c>
      <c r="AL102" s="126">
        <f t="shared" si="227"/>
        <v>1901</v>
      </c>
      <c r="AM102" s="179">
        <f t="shared" si="227"/>
        <v>1166</v>
      </c>
      <c r="AN102" s="125">
        <f t="shared" si="227"/>
        <v>160</v>
      </c>
      <c r="AO102" s="127">
        <f t="shared" si="227"/>
        <v>510</v>
      </c>
      <c r="AP102" s="126">
        <f t="shared" si="227"/>
        <v>595</v>
      </c>
      <c r="AQ102" s="125">
        <f t="shared" si="227"/>
        <v>1536</v>
      </c>
      <c r="AR102" s="178">
        <f t="shared" si="227"/>
        <v>1596</v>
      </c>
      <c r="AS102" s="180">
        <f t="shared" si="227"/>
        <v>2123</v>
      </c>
      <c r="AT102" s="125">
        <f t="shared" si="227"/>
        <v>1055</v>
      </c>
      <c r="AU102" s="127">
        <f t="shared" si="227"/>
        <v>1100</v>
      </c>
      <c r="AV102" s="126">
        <f t="shared" si="227"/>
        <v>1341</v>
      </c>
      <c r="AW102" s="179">
        <f t="shared" ref="AW102:BE103" si="228">SUMIF($A$9:$A$32,$AE102,S$102:S$125)</f>
        <v>1032</v>
      </c>
      <c r="AX102" s="125">
        <f t="shared" si="228"/>
        <v>191</v>
      </c>
      <c r="AY102" s="127">
        <f t="shared" si="228"/>
        <v>621</v>
      </c>
      <c r="AZ102" s="126">
        <f t="shared" si="228"/>
        <v>588</v>
      </c>
      <c r="BA102" s="179">
        <f t="shared" si="228"/>
        <v>1334</v>
      </c>
      <c r="BB102" s="125">
        <f t="shared" si="228"/>
        <v>941</v>
      </c>
      <c r="BC102" s="127">
        <f t="shared" si="228"/>
        <v>857</v>
      </c>
      <c r="BD102" s="183">
        <f t="shared" si="228"/>
        <v>1640</v>
      </c>
      <c r="BE102" s="184">
        <f t="shared" si="228"/>
        <v>1639</v>
      </c>
      <c r="BF102" s="169">
        <f>AF102+AH102+AJ102+AL102+AN102+AP102+AR102+AT102+AV102+AX102+AZ102+BB102+BD102</f>
        <v>13667</v>
      </c>
      <c r="BG102" s="170">
        <f>AG102+AI102+AK102+AM102+AO102+AQ102+AS102+AU102+AW102+AY102+BA102+BC102+BE102</f>
        <v>13857</v>
      </c>
      <c r="BI102" s="124" t="s">
        <v>16</v>
      </c>
      <c r="BJ102" s="128">
        <f>B102/B126</f>
        <v>0</v>
      </c>
      <c r="BK102" s="129">
        <f t="shared" ref="BK102" si="229">C102/C126</f>
        <v>0</v>
      </c>
      <c r="BL102" s="130">
        <f t="shared" ref="BL102" si="230">D102/D126</f>
        <v>0</v>
      </c>
      <c r="BM102" s="131">
        <f t="shared" ref="BM102" si="231">E102/E126</f>
        <v>0</v>
      </c>
      <c r="BN102" s="128">
        <f t="shared" ref="BN102" si="232">F102/F126</f>
        <v>0</v>
      </c>
      <c r="BO102" s="129">
        <f t="shared" ref="BO102" si="233">G102/G126</f>
        <v>0</v>
      </c>
      <c r="BP102" s="130">
        <f t="shared" ref="BP102" si="234">H102/H126</f>
        <v>0</v>
      </c>
      <c r="BQ102" s="131">
        <f t="shared" ref="BQ102" si="235">I102/I126</f>
        <v>0</v>
      </c>
      <c r="BR102" s="128">
        <f t="shared" ref="BR102" si="236">J102/J126</f>
        <v>0</v>
      </c>
      <c r="BS102" s="129">
        <f t="shared" ref="BS102" si="237">K102/K126</f>
        <v>0</v>
      </c>
      <c r="BT102" s="130">
        <f t="shared" ref="BT102" si="238">L102/L126</f>
        <v>0</v>
      </c>
      <c r="BU102" s="128">
        <f t="shared" ref="BU102" si="239">M102/M126</f>
        <v>0</v>
      </c>
      <c r="BV102" s="132">
        <f t="shared" ref="BV102" si="240">N102/N126</f>
        <v>0</v>
      </c>
      <c r="BW102" s="133">
        <f t="shared" ref="BW102" si="241">O102/O126</f>
        <v>0</v>
      </c>
      <c r="BX102" s="128">
        <f t="shared" ref="BX102" si="242">P102/P126</f>
        <v>0</v>
      </c>
      <c r="BY102" s="129">
        <f t="shared" ref="BY102" si="243">Q102/Q126</f>
        <v>0</v>
      </c>
      <c r="BZ102" s="130">
        <f t="shared" ref="BZ102" si="244">R102/R126</f>
        <v>0</v>
      </c>
      <c r="CA102" s="131">
        <f t="shared" ref="CA102" si="245">S102/S126</f>
        <v>0</v>
      </c>
      <c r="CB102" s="128">
        <f t="shared" ref="CB102" si="246">T102/T126</f>
        <v>0</v>
      </c>
      <c r="CC102" s="129">
        <f t="shared" ref="CC102" si="247">U102/U126</f>
        <v>0</v>
      </c>
      <c r="CD102" s="130">
        <f t="shared" ref="CD102" si="248">V102/V126</f>
        <v>0</v>
      </c>
      <c r="CE102" s="131">
        <f t="shared" ref="CE102" si="249">W102/W126</f>
        <v>0</v>
      </c>
      <c r="CF102" s="128">
        <f t="shared" ref="CF102" si="250">X102/X126</f>
        <v>0</v>
      </c>
      <c r="CG102" s="129">
        <f t="shared" ref="CG102" si="251">Y102/Y126</f>
        <v>0</v>
      </c>
      <c r="CH102" s="130">
        <f t="shared" ref="CH102" si="252">Z102/Z126</f>
        <v>0</v>
      </c>
      <c r="CI102" s="128">
        <f t="shared" ref="CI102" si="253">AA102/AA126</f>
        <v>0</v>
      </c>
      <c r="CJ102" s="134">
        <f t="shared" ref="CJ102" si="254">AB102/AB126</f>
        <v>0</v>
      </c>
      <c r="CK102" s="135">
        <f t="shared" ref="CK102" si="255">AC102/AC126</f>
        <v>0</v>
      </c>
    </row>
    <row r="103" spans="1:89" x14ac:dyDescent="0.2">
      <c r="A103" s="136" t="s">
        <v>17</v>
      </c>
      <c r="B103" s="188">
        <v>185</v>
      </c>
      <c r="C103" s="189">
        <v>0</v>
      </c>
      <c r="D103" s="190">
        <v>116</v>
      </c>
      <c r="E103" s="191">
        <v>1</v>
      </c>
      <c r="F103" s="188">
        <v>644</v>
      </c>
      <c r="G103" s="192">
        <v>2</v>
      </c>
      <c r="H103" s="190">
        <v>322</v>
      </c>
      <c r="I103" s="191">
        <v>18</v>
      </c>
      <c r="J103" s="188">
        <v>14</v>
      </c>
      <c r="K103" s="192">
        <v>11</v>
      </c>
      <c r="L103" s="190">
        <v>20</v>
      </c>
      <c r="M103" s="188">
        <v>52</v>
      </c>
      <c r="N103" s="193">
        <v>113</v>
      </c>
      <c r="O103" s="194">
        <v>52</v>
      </c>
      <c r="P103" s="188">
        <v>29</v>
      </c>
      <c r="Q103" s="192">
        <v>62</v>
      </c>
      <c r="R103" s="190">
        <v>12</v>
      </c>
      <c r="S103" s="191">
        <v>62</v>
      </c>
      <c r="T103" s="188">
        <v>0</v>
      </c>
      <c r="U103" s="192">
        <v>14</v>
      </c>
      <c r="V103" s="190">
        <v>2</v>
      </c>
      <c r="W103" s="191">
        <v>1</v>
      </c>
      <c r="X103" s="188">
        <v>1</v>
      </c>
      <c r="Y103" s="192">
        <v>0</v>
      </c>
      <c r="Z103" s="190">
        <v>0</v>
      </c>
      <c r="AA103" s="188">
        <v>0</v>
      </c>
      <c r="AB103" s="169">
        <f t="shared" ref="AB103:AB122" si="256">B103+D103+F103+H103+J103+L103+N103+P103+R103+T103+V103+X103+Z103</f>
        <v>1458</v>
      </c>
      <c r="AC103" s="170">
        <f t="shared" ref="AC103:AC122" si="257">C103+E103+G103+I103+K103+M103+O103+Q103+S103+U103+W103+Y103+AA103</f>
        <v>275</v>
      </c>
      <c r="AE103" s="274" t="str">
        <f>$AE$10</f>
        <v>08:00 - 08:59</v>
      </c>
      <c r="AF103" s="125">
        <f>SUMIF($A$9:$A$32,$AE103,B$102:B$125)</f>
        <v>1315</v>
      </c>
      <c r="AG103" s="189">
        <f t="shared" si="227"/>
        <v>643</v>
      </c>
      <c r="AH103" s="190">
        <f t="shared" si="227"/>
        <v>376</v>
      </c>
      <c r="AI103" s="191">
        <f t="shared" si="227"/>
        <v>456</v>
      </c>
      <c r="AJ103" s="275">
        <f t="shared" si="227"/>
        <v>1486</v>
      </c>
      <c r="AK103" s="192">
        <f t="shared" si="227"/>
        <v>721</v>
      </c>
      <c r="AL103" s="190">
        <f t="shared" si="227"/>
        <v>1620</v>
      </c>
      <c r="AM103" s="191">
        <f t="shared" si="227"/>
        <v>1169</v>
      </c>
      <c r="AN103" s="275">
        <f t="shared" si="227"/>
        <v>141</v>
      </c>
      <c r="AO103" s="192">
        <f t="shared" si="227"/>
        <v>426</v>
      </c>
      <c r="AP103" s="190">
        <f t="shared" si="227"/>
        <v>521</v>
      </c>
      <c r="AQ103" s="275">
        <f t="shared" si="227"/>
        <v>1379</v>
      </c>
      <c r="AR103" s="193">
        <f t="shared" si="227"/>
        <v>1348</v>
      </c>
      <c r="AS103" s="194">
        <f t="shared" si="227"/>
        <v>1986</v>
      </c>
      <c r="AT103" s="275">
        <f t="shared" si="227"/>
        <v>791</v>
      </c>
      <c r="AU103" s="192">
        <f t="shared" si="227"/>
        <v>824</v>
      </c>
      <c r="AV103" s="190">
        <f t="shared" si="227"/>
        <v>1155</v>
      </c>
      <c r="AW103" s="191">
        <f t="shared" si="228"/>
        <v>859</v>
      </c>
      <c r="AX103" s="275">
        <f t="shared" si="228"/>
        <v>140</v>
      </c>
      <c r="AY103" s="192">
        <f t="shared" si="228"/>
        <v>407</v>
      </c>
      <c r="AZ103" s="190">
        <f t="shared" si="228"/>
        <v>486</v>
      </c>
      <c r="BA103" s="191">
        <f t="shared" si="228"/>
        <v>1111</v>
      </c>
      <c r="BB103" s="275">
        <f t="shared" si="228"/>
        <v>688</v>
      </c>
      <c r="BC103" s="192">
        <f t="shared" si="228"/>
        <v>729</v>
      </c>
      <c r="BD103" s="190">
        <f t="shared" si="228"/>
        <v>1473</v>
      </c>
      <c r="BE103" s="275">
        <f t="shared" si="228"/>
        <v>1256</v>
      </c>
      <c r="BF103" s="171">
        <f>SUM(AF103,AH103,AJ103,AL103,AN103,AP103,AR103,AT103,AV103,AX103,AZ103,BB103,BD103)</f>
        <v>11540</v>
      </c>
      <c r="BG103" s="172">
        <f>SUM(AG103,AI103,AK103,AM103,AO103,AQ103,AS103,AU103,AW103,AY103,BA103,BC103,BE103)</f>
        <v>11966</v>
      </c>
      <c r="BI103" s="136" t="s">
        <v>17</v>
      </c>
      <c r="BJ103" s="128">
        <f>B103/B126</f>
        <v>1.3812154696132596E-2</v>
      </c>
      <c r="BK103" s="129">
        <f t="shared" ref="BK103" si="258">C103/C126</f>
        <v>0</v>
      </c>
      <c r="BL103" s="130">
        <f t="shared" ref="BL103" si="259">D103/D126</f>
        <v>1.9075809899687553E-2</v>
      </c>
      <c r="BM103" s="131">
        <f t="shared" ref="BM103" si="260">E103/E126</f>
        <v>1.6658337497917709E-4</v>
      </c>
      <c r="BN103" s="128">
        <f t="shared" ref="BN103" si="261">F103/F126</f>
        <v>3.9089529590288316E-2</v>
      </c>
      <c r="BO103" s="129">
        <f t="shared" ref="BO103" si="262">G103/G126</f>
        <v>1.3248542660307367E-4</v>
      </c>
      <c r="BP103" s="130">
        <f t="shared" ref="BP103" si="263">H103/H126</f>
        <v>1.5628791923506285E-2</v>
      </c>
      <c r="BQ103" s="131">
        <f t="shared" ref="BQ103" si="264">I103/I126</f>
        <v>8.5376843902670396E-4</v>
      </c>
      <c r="BR103" s="128">
        <f t="shared" ref="BR103" si="265">J103/J126</f>
        <v>3.9772727272727269E-3</v>
      </c>
      <c r="BS103" s="129">
        <f t="shared" ref="BS103" si="266">K103/K126</f>
        <v>3.1782721756717712E-3</v>
      </c>
      <c r="BT103" s="130">
        <f t="shared" ref="BT103" si="267">L103/L126</f>
        <v>1.7157073003345629E-3</v>
      </c>
      <c r="BU103" s="128">
        <f t="shared" ref="BU103" si="268">M103/M126</f>
        <v>4.662004662004662E-3</v>
      </c>
      <c r="BV103" s="132">
        <f t="shared" ref="BV103" si="269">N103/N126</f>
        <v>5.3742984875867969E-3</v>
      </c>
      <c r="BW103" s="133">
        <f t="shared" ref="BW103" si="270">O103/O126</f>
        <v>2.4590939184715786E-3</v>
      </c>
      <c r="BX103" s="128">
        <f t="shared" ref="BX103" si="271">P103/P126</f>
        <v>2.7171367000843249E-3</v>
      </c>
      <c r="BY103" s="129">
        <f t="shared" ref="BY103" si="272">Q103/Q126</f>
        <v>5.6786957318190143E-3</v>
      </c>
      <c r="BZ103" s="130">
        <f t="shared" ref="BZ103" si="273">R103/R126</f>
        <v>9.0341037416246327E-4</v>
      </c>
      <c r="CA103" s="131">
        <f t="shared" ref="CA103" si="274">S103/S126</f>
        <v>4.4009085746734809E-3</v>
      </c>
      <c r="CB103" s="128">
        <f t="shared" ref="CB103" si="275">T103/T126</f>
        <v>0</v>
      </c>
      <c r="CC103" s="129">
        <f t="shared" ref="CC103" si="276">U103/U126</f>
        <v>3.9392234102419805E-3</v>
      </c>
      <c r="CD103" s="130">
        <f t="shared" ref="CD103" si="277">V103/V126</f>
        <v>1.7499343774608452E-4</v>
      </c>
      <c r="CE103" s="131">
        <f t="shared" ref="CE103" si="278">W103/W126</f>
        <v>7.8216660148611649E-5</v>
      </c>
      <c r="CF103" s="128">
        <f t="shared" ref="CF103" si="279">X103/X126</f>
        <v>1.0371292263015972E-4</v>
      </c>
      <c r="CG103" s="129">
        <f t="shared" ref="CG103" si="280">Y103/Y126</f>
        <v>0</v>
      </c>
      <c r="CH103" s="130">
        <f t="shared" ref="CH103" si="281">Z103/Z126</f>
        <v>0</v>
      </c>
      <c r="CI103" s="128">
        <f t="shared" ref="CI103" si="282">AA103/AA126</f>
        <v>0</v>
      </c>
      <c r="CJ103" s="134">
        <f t="shared" ref="CJ103" si="283">AB103/AB126</f>
        <v>9.0611910059289272E-3</v>
      </c>
      <c r="CK103" s="135">
        <f t="shared" ref="CK103" si="284">AC103/AC126</f>
        <v>1.7118064849454401E-3</v>
      </c>
    </row>
    <row r="104" spans="1:89" ht="13.5" thickBot="1" x14ac:dyDescent="0.25">
      <c r="A104" s="145" t="s">
        <v>18</v>
      </c>
      <c r="B104" s="195">
        <v>971</v>
      </c>
      <c r="C104" s="196">
        <v>88</v>
      </c>
      <c r="D104" s="197">
        <v>428</v>
      </c>
      <c r="E104" s="198">
        <v>131</v>
      </c>
      <c r="F104" s="195">
        <v>1663</v>
      </c>
      <c r="G104" s="199">
        <v>219</v>
      </c>
      <c r="H104" s="197">
        <v>1260</v>
      </c>
      <c r="I104" s="198">
        <v>354</v>
      </c>
      <c r="J104" s="195">
        <v>49</v>
      </c>
      <c r="K104" s="199">
        <v>141</v>
      </c>
      <c r="L104" s="197">
        <v>228</v>
      </c>
      <c r="M104" s="195">
        <v>506</v>
      </c>
      <c r="N104" s="200">
        <v>724</v>
      </c>
      <c r="O104" s="201">
        <v>1032</v>
      </c>
      <c r="P104" s="195">
        <v>339</v>
      </c>
      <c r="Q104" s="199">
        <v>579</v>
      </c>
      <c r="R104" s="197">
        <v>437</v>
      </c>
      <c r="S104" s="198">
        <v>558</v>
      </c>
      <c r="T104" s="195">
        <v>36</v>
      </c>
      <c r="U104" s="199">
        <v>318</v>
      </c>
      <c r="V104" s="197">
        <v>224</v>
      </c>
      <c r="W104" s="198">
        <v>753</v>
      </c>
      <c r="X104" s="195">
        <v>381</v>
      </c>
      <c r="Y104" s="199">
        <v>355</v>
      </c>
      <c r="Z104" s="197">
        <v>1089</v>
      </c>
      <c r="AA104" s="195">
        <v>713</v>
      </c>
      <c r="AB104" s="169">
        <f t="shared" si="256"/>
        <v>7829</v>
      </c>
      <c r="AC104" s="170">
        <f t="shared" si="257"/>
        <v>5747</v>
      </c>
      <c r="AE104" s="272"/>
      <c r="AF104" s="125"/>
      <c r="AG104" s="196"/>
      <c r="AH104" s="197"/>
      <c r="AI104" s="198"/>
      <c r="AJ104" s="195"/>
      <c r="AK104" s="199"/>
      <c r="AL104" s="197"/>
      <c r="AM104" s="198"/>
      <c r="AN104" s="195"/>
      <c r="AO104" s="199"/>
      <c r="AP104" s="197"/>
      <c r="AQ104" s="195"/>
      <c r="AR104" s="200"/>
      <c r="AS104" s="201"/>
      <c r="AT104" s="195"/>
      <c r="AU104" s="199"/>
      <c r="AV104" s="197"/>
      <c r="AW104" s="198"/>
      <c r="AX104" s="195"/>
      <c r="AY104" s="199"/>
      <c r="AZ104" s="197"/>
      <c r="BA104" s="198"/>
      <c r="BB104" s="195"/>
      <c r="BC104" s="199"/>
      <c r="BD104" s="197"/>
      <c r="BE104" s="195"/>
      <c r="BF104" s="171"/>
      <c r="BG104" s="172"/>
      <c r="BI104" s="145" t="s">
        <v>18</v>
      </c>
      <c r="BJ104" s="128">
        <f>B104/B126</f>
        <v>7.2495147080782446E-2</v>
      </c>
      <c r="BK104" s="129">
        <f t="shared" ref="BK104" si="285">C104/C126</f>
        <v>6.6250094105247308E-3</v>
      </c>
      <c r="BL104" s="130">
        <f t="shared" ref="BL104" si="286">D104/D126</f>
        <v>7.0383160664364411E-2</v>
      </c>
      <c r="BM104" s="131">
        <f t="shared" ref="BM104" si="287">E104/E126</f>
        <v>2.1822422122272197E-2</v>
      </c>
      <c r="BN104" s="128">
        <f t="shared" ref="BN104" si="288">F104/F126</f>
        <v>0.10094081942336874</v>
      </c>
      <c r="BO104" s="129">
        <f t="shared" ref="BO104" si="289">G104/G126</f>
        <v>1.4507154213036565E-2</v>
      </c>
      <c r="BP104" s="130">
        <f t="shared" ref="BP104" si="290">H104/H126</f>
        <v>6.115614230937242E-2</v>
      </c>
      <c r="BQ104" s="131">
        <f t="shared" ref="BQ104" si="291">I104/I126</f>
        <v>1.679077930085851E-2</v>
      </c>
      <c r="BR104" s="128">
        <f t="shared" ref="BR104" si="292">J104/J126</f>
        <v>1.3920454545454545E-2</v>
      </c>
      <c r="BS104" s="129">
        <f t="shared" ref="BS104" si="293">K104/K126</f>
        <v>4.0739670615429067E-2</v>
      </c>
      <c r="BT104" s="130">
        <f t="shared" ref="BT104" si="294">L104/L126</f>
        <v>1.9559063223814017E-2</v>
      </c>
      <c r="BU104" s="128">
        <f t="shared" ref="BU104" si="295">M104/M126</f>
        <v>4.5364891518737675E-2</v>
      </c>
      <c r="BV104" s="132">
        <f t="shared" ref="BV104" si="296">N104/N126</f>
        <v>3.4433558451441075E-2</v>
      </c>
      <c r="BW104" s="133">
        <f t="shared" ref="BW104" si="297">O104/O126</f>
        <v>4.880355622812825E-2</v>
      </c>
      <c r="BX104" s="128">
        <f t="shared" ref="BX104" si="298">P104/P126</f>
        <v>3.1762391080296076E-2</v>
      </c>
      <c r="BY104" s="129">
        <f t="shared" ref="BY104" si="299">Q104/Q126</f>
        <v>5.3031690785858218E-2</v>
      </c>
      <c r="BZ104" s="130">
        <f t="shared" ref="BZ104" si="300">R104/R126</f>
        <v>3.2899194459083035E-2</v>
      </c>
      <c r="CA104" s="131">
        <f t="shared" ref="CA104" si="301">S104/S126</f>
        <v>3.9608177172061332E-2</v>
      </c>
      <c r="CB104" s="128">
        <f t="shared" ref="CB104" si="302">T104/T126</f>
        <v>1.0978956999085087E-2</v>
      </c>
      <c r="CC104" s="129">
        <f t="shared" ref="CC104" si="303">U104/U126</f>
        <v>8.9476646032639273E-2</v>
      </c>
      <c r="CD104" s="130">
        <f t="shared" ref="CD104" si="304">V104/V126</f>
        <v>1.9599265027561468E-2</v>
      </c>
      <c r="CE104" s="131">
        <f t="shared" ref="CE104" si="305">W104/W126</f>
        <v>5.8897145091904579E-2</v>
      </c>
      <c r="CF104" s="128">
        <f t="shared" ref="CF104" si="306">X104/X126</f>
        <v>3.9514623522090855E-2</v>
      </c>
      <c r="CG104" s="129">
        <f t="shared" ref="CG104" si="307">Y104/Y126</f>
        <v>5.7704811443433028E-2</v>
      </c>
      <c r="CH104" s="130">
        <f t="shared" ref="CH104" si="308">Z104/Z126</f>
        <v>5.4878048780487805E-2</v>
      </c>
      <c r="CI104" s="128">
        <f t="shared" ref="CI104" si="309">AA104/AA126</f>
        <v>3.2518471221381011E-2</v>
      </c>
      <c r="CJ104" s="134">
        <f t="shared" ref="CJ104" si="310">AB104/AB126</f>
        <v>4.8655736889861162E-2</v>
      </c>
      <c r="CK104" s="135">
        <f t="shared" ref="CK104" si="311">AC104/AC126</f>
        <v>3.5773643159932526E-2</v>
      </c>
    </row>
    <row r="105" spans="1:89" ht="14.25" thickTop="1" thickBot="1" x14ac:dyDescent="0.25">
      <c r="A105" s="136" t="s">
        <v>19</v>
      </c>
      <c r="B105" s="188">
        <v>1531</v>
      </c>
      <c r="C105" s="189">
        <v>423</v>
      </c>
      <c r="D105" s="190">
        <v>706</v>
      </c>
      <c r="E105" s="191">
        <v>352</v>
      </c>
      <c r="F105" s="188">
        <v>1885</v>
      </c>
      <c r="G105" s="192">
        <v>684</v>
      </c>
      <c r="H105" s="190">
        <v>1755</v>
      </c>
      <c r="I105" s="191">
        <v>983</v>
      </c>
      <c r="J105" s="188">
        <v>108</v>
      </c>
      <c r="K105" s="192">
        <v>276</v>
      </c>
      <c r="L105" s="190">
        <v>442</v>
      </c>
      <c r="M105" s="188">
        <v>1109</v>
      </c>
      <c r="N105" s="193">
        <v>1270</v>
      </c>
      <c r="O105" s="194">
        <v>1913</v>
      </c>
      <c r="P105" s="188">
        <v>842</v>
      </c>
      <c r="Q105" s="192">
        <v>902</v>
      </c>
      <c r="R105" s="190">
        <v>948</v>
      </c>
      <c r="S105" s="191">
        <v>956</v>
      </c>
      <c r="T105" s="188">
        <v>147</v>
      </c>
      <c r="U105" s="192">
        <v>505</v>
      </c>
      <c r="V105" s="190">
        <v>449</v>
      </c>
      <c r="W105" s="191">
        <v>1256</v>
      </c>
      <c r="X105" s="188">
        <v>744</v>
      </c>
      <c r="Y105" s="192">
        <v>667</v>
      </c>
      <c r="Z105" s="190">
        <v>1562</v>
      </c>
      <c r="AA105" s="188">
        <v>1150</v>
      </c>
      <c r="AB105" s="169">
        <f t="shared" si="256"/>
        <v>12389</v>
      </c>
      <c r="AC105" s="170">
        <f t="shared" si="257"/>
        <v>11176</v>
      </c>
      <c r="AE105" s="266" t="s">
        <v>13</v>
      </c>
      <c r="AF105" s="20">
        <f t="shared" ref="AF105:BG105" si="312">SUM(AF102:AF104)</f>
        <v>2715</v>
      </c>
      <c r="AG105" s="21">
        <f t="shared" si="312"/>
        <v>1317</v>
      </c>
      <c r="AH105" s="20">
        <f t="shared" si="312"/>
        <v>931</v>
      </c>
      <c r="AI105" s="21">
        <f t="shared" si="312"/>
        <v>922</v>
      </c>
      <c r="AJ105" s="20">
        <f t="shared" si="312"/>
        <v>3190</v>
      </c>
      <c r="AK105" s="21">
        <f t="shared" si="312"/>
        <v>1520</v>
      </c>
      <c r="AL105" s="20">
        <f t="shared" si="312"/>
        <v>3521</v>
      </c>
      <c r="AM105" s="21">
        <f t="shared" si="312"/>
        <v>2335</v>
      </c>
      <c r="AN105" s="20">
        <f t="shared" si="312"/>
        <v>301</v>
      </c>
      <c r="AO105" s="21">
        <f t="shared" si="312"/>
        <v>936</v>
      </c>
      <c r="AP105" s="20">
        <f t="shared" si="312"/>
        <v>1116</v>
      </c>
      <c r="AQ105" s="21">
        <f t="shared" si="312"/>
        <v>2915</v>
      </c>
      <c r="AR105" s="20">
        <f t="shared" si="312"/>
        <v>2944</v>
      </c>
      <c r="AS105" s="21">
        <f t="shared" si="312"/>
        <v>4109</v>
      </c>
      <c r="AT105" s="20">
        <f t="shared" si="312"/>
        <v>1846</v>
      </c>
      <c r="AU105" s="21">
        <f t="shared" si="312"/>
        <v>1924</v>
      </c>
      <c r="AV105" s="20">
        <f t="shared" si="312"/>
        <v>2496</v>
      </c>
      <c r="AW105" s="21">
        <f t="shared" si="312"/>
        <v>1891</v>
      </c>
      <c r="AX105" s="20">
        <f t="shared" si="312"/>
        <v>331</v>
      </c>
      <c r="AY105" s="21">
        <f t="shared" si="312"/>
        <v>1028</v>
      </c>
      <c r="AZ105" s="20">
        <f t="shared" si="312"/>
        <v>1074</v>
      </c>
      <c r="BA105" s="21">
        <f t="shared" si="312"/>
        <v>2445</v>
      </c>
      <c r="BB105" s="20">
        <f t="shared" si="312"/>
        <v>1629</v>
      </c>
      <c r="BC105" s="21">
        <f t="shared" si="312"/>
        <v>1586</v>
      </c>
      <c r="BD105" s="20">
        <f t="shared" si="312"/>
        <v>3113</v>
      </c>
      <c r="BE105" s="21">
        <f t="shared" si="312"/>
        <v>2895</v>
      </c>
      <c r="BF105" s="173">
        <f t="shared" si="312"/>
        <v>25207</v>
      </c>
      <c r="BG105" s="174">
        <f t="shared" si="312"/>
        <v>25823</v>
      </c>
      <c r="BI105" s="136" t="s">
        <v>19</v>
      </c>
      <c r="BJ105" s="128">
        <f>B105/B126</f>
        <v>0.11430491264745408</v>
      </c>
      <c r="BK105" s="129">
        <f t="shared" ref="BK105" si="313">C105/C126</f>
        <v>3.1845215689226831E-2</v>
      </c>
      <c r="BL105" s="130">
        <f t="shared" ref="BL105" si="314">D105/D126</f>
        <v>0.11609932576878802</v>
      </c>
      <c r="BM105" s="131">
        <f t="shared" ref="BM105" si="315">E105/E126</f>
        <v>5.8637347992670334E-2</v>
      </c>
      <c r="BN105" s="128">
        <f t="shared" ref="BN105" si="316">F105/F126</f>
        <v>0.11441578148710167</v>
      </c>
      <c r="BO105" s="129">
        <f t="shared" ref="BO105" si="317">G105/G126</f>
        <v>4.5310015898251191E-2</v>
      </c>
      <c r="BP105" s="130">
        <f t="shared" ref="BP105" si="318">H105/H126</f>
        <v>8.5181769645197303E-2</v>
      </c>
      <c r="BQ105" s="131">
        <f t="shared" ref="BQ105" si="319">I105/I126</f>
        <v>4.6625243086847221E-2</v>
      </c>
      <c r="BR105" s="128">
        <f t="shared" ref="BR105" si="320">J105/J126</f>
        <v>3.0681818181818182E-2</v>
      </c>
      <c r="BS105" s="129">
        <f t="shared" ref="BS105" si="321">K105/K126</f>
        <v>7.9745738225946258E-2</v>
      </c>
      <c r="BT105" s="130">
        <f t="shared" ref="BT105" si="322">L105/L126</f>
        <v>3.7917131337393842E-2</v>
      </c>
      <c r="BU105" s="128">
        <f t="shared" ref="BU105" si="323">M105/M126</f>
        <v>9.9426214810830194E-2</v>
      </c>
      <c r="BV105" s="132">
        <f t="shared" ref="BV105" si="324">N105/N126</f>
        <v>6.0401407780842763E-2</v>
      </c>
      <c r="BW105" s="133">
        <f t="shared" ref="BW105" si="325">O105/O126</f>
        <v>9.046628203915634E-2</v>
      </c>
      <c r="BX105" s="128">
        <f t="shared" ref="BX105" si="326">P105/P126</f>
        <v>7.8890658671413844E-2</v>
      </c>
      <c r="BY105" s="129">
        <f t="shared" ref="BY105" si="327">Q105/Q126</f>
        <v>8.2615863711302431E-2</v>
      </c>
      <c r="BZ105" s="130">
        <f t="shared" ref="BZ105" si="328">R105/R126</f>
        <v>7.1369419558834607E-2</v>
      </c>
      <c r="CA105" s="131">
        <f t="shared" ref="CA105" si="329">S105/S126</f>
        <v>6.7859170925610446E-2</v>
      </c>
      <c r="CB105" s="128">
        <f t="shared" ref="CB105" si="330">T105/T126</f>
        <v>4.483074107959744E-2</v>
      </c>
      <c r="CC105" s="129">
        <f t="shared" ref="CC105" si="331">U105/U126</f>
        <v>0.14209341586944288</v>
      </c>
      <c r="CD105" s="130">
        <f t="shared" ref="CD105" si="332">V105/V126</f>
        <v>3.9286026773995973E-2</v>
      </c>
      <c r="CE105" s="131">
        <f t="shared" ref="CE105" si="333">W105/W126</f>
        <v>9.824012514665624E-2</v>
      </c>
      <c r="CF105" s="128">
        <f t="shared" ref="CF105" si="334">X105/X126</f>
        <v>7.7162414436838828E-2</v>
      </c>
      <c r="CG105" s="129">
        <f t="shared" ref="CG105" si="335">Y105/Y126</f>
        <v>0.10842002600780234</v>
      </c>
      <c r="CH105" s="130">
        <f t="shared" ref="CH105" si="336">Z105/Z126</f>
        <v>7.8713968957871402E-2</v>
      </c>
      <c r="CI105" s="128">
        <f t="shared" ref="CI105" si="337">AA105/AA126</f>
        <v>5.2449147131259692E-2</v>
      </c>
      <c r="CJ105" s="134">
        <f t="shared" ref="CJ105" si="338">AB105/AB126</f>
        <v>7.6995264315811718E-2</v>
      </c>
      <c r="CK105" s="135">
        <f t="shared" ref="CK105" si="339">AC105/AC126</f>
        <v>6.9567815548182685E-2</v>
      </c>
    </row>
    <row r="106" spans="1:89" ht="13.5" thickTop="1" x14ac:dyDescent="0.2">
      <c r="A106" s="145" t="s">
        <v>20</v>
      </c>
      <c r="B106" s="195">
        <v>1400</v>
      </c>
      <c r="C106" s="196">
        <v>674</v>
      </c>
      <c r="D106" s="197">
        <v>555</v>
      </c>
      <c r="E106" s="198">
        <v>466</v>
      </c>
      <c r="F106" s="195">
        <v>1704</v>
      </c>
      <c r="G106" s="199">
        <v>799</v>
      </c>
      <c r="H106" s="197">
        <v>1901</v>
      </c>
      <c r="I106" s="198">
        <v>1166</v>
      </c>
      <c r="J106" s="195">
        <v>160</v>
      </c>
      <c r="K106" s="199">
        <v>510</v>
      </c>
      <c r="L106" s="197">
        <v>595</v>
      </c>
      <c r="M106" s="195">
        <v>1536</v>
      </c>
      <c r="N106" s="200">
        <v>1596</v>
      </c>
      <c r="O106" s="201">
        <v>2123</v>
      </c>
      <c r="P106" s="195">
        <v>1055</v>
      </c>
      <c r="Q106" s="199">
        <v>1100</v>
      </c>
      <c r="R106" s="197">
        <v>1341</v>
      </c>
      <c r="S106" s="198">
        <v>1032</v>
      </c>
      <c r="T106" s="195">
        <v>191</v>
      </c>
      <c r="U106" s="199">
        <v>621</v>
      </c>
      <c r="V106" s="197">
        <v>588</v>
      </c>
      <c r="W106" s="198">
        <v>1334</v>
      </c>
      <c r="X106" s="195">
        <v>941</v>
      </c>
      <c r="Y106" s="199">
        <v>857</v>
      </c>
      <c r="Z106" s="197">
        <v>1640</v>
      </c>
      <c r="AA106" s="195">
        <v>1639</v>
      </c>
      <c r="AB106" s="169">
        <f t="shared" si="256"/>
        <v>13667</v>
      </c>
      <c r="AC106" s="170">
        <f t="shared" si="257"/>
        <v>13857</v>
      </c>
      <c r="BI106" s="145" t="s">
        <v>20</v>
      </c>
      <c r="BJ106" s="128">
        <f>B106/B126</f>
        <v>0.1045244139166791</v>
      </c>
      <c r="BK106" s="129">
        <f t="shared" ref="BK106" si="340">C106/C126</f>
        <v>5.0741549348791687E-2</v>
      </c>
      <c r="BL106" s="130">
        <f t="shared" ref="BL106" si="341">D106/D126</f>
        <v>9.1267883571780964E-2</v>
      </c>
      <c r="BM106" s="131">
        <f t="shared" ref="BM106" si="342">E106/E126</f>
        <v>7.7627852740296516E-2</v>
      </c>
      <c r="BN106" s="128">
        <f t="shared" ref="BN106" si="343">F106/F126</f>
        <v>0.10342943854324735</v>
      </c>
      <c r="BO106" s="129">
        <f t="shared" ref="BO106" si="344">G106/G126</f>
        <v>5.2927927927927929E-2</v>
      </c>
      <c r="BP106" s="130">
        <f t="shared" ref="BP106" si="345">H106/H126</f>
        <v>9.2268116293743624E-2</v>
      </c>
      <c r="BQ106" s="131">
        <f t="shared" ref="BQ106" si="346">I106/I126</f>
        <v>5.5305222216952048E-2</v>
      </c>
      <c r="BR106" s="128">
        <f t="shared" ref="BR106" si="347">J106/J126</f>
        <v>4.5454545454545456E-2</v>
      </c>
      <c r="BS106" s="129">
        <f t="shared" ref="BS106" si="348">K106/K126</f>
        <v>0.14735625541750938</v>
      </c>
      <c r="BT106" s="130">
        <f t="shared" ref="BT106" si="349">L106/L126</f>
        <v>5.104229218495325E-2</v>
      </c>
      <c r="BU106" s="128">
        <f t="shared" ref="BU106" si="350">M106/M126</f>
        <v>0.13770844540075308</v>
      </c>
      <c r="BV106" s="132">
        <f t="shared" ref="BV106" si="351">N106/N126</f>
        <v>7.5906021116712644E-2</v>
      </c>
      <c r="BW106" s="133">
        <f t="shared" ref="BW106" si="352">O106/O126</f>
        <v>0.10039723824836849</v>
      </c>
      <c r="BX106" s="128">
        <f t="shared" ref="BX106" si="353">P106/P126</f>
        <v>9.8847559261688367E-2</v>
      </c>
      <c r="BY106" s="129">
        <f t="shared" ref="BY106" si="354">Q106/Q126</f>
        <v>0.10075105330646639</v>
      </c>
      <c r="BZ106" s="130">
        <f t="shared" ref="BZ106" si="355">R106/R126</f>
        <v>0.10095610931265528</v>
      </c>
      <c r="CA106" s="131">
        <f t="shared" ref="CA106" si="356">S106/S126</f>
        <v>7.3253833049403749E-2</v>
      </c>
      <c r="CB106" s="128">
        <f t="shared" ref="CB106" si="357">T106/T126</f>
        <v>5.8249466300701436E-2</v>
      </c>
      <c r="CC106" s="129">
        <f t="shared" ref="CC106" si="358">U106/U126</f>
        <v>0.17473269555430501</v>
      </c>
      <c r="CD106" s="130">
        <f t="shared" ref="CD106" si="359">V106/V126</f>
        <v>5.1448070697348851E-2</v>
      </c>
      <c r="CE106" s="131">
        <f t="shared" ref="CE106" si="360">W106/W126</f>
        <v>0.10434102463824795</v>
      </c>
      <c r="CF106" s="128">
        <f t="shared" ref="CF106" si="361">X106/X126</f>
        <v>9.75938601949803E-2</v>
      </c>
      <c r="CG106" s="129">
        <f t="shared" ref="CG106" si="362">Y106/Y126</f>
        <v>0.13930429128738622</v>
      </c>
      <c r="CH106" s="130">
        <f t="shared" ref="CH106" si="363">Z106/Z126</f>
        <v>8.2644628099173556E-2</v>
      </c>
      <c r="CI106" s="128">
        <f t="shared" ref="CI106" si="364">AA106/AA126</f>
        <v>7.4751436650551853E-2</v>
      </c>
      <c r="CJ106" s="134">
        <f t="shared" ref="CJ106" si="365">AB106/AB126</f>
        <v>8.4937789765453117E-2</v>
      </c>
      <c r="CK106" s="135">
        <f t="shared" ref="CK106" si="366">AC106/AC126</f>
        <v>8.6256372588687139E-2</v>
      </c>
    </row>
    <row r="107" spans="1:89" ht="13.5" thickBot="1" x14ac:dyDescent="0.25">
      <c r="A107" s="136" t="s">
        <v>21</v>
      </c>
      <c r="B107" s="188">
        <v>1315</v>
      </c>
      <c r="C107" s="189">
        <v>643</v>
      </c>
      <c r="D107" s="190">
        <v>376</v>
      </c>
      <c r="E107" s="191">
        <v>456</v>
      </c>
      <c r="F107" s="188">
        <v>1486</v>
      </c>
      <c r="G107" s="192">
        <v>721</v>
      </c>
      <c r="H107" s="190">
        <v>1620</v>
      </c>
      <c r="I107" s="191">
        <v>1169</v>
      </c>
      <c r="J107" s="188">
        <v>141</v>
      </c>
      <c r="K107" s="192">
        <v>426</v>
      </c>
      <c r="L107" s="190">
        <v>521</v>
      </c>
      <c r="M107" s="188">
        <v>1379</v>
      </c>
      <c r="N107" s="193">
        <v>1348</v>
      </c>
      <c r="O107" s="194">
        <v>1986</v>
      </c>
      <c r="P107" s="188">
        <v>791</v>
      </c>
      <c r="Q107" s="192">
        <v>824</v>
      </c>
      <c r="R107" s="190">
        <v>1155</v>
      </c>
      <c r="S107" s="191">
        <v>859</v>
      </c>
      <c r="T107" s="188">
        <v>140</v>
      </c>
      <c r="U107" s="192">
        <v>407</v>
      </c>
      <c r="V107" s="190">
        <v>486</v>
      </c>
      <c r="W107" s="191">
        <v>1111</v>
      </c>
      <c r="X107" s="188">
        <v>688</v>
      </c>
      <c r="Y107" s="192">
        <v>729</v>
      </c>
      <c r="Z107" s="190">
        <v>1473</v>
      </c>
      <c r="AA107" s="188">
        <v>1256</v>
      </c>
      <c r="AB107" s="169">
        <f t="shared" si="256"/>
        <v>11540</v>
      </c>
      <c r="AC107" s="170">
        <f t="shared" si="257"/>
        <v>11966</v>
      </c>
      <c r="AE107" s="269" t="s">
        <v>85</v>
      </c>
      <c r="BI107" s="136" t="s">
        <v>21</v>
      </c>
      <c r="BJ107" s="128">
        <f>B107/B126</f>
        <v>9.8178288786023596E-2</v>
      </c>
      <c r="BK107" s="129">
        <f t="shared" ref="BK107" si="367">C107/C126</f>
        <v>4.8407739215538662E-2</v>
      </c>
      <c r="BL107" s="130">
        <f t="shared" ref="BL107" si="368">D107/D126</f>
        <v>6.1831935536918271E-2</v>
      </c>
      <c r="BM107" s="131">
        <f t="shared" ref="BM107" si="369">E107/E126</f>
        <v>7.5962018990504754E-2</v>
      </c>
      <c r="BN107" s="128">
        <f t="shared" ref="BN107" si="370">F107/F126</f>
        <v>9.0197268588770863E-2</v>
      </c>
      <c r="BO107" s="129">
        <f t="shared" ref="BO107" si="371">G107/G126</f>
        <v>4.7760996290408052E-2</v>
      </c>
      <c r="BP107" s="130">
        <f t="shared" ref="BP107" si="372">H107/H126</f>
        <v>7.8629325826335972E-2</v>
      </c>
      <c r="BQ107" s="131">
        <f t="shared" ref="BQ107" si="373">I107/I126</f>
        <v>5.544751695678983E-2</v>
      </c>
      <c r="BR107" s="128">
        <f t="shared" ref="BR107" si="374">J107/J126</f>
        <v>4.005681818181818E-2</v>
      </c>
      <c r="BS107" s="129">
        <f t="shared" ref="BS107" si="375">K107/K126</f>
        <v>0.12308581334874313</v>
      </c>
      <c r="BT107" s="130">
        <f t="shared" ref="BT107" si="376">L107/L126</f>
        <v>4.4694175173715364E-2</v>
      </c>
      <c r="BU107" s="128">
        <f t="shared" ref="BU107" si="377">M107/M126</f>
        <v>0.12363277747893132</v>
      </c>
      <c r="BV107" s="132">
        <f t="shared" ref="BV107" si="378">N107/N126</f>
        <v>6.411110054218587E-2</v>
      </c>
      <c r="BW107" s="133">
        <f t="shared" ref="BW107" si="379">O107/O126</f>
        <v>9.3918471578549129E-2</v>
      </c>
      <c r="BX107" s="128">
        <f t="shared" ref="BX107" si="380">P107/P126</f>
        <v>7.4112245854024178E-2</v>
      </c>
      <c r="BY107" s="129">
        <f t="shared" ref="BY107" si="381">Q107/Q126</f>
        <v>7.5471698113207544E-2</v>
      </c>
      <c r="BZ107" s="130">
        <f t="shared" ref="BZ107" si="382">R107/R126</f>
        <v>8.6953248513137099E-2</v>
      </c>
      <c r="CA107" s="131">
        <f t="shared" ref="CA107" si="383">S107/S126</f>
        <v>6.0973878478137421E-2</v>
      </c>
      <c r="CB107" s="128">
        <f t="shared" ref="CB107" si="384">T107/T126</f>
        <v>4.2695943885330892E-2</v>
      </c>
      <c r="CC107" s="129">
        <f t="shared" ref="CC107" si="385">U107/U126</f>
        <v>0.11451885199774901</v>
      </c>
      <c r="CD107" s="130">
        <f t="shared" ref="CD107" si="386">V107/V126</f>
        <v>4.2523405372298539E-2</v>
      </c>
      <c r="CE107" s="131">
        <f t="shared" ref="CE107" si="387">W107/W126</f>
        <v>8.6898709425107551E-2</v>
      </c>
      <c r="CF107" s="128">
        <f t="shared" ref="CF107" si="388">X107/X126</f>
        <v>7.1354490769549889E-2</v>
      </c>
      <c r="CG107" s="129">
        <f t="shared" ref="CG107" si="389">Y107/Y126</f>
        <v>0.11849804941482445</v>
      </c>
      <c r="CH107" s="130">
        <f t="shared" ref="CH107" si="390">Z107/Z126</f>
        <v>7.4228986091513807E-2</v>
      </c>
      <c r="CI107" s="128">
        <f t="shared" ref="CI107" si="391">AA107/AA126</f>
        <v>5.7283590258141018E-2</v>
      </c>
      <c r="CJ107" s="134">
        <f t="shared" ref="CJ107" si="392">AB107/AB126</f>
        <v>7.1718891775322244E-2</v>
      </c>
      <c r="CK107" s="135">
        <f t="shared" ref="CK107" si="393">AC107/AC126</f>
        <v>7.4485368723116854E-2</v>
      </c>
    </row>
    <row r="108" spans="1:89" ht="14.25" thickTop="1" thickBot="1" x14ac:dyDescent="0.25">
      <c r="A108" s="145" t="s">
        <v>22</v>
      </c>
      <c r="B108" s="195">
        <v>1010</v>
      </c>
      <c r="C108" s="196">
        <v>743</v>
      </c>
      <c r="D108" s="197">
        <v>377</v>
      </c>
      <c r="E108" s="198">
        <v>305</v>
      </c>
      <c r="F108" s="195">
        <v>1272</v>
      </c>
      <c r="G108" s="199">
        <v>527</v>
      </c>
      <c r="H108" s="197">
        <v>1453</v>
      </c>
      <c r="I108" s="198">
        <v>994</v>
      </c>
      <c r="J108" s="195">
        <v>179</v>
      </c>
      <c r="K108" s="199">
        <v>401</v>
      </c>
      <c r="L108" s="197">
        <v>437</v>
      </c>
      <c r="M108" s="195">
        <v>1017</v>
      </c>
      <c r="N108" s="200">
        <v>1139</v>
      </c>
      <c r="O108" s="201">
        <v>1664</v>
      </c>
      <c r="P108" s="195">
        <v>638</v>
      </c>
      <c r="Q108" s="199">
        <v>630</v>
      </c>
      <c r="R108" s="197">
        <v>995</v>
      </c>
      <c r="S108" s="198">
        <v>800</v>
      </c>
      <c r="T108" s="195">
        <v>143</v>
      </c>
      <c r="U108" s="199">
        <v>257</v>
      </c>
      <c r="V108" s="197">
        <v>386</v>
      </c>
      <c r="W108" s="198">
        <v>1038</v>
      </c>
      <c r="X108" s="195">
        <v>534</v>
      </c>
      <c r="Y108" s="199">
        <v>430</v>
      </c>
      <c r="Z108" s="197">
        <v>1270</v>
      </c>
      <c r="AA108" s="195">
        <v>1391</v>
      </c>
      <c r="AB108" s="169">
        <f t="shared" si="256"/>
        <v>9833</v>
      </c>
      <c r="AC108" s="170">
        <f t="shared" si="257"/>
        <v>10197</v>
      </c>
      <c r="AE108" s="296" t="s">
        <v>0</v>
      </c>
      <c r="AF108" s="298" t="s">
        <v>1</v>
      </c>
      <c r="AG108" s="299"/>
      <c r="AH108" s="298" t="s">
        <v>2</v>
      </c>
      <c r="AI108" s="299"/>
      <c r="AJ108" s="298" t="s">
        <v>3</v>
      </c>
      <c r="AK108" s="299"/>
      <c r="AL108" s="298" t="s">
        <v>4</v>
      </c>
      <c r="AM108" s="299"/>
      <c r="AN108" s="298" t="s">
        <v>5</v>
      </c>
      <c r="AO108" s="299"/>
      <c r="AP108" s="298" t="s">
        <v>6</v>
      </c>
      <c r="AQ108" s="299"/>
      <c r="AR108" s="298" t="s">
        <v>7</v>
      </c>
      <c r="AS108" s="299"/>
      <c r="AT108" s="298" t="s">
        <v>8</v>
      </c>
      <c r="AU108" s="299"/>
      <c r="AV108" s="298" t="s">
        <v>9</v>
      </c>
      <c r="AW108" s="299"/>
      <c r="AX108" s="298" t="s">
        <v>10</v>
      </c>
      <c r="AY108" s="299"/>
      <c r="AZ108" s="298" t="s">
        <v>11</v>
      </c>
      <c r="BA108" s="299"/>
      <c r="BB108" s="298" t="s">
        <v>12</v>
      </c>
      <c r="BC108" s="299"/>
      <c r="BD108" s="301" t="s">
        <v>40</v>
      </c>
      <c r="BE108" s="302"/>
      <c r="BF108" s="303" t="s">
        <v>41</v>
      </c>
      <c r="BG108" s="304"/>
      <c r="BI108" s="145" t="s">
        <v>22</v>
      </c>
      <c r="BJ108" s="128">
        <f>B108/B126</f>
        <v>7.5406898611318496E-2</v>
      </c>
      <c r="BK108" s="129">
        <f t="shared" ref="BK108" si="394">C108/C126</f>
        <v>5.5936159000225853E-2</v>
      </c>
      <c r="BL108" s="130">
        <f t="shared" ref="BL108" si="395">D108/D126</f>
        <v>6.1996382173984545E-2</v>
      </c>
      <c r="BM108" s="131">
        <f t="shared" ref="BM108" si="396">E108/E126</f>
        <v>5.0807929368649009E-2</v>
      </c>
      <c r="BN108" s="128">
        <f t="shared" ref="BN108" si="397">F108/F126</f>
        <v>7.7207890743550833E-2</v>
      </c>
      <c r="BO108" s="129">
        <f t="shared" ref="BO108" si="398">G108/G126</f>
        <v>3.4909909909909907E-2</v>
      </c>
      <c r="BP108" s="130">
        <f t="shared" ref="BP108" si="399">H108/H126</f>
        <v>7.0523710139300103E-2</v>
      </c>
      <c r="BQ108" s="131">
        <f t="shared" ref="BQ108" si="400">I108/I126</f>
        <v>4.7146990466252432E-2</v>
      </c>
      <c r="BR108" s="128">
        <f t="shared" ref="BR108" si="401">J108/J126</f>
        <v>5.0852272727272725E-2</v>
      </c>
      <c r="BS108" s="129">
        <f t="shared" ref="BS108" si="402">K108/K126</f>
        <v>0.11586246749494365</v>
      </c>
      <c r="BT108" s="130">
        <f t="shared" ref="BT108" si="403">L108/L126</f>
        <v>3.7488204512310198E-2</v>
      </c>
      <c r="BU108" s="128">
        <f t="shared" ref="BU108" si="404">M108/M126</f>
        <v>9.117805271651426E-2</v>
      </c>
      <c r="BV108" s="132">
        <f t="shared" ref="BV108" si="405">N108/N126</f>
        <v>5.4171026348330639E-2</v>
      </c>
      <c r="BW108" s="133">
        <f t="shared" ref="BW108" si="406">O108/O126</f>
        <v>7.8691005391090516E-2</v>
      </c>
      <c r="BX108" s="128">
        <f t="shared" ref="BX108" si="407">P108/P126</f>
        <v>5.9777007401855146E-2</v>
      </c>
      <c r="BY108" s="129">
        <f t="shared" ref="BY108" si="408">Q108/Q126</f>
        <v>5.7702875984612566E-2</v>
      </c>
      <c r="BZ108" s="130">
        <f t="shared" ref="BZ108" si="409">R108/R126</f>
        <v>7.4907776857637581E-2</v>
      </c>
      <c r="CA108" s="131">
        <f t="shared" ref="CA108" si="410">S108/S126</f>
        <v>5.6785917092561047E-2</v>
      </c>
      <c r="CB108" s="128">
        <f t="shared" ref="CB108" si="411">T108/T126</f>
        <v>4.3610856968587984E-2</v>
      </c>
      <c r="CC108" s="129">
        <f t="shared" ref="CC108" si="412">U108/U126</f>
        <v>7.2312886888013503E-2</v>
      </c>
      <c r="CD108" s="130">
        <f t="shared" ref="CD108" si="413">V108/V126</f>
        <v>3.3773733484994316E-2</v>
      </c>
      <c r="CE108" s="131">
        <f t="shared" ref="CE108" si="414">W108/W126</f>
        <v>8.1188893234258902E-2</v>
      </c>
      <c r="CF108" s="128">
        <f t="shared" ref="CF108" si="415">X108/X126</f>
        <v>5.5382700684505293E-2</v>
      </c>
      <c r="CG108" s="129">
        <f t="shared" ref="CG108" si="416">Y108/Y126</f>
        <v>6.9895968790637197E-2</v>
      </c>
      <c r="CH108" s="130">
        <f t="shared" ref="CH108" si="417">Z108/Z126</f>
        <v>6.3999193710945368E-2</v>
      </c>
      <c r="CI108" s="128">
        <f t="shared" ref="CI108" si="418">AA108/AA126</f>
        <v>6.3440664051810633E-2</v>
      </c>
      <c r="CJ108" s="134">
        <f t="shared" ref="CJ108" si="419">AB108/AB126</f>
        <v>6.1110213416528905E-2</v>
      </c>
      <c r="CK108" s="135">
        <f t="shared" ref="CK108" si="420">AC108/AC126</f>
        <v>6.3473784461776914E-2</v>
      </c>
    </row>
    <row r="109" spans="1:89" ht="15" thickTop="1" thickBot="1" x14ac:dyDescent="0.3">
      <c r="A109" s="136" t="s">
        <v>23</v>
      </c>
      <c r="B109" s="188">
        <v>736</v>
      </c>
      <c r="C109" s="189">
        <v>724</v>
      </c>
      <c r="D109" s="190">
        <v>292</v>
      </c>
      <c r="E109" s="191">
        <v>309</v>
      </c>
      <c r="F109" s="188">
        <v>947</v>
      </c>
      <c r="G109" s="192">
        <v>498</v>
      </c>
      <c r="H109" s="190">
        <v>1318</v>
      </c>
      <c r="I109" s="191">
        <v>1000</v>
      </c>
      <c r="J109" s="188">
        <v>178</v>
      </c>
      <c r="K109" s="192">
        <v>380</v>
      </c>
      <c r="L109" s="190">
        <v>403</v>
      </c>
      <c r="M109" s="188">
        <v>927</v>
      </c>
      <c r="N109" s="193">
        <v>1095</v>
      </c>
      <c r="O109" s="194">
        <v>1341</v>
      </c>
      <c r="P109" s="188">
        <v>577</v>
      </c>
      <c r="Q109" s="192">
        <v>486</v>
      </c>
      <c r="R109" s="190">
        <v>767</v>
      </c>
      <c r="S109" s="191">
        <v>748</v>
      </c>
      <c r="T109" s="188">
        <v>169</v>
      </c>
      <c r="U109" s="192">
        <v>187</v>
      </c>
      <c r="V109" s="190">
        <v>401</v>
      </c>
      <c r="W109" s="191">
        <v>946</v>
      </c>
      <c r="X109" s="188">
        <v>486</v>
      </c>
      <c r="Y109" s="192">
        <v>308</v>
      </c>
      <c r="Z109" s="190">
        <v>1116</v>
      </c>
      <c r="AA109" s="188">
        <v>1101</v>
      </c>
      <c r="AB109" s="169">
        <f t="shared" si="256"/>
        <v>8485</v>
      </c>
      <c r="AC109" s="170">
        <f t="shared" si="257"/>
        <v>8955</v>
      </c>
      <c r="AE109" s="297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75" t="s">
        <v>14</v>
      </c>
      <c r="BG109" s="176" t="s">
        <v>15</v>
      </c>
      <c r="BI109" s="136" t="s">
        <v>23</v>
      </c>
      <c r="BJ109" s="128">
        <f>B109/B126</f>
        <v>5.4949977601911303E-2</v>
      </c>
      <c r="BK109" s="129">
        <f t="shared" ref="BK109" si="421">C109/C126</f>
        <v>5.4505759241135286E-2</v>
      </c>
      <c r="BL109" s="130">
        <f t="shared" ref="BL109" si="422">D109/D126</f>
        <v>4.8018418023351425E-2</v>
      </c>
      <c r="BM109" s="131">
        <f t="shared" ref="BM109" si="423">E109/E126</f>
        <v>5.1474262868565719E-2</v>
      </c>
      <c r="BN109" s="128">
        <f t="shared" ref="BN109" si="424">F109/F126</f>
        <v>5.748103186646434E-2</v>
      </c>
      <c r="BO109" s="129">
        <f t="shared" ref="BO109" si="425">G109/G126</f>
        <v>3.2988871224165342E-2</v>
      </c>
      <c r="BP109" s="130">
        <f t="shared" ref="BP109" si="426">H109/H126</f>
        <v>6.3971266320438772E-2</v>
      </c>
      <c r="BQ109" s="131">
        <f t="shared" ref="BQ109" si="427">I109/I126</f>
        <v>4.7431579945927997E-2</v>
      </c>
      <c r="BR109" s="128">
        <f t="shared" ref="BR109" si="428">J109/J126</f>
        <v>5.0568181818181818E-2</v>
      </c>
      <c r="BS109" s="129">
        <f t="shared" ref="BS109" si="429">K109/K126</f>
        <v>0.1097948569777521</v>
      </c>
      <c r="BT109" s="130">
        <f t="shared" ref="BT109" si="430">L109/L126</f>
        <v>3.4571502101741446E-2</v>
      </c>
      <c r="BU109" s="128">
        <f t="shared" ref="BU109" si="431">M109/M126</f>
        <v>8.3109198493813874E-2</v>
      </c>
      <c r="BV109" s="132">
        <f t="shared" ref="BV109" si="432">N109/N126</f>
        <v>5.2078379149624272E-2</v>
      </c>
      <c r="BW109" s="133">
        <f t="shared" ref="BW109" si="433">O109/O126</f>
        <v>6.3416248935968977E-2</v>
      </c>
      <c r="BX109" s="128">
        <f t="shared" ref="BX109" si="434">P109/P126</f>
        <v>5.4061650894781224E-2</v>
      </c>
      <c r="BY109" s="129">
        <f t="shared" ref="BY109" si="435">Q109/Q126</f>
        <v>4.4513647188129696E-2</v>
      </c>
      <c r="BZ109" s="130">
        <f t="shared" ref="BZ109" si="436">R109/R126</f>
        <v>5.7742979748550777E-2</v>
      </c>
      <c r="CA109" s="131">
        <f t="shared" ref="CA109" si="437">S109/S126</f>
        <v>5.3094832481544577E-2</v>
      </c>
      <c r="CB109" s="128">
        <f t="shared" ref="CB109" si="438">T109/T126</f>
        <v>5.1540103690149434E-2</v>
      </c>
      <c r="CC109" s="129">
        <f t="shared" ref="CC109" si="439">U109/U126</f>
        <v>5.2616769836803599E-2</v>
      </c>
      <c r="CD109" s="130">
        <f t="shared" ref="CD109" si="440">V109/V126</f>
        <v>3.5086184268089946E-2</v>
      </c>
      <c r="CE109" s="131">
        <f t="shared" ref="CE109" si="441">W109/W126</f>
        <v>7.3992960500586624E-2</v>
      </c>
      <c r="CF109" s="128">
        <f t="shared" ref="CF109" si="442">X109/X126</f>
        <v>5.0404480398257623E-2</v>
      </c>
      <c r="CG109" s="129">
        <f t="shared" ref="CG109" si="443">Y109/Y126</f>
        <v>5.0065019505851759E-2</v>
      </c>
      <c r="CH109" s="130">
        <f t="shared" ref="CH109" si="444">Z109/Z126</f>
        <v>5.6238661560169323E-2</v>
      </c>
      <c r="CI109" s="128">
        <f t="shared" ref="CI109" si="445">AA109/AA126</f>
        <v>5.0214357383927759E-2</v>
      </c>
      <c r="CJ109" s="134">
        <f t="shared" ref="CJ109" si="446">AB109/AB126</f>
        <v>5.2732651361664572E-2</v>
      </c>
      <c r="CK109" s="135">
        <f t="shared" ref="CK109" si="447">AC109/AC126</f>
        <v>5.5742643900677874E-2</v>
      </c>
    </row>
    <row r="110" spans="1:89" ht="13.5" thickTop="1" x14ac:dyDescent="0.2">
      <c r="A110" s="145" t="s">
        <v>24</v>
      </c>
      <c r="B110" s="202">
        <v>642</v>
      </c>
      <c r="C110" s="196">
        <v>621</v>
      </c>
      <c r="D110" s="197">
        <v>301</v>
      </c>
      <c r="E110" s="198">
        <v>301</v>
      </c>
      <c r="F110" s="195">
        <v>1040</v>
      </c>
      <c r="G110" s="199">
        <v>532</v>
      </c>
      <c r="H110" s="197">
        <v>1298</v>
      </c>
      <c r="I110" s="198">
        <v>1082</v>
      </c>
      <c r="J110" s="195">
        <v>180</v>
      </c>
      <c r="K110" s="199">
        <v>203</v>
      </c>
      <c r="L110" s="197">
        <v>484</v>
      </c>
      <c r="M110" s="195">
        <v>805</v>
      </c>
      <c r="N110" s="200">
        <v>1029</v>
      </c>
      <c r="O110" s="203">
        <v>1241</v>
      </c>
      <c r="P110" s="195">
        <v>535</v>
      </c>
      <c r="Q110" s="199">
        <v>521</v>
      </c>
      <c r="R110" s="197">
        <v>734</v>
      </c>
      <c r="S110" s="198">
        <v>665</v>
      </c>
      <c r="T110" s="195">
        <v>197</v>
      </c>
      <c r="U110" s="199">
        <v>189</v>
      </c>
      <c r="V110" s="197">
        <v>416</v>
      </c>
      <c r="W110" s="204">
        <v>756</v>
      </c>
      <c r="X110" s="195">
        <v>476</v>
      </c>
      <c r="Y110" s="199">
        <v>217</v>
      </c>
      <c r="Z110" s="197">
        <v>1150</v>
      </c>
      <c r="AA110" s="195">
        <v>1150</v>
      </c>
      <c r="AB110" s="169">
        <f t="shared" si="256"/>
        <v>8482</v>
      </c>
      <c r="AC110" s="170">
        <f t="shared" si="257"/>
        <v>8283</v>
      </c>
      <c r="AE110" s="272" t="str">
        <f>$AE$17</f>
        <v>17:00 - 17:59</v>
      </c>
      <c r="AF110" s="125">
        <f t="shared" ref="AF110:AU111" si="448">SUMIF($A$9:$A$32,$AE110,B$102:B$125)</f>
        <v>732</v>
      </c>
      <c r="AG110" s="185">
        <f t="shared" si="448"/>
        <v>1599</v>
      </c>
      <c r="AH110" s="126">
        <f t="shared" si="448"/>
        <v>562</v>
      </c>
      <c r="AI110" s="179">
        <f t="shared" si="448"/>
        <v>517</v>
      </c>
      <c r="AJ110" s="125">
        <f t="shared" si="448"/>
        <v>784</v>
      </c>
      <c r="AK110" s="127">
        <f t="shared" si="448"/>
        <v>1866</v>
      </c>
      <c r="AL110" s="126">
        <f t="shared" si="448"/>
        <v>1371</v>
      </c>
      <c r="AM110" s="179">
        <f t="shared" si="448"/>
        <v>2376</v>
      </c>
      <c r="AN110" s="125">
        <f t="shared" si="448"/>
        <v>521</v>
      </c>
      <c r="AO110" s="127">
        <f t="shared" si="448"/>
        <v>138</v>
      </c>
      <c r="AP110" s="126">
        <f t="shared" si="448"/>
        <v>1523</v>
      </c>
      <c r="AQ110" s="125">
        <f t="shared" si="448"/>
        <v>394</v>
      </c>
      <c r="AR110" s="178">
        <f t="shared" si="448"/>
        <v>2066</v>
      </c>
      <c r="AS110" s="180">
        <f t="shared" si="448"/>
        <v>1212</v>
      </c>
      <c r="AT110" s="125">
        <f t="shared" si="448"/>
        <v>1078</v>
      </c>
      <c r="AU110" s="127">
        <f t="shared" si="448"/>
        <v>844</v>
      </c>
      <c r="AV110" s="126">
        <f t="shared" ref="AP110:BE111" si="449">SUMIF($A$9:$A$32,$AE110,R$102:R$125)</f>
        <v>920</v>
      </c>
      <c r="AW110" s="179">
        <f t="shared" si="449"/>
        <v>1347</v>
      </c>
      <c r="AX110" s="125">
        <f t="shared" si="449"/>
        <v>520</v>
      </c>
      <c r="AY110" s="127">
        <f t="shared" si="449"/>
        <v>100</v>
      </c>
      <c r="AZ110" s="126">
        <f t="shared" si="449"/>
        <v>1310</v>
      </c>
      <c r="BA110" s="179">
        <f t="shared" si="449"/>
        <v>755</v>
      </c>
      <c r="BB110" s="125">
        <f t="shared" si="449"/>
        <v>1148</v>
      </c>
      <c r="BC110" s="127">
        <f t="shared" si="449"/>
        <v>333</v>
      </c>
      <c r="BD110" s="183">
        <f t="shared" si="449"/>
        <v>1410</v>
      </c>
      <c r="BE110" s="184">
        <f t="shared" si="449"/>
        <v>1882</v>
      </c>
      <c r="BF110" s="169">
        <f>AF110+AH110+AJ110+AL110+AN110+AP110+AR110+AT110+AV110+AX110+AZ110+BB110+BD110</f>
        <v>13945</v>
      </c>
      <c r="BG110" s="170">
        <f>AG110+AI110+AK110+AM110+AO110+AQ110+AS110+AU110+AW110+AY110+BA110+BC110+BE110</f>
        <v>13363</v>
      </c>
      <c r="BI110" s="145" t="s">
        <v>24</v>
      </c>
      <c r="BJ110" s="128">
        <f>B110/B126</f>
        <v>4.7931909810362848E-2</v>
      </c>
      <c r="BK110" s="129">
        <f t="shared" ref="BK110" si="450">C110/C126</f>
        <v>4.6751486862907476E-2</v>
      </c>
      <c r="BL110" s="130">
        <f t="shared" ref="BL110" si="451">D110/D126</f>
        <v>4.9498437756947872E-2</v>
      </c>
      <c r="BM110" s="131">
        <f t="shared" ref="BM110" si="452">E110/E126</f>
        <v>5.0141595868732299E-2</v>
      </c>
      <c r="BN110" s="128">
        <f t="shared" ref="BN110" si="453">F110/F126</f>
        <v>6.3125948406676777E-2</v>
      </c>
      <c r="BO110" s="129">
        <f t="shared" ref="BO110" si="454">G110/G126</f>
        <v>3.5241123476417592E-2</v>
      </c>
      <c r="BP110" s="130">
        <f t="shared" ref="BP110" si="455">H110/H126</f>
        <v>6.3000533902829683E-2</v>
      </c>
      <c r="BQ110" s="131">
        <f t="shared" ref="BQ110" si="456">I110/I126</f>
        <v>5.1320969501494097E-2</v>
      </c>
      <c r="BR110" s="128">
        <f t="shared" ref="BR110" si="457">J110/J126</f>
        <v>5.113636363636364E-2</v>
      </c>
      <c r="BS110" s="129">
        <f t="shared" ref="BS110" si="458">K110/K126</f>
        <v>5.8653568332851777E-2</v>
      </c>
      <c r="BT110" s="130">
        <f t="shared" ref="BT110" si="459">L110/L126</f>
        <v>4.1520116668096421E-2</v>
      </c>
      <c r="BU110" s="128">
        <f t="shared" ref="BU110" si="460">M110/M126</f>
        <v>7.2171418325264483E-2</v>
      </c>
      <c r="BV110" s="132">
        <f t="shared" ref="BV110" si="461">N110/N126</f>
        <v>4.8939408351564732E-2</v>
      </c>
      <c r="BW110" s="133">
        <f t="shared" ref="BW110" si="462">O110/O126</f>
        <v>5.8687222169677478E-2</v>
      </c>
      <c r="BX110" s="128">
        <f t="shared" ref="BX110" si="463">P110/P126</f>
        <v>5.0126487398107371E-2</v>
      </c>
      <c r="BY110" s="129">
        <f t="shared" ref="BY110" si="464">Q110/Q126</f>
        <v>4.7719362520608169E-2</v>
      </c>
      <c r="BZ110" s="130">
        <f t="shared" ref="BZ110" si="465">R110/R126</f>
        <v>5.5258601219604006E-2</v>
      </c>
      <c r="CA110" s="131">
        <f t="shared" ref="CA110" si="466">S110/S126</f>
        <v>4.7203293583191371E-2</v>
      </c>
      <c r="CB110" s="128">
        <f t="shared" ref="CB110" si="467">T110/T126</f>
        <v>6.0079292467215613E-2</v>
      </c>
      <c r="CC110" s="129">
        <f t="shared" ref="CC110" si="468">U110/U126</f>
        <v>5.317951603826674E-2</v>
      </c>
      <c r="CD110" s="130">
        <f t="shared" ref="CD110" si="469">V110/V126</f>
        <v>3.6398635051185582E-2</v>
      </c>
      <c r="CE110" s="131">
        <f t="shared" ref="CE110" si="470">W110/W126</f>
        <v>5.9131795072350411E-2</v>
      </c>
      <c r="CF110" s="128">
        <f t="shared" ref="CF110" si="471">X110/X126</f>
        <v>4.9367351171956023E-2</v>
      </c>
      <c r="CG110" s="129">
        <f t="shared" ref="CG110" si="472">Y110/Y126</f>
        <v>3.5273081924577371E-2</v>
      </c>
      <c r="CH110" s="130">
        <f t="shared" ref="CH110" si="473">Z110/Z126</f>
        <v>5.7952025801249751E-2</v>
      </c>
      <c r="CI110" s="128">
        <f t="shared" ref="CI110" si="474">AA110/AA126</f>
        <v>5.2449147131259692E-2</v>
      </c>
      <c r="CJ110" s="134">
        <f t="shared" ref="CJ110" si="475">AB110/AB126</f>
        <v>5.2714006935726448E-2</v>
      </c>
      <c r="CK110" s="135">
        <f t="shared" ref="CK110" si="476">AC110/AC126</f>
        <v>5.1559611326556655E-2</v>
      </c>
    </row>
    <row r="111" spans="1:89" x14ac:dyDescent="0.2">
      <c r="A111" s="136" t="s">
        <v>25</v>
      </c>
      <c r="B111" s="205">
        <v>623</v>
      </c>
      <c r="C111" s="189">
        <v>669</v>
      </c>
      <c r="D111" s="190">
        <v>247</v>
      </c>
      <c r="E111" s="191">
        <v>286</v>
      </c>
      <c r="F111" s="188">
        <v>752</v>
      </c>
      <c r="G111" s="192">
        <v>578</v>
      </c>
      <c r="H111" s="190">
        <v>1005</v>
      </c>
      <c r="I111" s="191">
        <v>989</v>
      </c>
      <c r="J111" s="188">
        <v>162</v>
      </c>
      <c r="K111" s="189">
        <v>161</v>
      </c>
      <c r="L111" s="190">
        <v>446</v>
      </c>
      <c r="M111" s="188">
        <v>550</v>
      </c>
      <c r="N111" s="193">
        <v>900</v>
      </c>
      <c r="O111" s="206">
        <v>1066</v>
      </c>
      <c r="P111" s="188">
        <v>472</v>
      </c>
      <c r="Q111" s="189">
        <v>447</v>
      </c>
      <c r="R111" s="190">
        <v>648</v>
      </c>
      <c r="S111" s="191">
        <v>674</v>
      </c>
      <c r="T111" s="197">
        <v>150</v>
      </c>
      <c r="U111" s="188">
        <v>150</v>
      </c>
      <c r="V111" s="190">
        <v>459</v>
      </c>
      <c r="W111" s="207">
        <v>689</v>
      </c>
      <c r="X111" s="188">
        <v>358</v>
      </c>
      <c r="Y111" s="192">
        <v>242</v>
      </c>
      <c r="Z111" s="190">
        <v>1136</v>
      </c>
      <c r="AA111" s="188">
        <v>1416</v>
      </c>
      <c r="AB111" s="169">
        <f t="shared" si="256"/>
        <v>7358</v>
      </c>
      <c r="AC111" s="170">
        <f t="shared" si="257"/>
        <v>7917</v>
      </c>
      <c r="AE111" s="274" t="str">
        <f>$AE$18</f>
        <v>18:00 - 18:59</v>
      </c>
      <c r="AF111" s="125">
        <f t="shared" si="448"/>
        <v>671</v>
      </c>
      <c r="AG111" s="189">
        <f t="shared" si="448"/>
        <v>1516</v>
      </c>
      <c r="AH111" s="190">
        <f t="shared" si="448"/>
        <v>315</v>
      </c>
      <c r="AI111" s="191">
        <f t="shared" si="448"/>
        <v>523</v>
      </c>
      <c r="AJ111" s="275">
        <f t="shared" si="448"/>
        <v>578</v>
      </c>
      <c r="AK111" s="192">
        <f t="shared" si="448"/>
        <v>1640</v>
      </c>
      <c r="AL111" s="190">
        <f t="shared" si="448"/>
        <v>1150</v>
      </c>
      <c r="AM111" s="191">
        <f t="shared" si="448"/>
        <v>2077</v>
      </c>
      <c r="AN111" s="275">
        <f t="shared" si="448"/>
        <v>353</v>
      </c>
      <c r="AO111" s="192">
        <f t="shared" si="448"/>
        <v>133</v>
      </c>
      <c r="AP111" s="190">
        <f t="shared" si="449"/>
        <v>1434</v>
      </c>
      <c r="AQ111" s="275">
        <f t="shared" si="449"/>
        <v>332</v>
      </c>
      <c r="AR111" s="193">
        <f t="shared" si="449"/>
        <v>1708</v>
      </c>
      <c r="AS111" s="194">
        <f t="shared" si="449"/>
        <v>1202</v>
      </c>
      <c r="AT111" s="275">
        <f t="shared" si="449"/>
        <v>808</v>
      </c>
      <c r="AU111" s="192">
        <f t="shared" si="449"/>
        <v>895</v>
      </c>
      <c r="AV111" s="190">
        <f t="shared" si="449"/>
        <v>769</v>
      </c>
      <c r="AW111" s="191">
        <f t="shared" si="449"/>
        <v>1265</v>
      </c>
      <c r="AX111" s="275">
        <f t="shared" si="449"/>
        <v>346</v>
      </c>
      <c r="AY111" s="192">
        <f t="shared" si="449"/>
        <v>101</v>
      </c>
      <c r="AZ111" s="190">
        <f t="shared" si="449"/>
        <v>1224</v>
      </c>
      <c r="BA111" s="191">
        <f t="shared" si="449"/>
        <v>621</v>
      </c>
      <c r="BB111" s="275">
        <f t="shared" si="449"/>
        <v>830</v>
      </c>
      <c r="BC111" s="192">
        <f t="shared" si="449"/>
        <v>321</v>
      </c>
      <c r="BD111" s="190">
        <f t="shared" si="449"/>
        <v>1165</v>
      </c>
      <c r="BE111" s="275">
        <f t="shared" si="449"/>
        <v>1992</v>
      </c>
      <c r="BF111" s="171">
        <f>SUM(AF111,AH111,AJ111,AL111,AN111,AP111,AR111,AT111,AV111,AX111,AZ111,BB111,BD111)</f>
        <v>11351</v>
      </c>
      <c r="BG111" s="172">
        <f>SUM(AG111,AI111,AK111,AM111,AO111,AQ111,AS111,AU111,AW111,AY111,BA111,BC111,BE111)</f>
        <v>12618</v>
      </c>
      <c r="BI111" s="136" t="s">
        <v>25</v>
      </c>
      <c r="BJ111" s="128">
        <f>B111/B126</f>
        <v>4.6513364192922201E-2</v>
      </c>
      <c r="BK111" s="129">
        <f t="shared" ref="BK111" si="477">C111/C126</f>
        <v>5.036512835955733E-2</v>
      </c>
      <c r="BL111" s="130">
        <f t="shared" ref="BL111" si="478">D111/D126</f>
        <v>4.0618319355369185E-2</v>
      </c>
      <c r="BM111" s="131">
        <f t="shared" ref="BM111" si="479">E111/E126</f>
        <v>4.7642845244044642E-2</v>
      </c>
      <c r="BN111" s="128">
        <f t="shared" ref="BN111" si="480">F111/F126</f>
        <v>4.5644916540212445E-2</v>
      </c>
      <c r="BO111" s="129">
        <f t="shared" ref="BO111" si="481">G111/G126</f>
        <v>3.8288288288288286E-2</v>
      </c>
      <c r="BP111" s="130">
        <f t="shared" ref="BP111" si="482">H111/H126</f>
        <v>4.8779303984856574E-2</v>
      </c>
      <c r="BQ111" s="131">
        <f t="shared" ref="BQ111" si="483">I111/I126</f>
        <v>4.6909832566522792E-2</v>
      </c>
      <c r="BR111" s="128">
        <f t="shared" ref="BR111" si="484">J111/J126</f>
        <v>4.6022727272727271E-2</v>
      </c>
      <c r="BS111" s="129">
        <f t="shared" ref="BS111" si="485">K111/K126</f>
        <v>4.6518347298468654E-2</v>
      </c>
      <c r="BT111" s="130">
        <f t="shared" ref="BT111" si="486">L111/L126</f>
        <v>3.8260272797460755E-2</v>
      </c>
      <c r="BU111" s="128">
        <f t="shared" ref="BU111" si="487">M111/M126</f>
        <v>4.9309664694280081E-2</v>
      </c>
      <c r="BV111" s="132">
        <f t="shared" ref="BV111" si="488">N111/N126</f>
        <v>4.2804147246266529E-2</v>
      </c>
      <c r="BW111" s="133">
        <f t="shared" ref="BW111" si="489">O111/O126</f>
        <v>5.041142532866736E-2</v>
      </c>
      <c r="BX111" s="128">
        <f t="shared" ref="BX111" si="490">P111/P126</f>
        <v>4.4223742153096601E-2</v>
      </c>
      <c r="BY111" s="129">
        <f t="shared" ref="BY111" si="491">Q111/Q126</f>
        <v>4.0941564389082252E-2</v>
      </c>
      <c r="BZ111" s="130">
        <f t="shared" ref="BZ111" si="492">R111/R126</f>
        <v>4.8784160204773018E-2</v>
      </c>
      <c r="CA111" s="131">
        <f t="shared" ref="CA111" si="493">S111/S126</f>
        <v>4.7842135150482683E-2</v>
      </c>
      <c r="CB111" s="128">
        <f t="shared" ref="CB111" si="494">T111/T126</f>
        <v>4.5745654162854532E-2</v>
      </c>
      <c r="CC111" s="129">
        <f t="shared" ref="CC111" si="495">U111/U126</f>
        <v>4.220596510973551E-2</v>
      </c>
      <c r="CD111" s="130">
        <f t="shared" ref="CD111" si="496">V111/V126</f>
        <v>4.0160993962726398E-2</v>
      </c>
      <c r="CE111" s="131">
        <f t="shared" ref="CE111" si="497">W111/W126</f>
        <v>5.3891278842393427E-2</v>
      </c>
      <c r="CF111" s="128">
        <f t="shared" ref="CF111" si="498">X111/X126</f>
        <v>3.7129226301597179E-2</v>
      </c>
      <c r="CG111" s="129">
        <f t="shared" ref="CG111" si="499">Y111/Y126</f>
        <v>3.9336801040312092E-2</v>
      </c>
      <c r="CH111" s="130">
        <f t="shared" ref="CH111" si="500">Z111/Z126</f>
        <v>5.7246522878451923E-2</v>
      </c>
      <c r="CI111" s="128">
        <f t="shared" ref="CI111" si="501">AA111/AA126</f>
        <v>6.4580862902490196E-2</v>
      </c>
      <c r="CJ111" s="134">
        <f t="shared" ref="CJ111" si="502">AB111/AB126</f>
        <v>4.5728562017575476E-2</v>
      </c>
      <c r="CK111" s="135">
        <f t="shared" ref="CK111" si="503">AC111/AC126</f>
        <v>4.9281352513865631E-2</v>
      </c>
    </row>
    <row r="112" spans="1:89" ht="13.5" thickBot="1" x14ac:dyDescent="0.25">
      <c r="A112" s="145" t="s">
        <v>26</v>
      </c>
      <c r="B112" s="202">
        <v>479</v>
      </c>
      <c r="C112" s="196">
        <v>576</v>
      </c>
      <c r="D112" s="197">
        <v>253</v>
      </c>
      <c r="E112" s="198">
        <v>276</v>
      </c>
      <c r="F112" s="195">
        <v>579</v>
      </c>
      <c r="G112" s="199">
        <v>599</v>
      </c>
      <c r="H112" s="197">
        <v>949</v>
      </c>
      <c r="I112" s="198">
        <v>929</v>
      </c>
      <c r="J112" s="195">
        <v>153</v>
      </c>
      <c r="K112" s="196">
        <v>153</v>
      </c>
      <c r="L112" s="197">
        <v>460</v>
      </c>
      <c r="M112" s="195">
        <v>435</v>
      </c>
      <c r="N112" s="200">
        <v>854</v>
      </c>
      <c r="O112" s="203">
        <v>754</v>
      </c>
      <c r="P112" s="195">
        <v>406</v>
      </c>
      <c r="Q112" s="196">
        <v>393</v>
      </c>
      <c r="R112" s="197">
        <v>596</v>
      </c>
      <c r="S112" s="198">
        <v>619</v>
      </c>
      <c r="T112" s="195">
        <v>107</v>
      </c>
      <c r="U112" s="199">
        <v>136</v>
      </c>
      <c r="V112" s="197">
        <v>484</v>
      </c>
      <c r="W112" s="204">
        <v>557</v>
      </c>
      <c r="X112" s="195">
        <v>347</v>
      </c>
      <c r="Y112" s="199">
        <v>217</v>
      </c>
      <c r="Z112" s="197">
        <v>989</v>
      </c>
      <c r="AA112" s="195">
        <v>1093</v>
      </c>
      <c r="AB112" s="169">
        <f t="shared" si="256"/>
        <v>6656</v>
      </c>
      <c r="AC112" s="170">
        <f t="shared" si="257"/>
        <v>6737</v>
      </c>
      <c r="AE112" s="272"/>
      <c r="AF112" s="125"/>
      <c r="AG112" s="196"/>
      <c r="AH112" s="197"/>
      <c r="AI112" s="198"/>
      <c r="AJ112" s="195"/>
      <c r="AK112" s="199"/>
      <c r="AL112" s="197"/>
      <c r="AM112" s="198"/>
      <c r="AN112" s="195"/>
      <c r="AO112" s="199"/>
      <c r="AP112" s="197"/>
      <c r="AQ112" s="195"/>
      <c r="AR112" s="200"/>
      <c r="AS112" s="201"/>
      <c r="AT112" s="195"/>
      <c r="AU112" s="199"/>
      <c r="AV112" s="197"/>
      <c r="AW112" s="198"/>
      <c r="AX112" s="195"/>
      <c r="AY112" s="199"/>
      <c r="AZ112" s="197"/>
      <c r="BA112" s="198"/>
      <c r="BB112" s="195"/>
      <c r="BC112" s="199"/>
      <c r="BD112" s="197"/>
      <c r="BE112" s="195"/>
      <c r="BF112" s="171"/>
      <c r="BG112" s="172"/>
      <c r="BI112" s="145" t="s">
        <v>26</v>
      </c>
      <c r="BJ112" s="128">
        <f>B112/B126</f>
        <v>3.5762281618635212E-2</v>
      </c>
      <c r="BK112" s="129">
        <f t="shared" ref="BK112" si="504">C112/C126</f>
        <v>4.3363697959798241E-2</v>
      </c>
      <c r="BL112" s="130">
        <f t="shared" ref="BL112" si="505">D112/D126</f>
        <v>4.1604999177766812E-2</v>
      </c>
      <c r="BM112" s="131">
        <f t="shared" ref="BM112" si="506">E112/E126</f>
        <v>4.5977011494252873E-2</v>
      </c>
      <c r="BN112" s="128">
        <f t="shared" ref="BN112" si="507">F112/F126</f>
        <v>3.514415781487102E-2</v>
      </c>
      <c r="BO112" s="129">
        <f t="shared" ref="BO112" si="508">G112/G126</f>
        <v>3.9679385267620562E-2</v>
      </c>
      <c r="BP112" s="130">
        <f t="shared" ref="BP112" si="509">H112/H126</f>
        <v>4.6061253215551136E-2</v>
      </c>
      <c r="BQ112" s="131">
        <f t="shared" ref="BQ112" si="510">I112/I126</f>
        <v>4.4063937769767109E-2</v>
      </c>
      <c r="BR112" s="128">
        <f t="shared" ref="BR112" si="511">J112/J126</f>
        <v>4.346590909090909E-2</v>
      </c>
      <c r="BS112" s="129">
        <f t="shared" ref="BS112" si="512">K112/K126</f>
        <v>4.4206876625252814E-2</v>
      </c>
      <c r="BT112" s="130">
        <f t="shared" ref="BT112" si="513">L112/L126</f>
        <v>3.9461267907694948E-2</v>
      </c>
      <c r="BU112" s="128">
        <f t="shared" ref="BU112" si="514">M112/M126</f>
        <v>3.8999462076385154E-2</v>
      </c>
      <c r="BV112" s="132">
        <f t="shared" ref="BV112" si="515">N112/N126</f>
        <v>4.0616379720346235E-2</v>
      </c>
      <c r="BW112" s="133">
        <f t="shared" ref="BW112" si="516">O112/O126</f>
        <v>3.5656861817837886E-2</v>
      </c>
      <c r="BX112" s="128">
        <f t="shared" ref="BX112" si="517">P112/P126</f>
        <v>3.8039913801180547E-2</v>
      </c>
      <c r="BY112" s="129">
        <f t="shared" ref="BY112" si="518">Q112/Q126</f>
        <v>3.5995603590401173E-2</v>
      </c>
      <c r="BZ112" s="130">
        <f t="shared" ref="BZ112" si="519">R112/R126</f>
        <v>4.486938191673568E-2</v>
      </c>
      <c r="CA112" s="131">
        <f t="shared" ref="CA112" si="520">S112/S126</f>
        <v>4.3938103350369108E-2</v>
      </c>
      <c r="CB112" s="128">
        <f t="shared" ref="CB112" si="521">T112/T126</f>
        <v>3.2631899969502901E-2</v>
      </c>
      <c r="CC112" s="129">
        <f t="shared" ref="CC112" si="522">U112/U126</f>
        <v>3.8266741699493526E-2</v>
      </c>
      <c r="CD112" s="130">
        <f t="shared" ref="CD112" si="523">V112/V126</f>
        <v>4.2348411934552452E-2</v>
      </c>
      <c r="CE112" s="131">
        <f t="shared" ref="CE112" si="524">W112/W126</f>
        <v>4.3566679702776688E-2</v>
      </c>
      <c r="CF112" s="128">
        <f t="shared" ref="CF112" si="525">X112/X126</f>
        <v>3.598838415266542E-2</v>
      </c>
      <c r="CG112" s="129">
        <f t="shared" ref="CG112" si="526">Y112/Y126</f>
        <v>3.5273081924577371E-2</v>
      </c>
      <c r="CH112" s="130">
        <f t="shared" ref="CH112" si="527">Z112/Z126</f>
        <v>4.9838742189074782E-2</v>
      </c>
      <c r="CI112" s="128">
        <f t="shared" ref="CI112" si="528">AA112/AA126</f>
        <v>4.98494937517103E-2</v>
      </c>
      <c r="CJ112" s="134">
        <f t="shared" ref="CJ112" si="529">AB112/AB126</f>
        <v>4.1365766348054146E-2</v>
      </c>
      <c r="CK112" s="135">
        <f t="shared" ref="CK112" si="530">AC112/AC126</f>
        <v>4.1936146505736106E-2</v>
      </c>
    </row>
    <row r="113" spans="1:89" ht="14.25" thickTop="1" thickBot="1" x14ac:dyDescent="0.25">
      <c r="A113" s="136" t="s">
        <v>27</v>
      </c>
      <c r="B113" s="205">
        <v>456</v>
      </c>
      <c r="C113" s="189">
        <v>617</v>
      </c>
      <c r="D113" s="190">
        <v>264</v>
      </c>
      <c r="E113" s="191">
        <v>296</v>
      </c>
      <c r="F113" s="188">
        <v>586</v>
      </c>
      <c r="G113" s="192">
        <v>644</v>
      </c>
      <c r="H113" s="190">
        <v>914</v>
      </c>
      <c r="I113" s="191">
        <v>954</v>
      </c>
      <c r="J113" s="188">
        <v>191</v>
      </c>
      <c r="K113" s="189">
        <v>138</v>
      </c>
      <c r="L113" s="190">
        <v>499</v>
      </c>
      <c r="M113" s="188">
        <v>393</v>
      </c>
      <c r="N113" s="193">
        <v>1034</v>
      </c>
      <c r="O113" s="206">
        <v>848</v>
      </c>
      <c r="P113" s="188">
        <v>491</v>
      </c>
      <c r="Q113" s="189">
        <v>385</v>
      </c>
      <c r="R113" s="190">
        <v>614</v>
      </c>
      <c r="S113" s="191">
        <v>635</v>
      </c>
      <c r="T113" s="188">
        <v>150</v>
      </c>
      <c r="U113" s="192">
        <v>113</v>
      </c>
      <c r="V113" s="190">
        <v>616</v>
      </c>
      <c r="W113" s="207">
        <v>560</v>
      </c>
      <c r="X113" s="188">
        <v>434</v>
      </c>
      <c r="Y113" s="192">
        <v>177</v>
      </c>
      <c r="Z113" s="190">
        <v>1000</v>
      </c>
      <c r="AA113" s="188">
        <v>1337</v>
      </c>
      <c r="AB113" s="169">
        <f t="shared" si="256"/>
        <v>7249</v>
      </c>
      <c r="AC113" s="170">
        <f t="shared" si="257"/>
        <v>7097</v>
      </c>
      <c r="AE113" s="266" t="s">
        <v>13</v>
      </c>
      <c r="AF113" s="20">
        <f t="shared" ref="AF113:BG113" si="531">SUM(AF110:AF112)</f>
        <v>1403</v>
      </c>
      <c r="AG113" s="21">
        <f t="shared" si="531"/>
        <v>3115</v>
      </c>
      <c r="AH113" s="20">
        <f t="shared" si="531"/>
        <v>877</v>
      </c>
      <c r="AI113" s="21">
        <f t="shared" si="531"/>
        <v>1040</v>
      </c>
      <c r="AJ113" s="20">
        <f t="shared" si="531"/>
        <v>1362</v>
      </c>
      <c r="AK113" s="21">
        <f t="shared" si="531"/>
        <v>3506</v>
      </c>
      <c r="AL113" s="20">
        <f t="shared" si="531"/>
        <v>2521</v>
      </c>
      <c r="AM113" s="21">
        <f t="shared" si="531"/>
        <v>4453</v>
      </c>
      <c r="AN113" s="20">
        <f t="shared" si="531"/>
        <v>874</v>
      </c>
      <c r="AO113" s="21">
        <f t="shared" si="531"/>
        <v>271</v>
      </c>
      <c r="AP113" s="20">
        <f t="shared" si="531"/>
        <v>2957</v>
      </c>
      <c r="AQ113" s="21">
        <f t="shared" si="531"/>
        <v>726</v>
      </c>
      <c r="AR113" s="20">
        <f t="shared" si="531"/>
        <v>3774</v>
      </c>
      <c r="AS113" s="21">
        <f t="shared" si="531"/>
        <v>2414</v>
      </c>
      <c r="AT113" s="20">
        <f t="shared" si="531"/>
        <v>1886</v>
      </c>
      <c r="AU113" s="21">
        <f t="shared" si="531"/>
        <v>1739</v>
      </c>
      <c r="AV113" s="20">
        <f t="shared" si="531"/>
        <v>1689</v>
      </c>
      <c r="AW113" s="21">
        <f t="shared" si="531"/>
        <v>2612</v>
      </c>
      <c r="AX113" s="20">
        <f t="shared" si="531"/>
        <v>866</v>
      </c>
      <c r="AY113" s="21">
        <f t="shared" si="531"/>
        <v>201</v>
      </c>
      <c r="AZ113" s="20">
        <f t="shared" si="531"/>
        <v>2534</v>
      </c>
      <c r="BA113" s="21">
        <f t="shared" si="531"/>
        <v>1376</v>
      </c>
      <c r="BB113" s="20">
        <f t="shared" si="531"/>
        <v>1978</v>
      </c>
      <c r="BC113" s="21">
        <f t="shared" si="531"/>
        <v>654</v>
      </c>
      <c r="BD113" s="20">
        <f t="shared" si="531"/>
        <v>2575</v>
      </c>
      <c r="BE113" s="21">
        <f t="shared" si="531"/>
        <v>3874</v>
      </c>
      <c r="BF113" s="173">
        <f t="shared" si="531"/>
        <v>25296</v>
      </c>
      <c r="BG113" s="174">
        <f t="shared" si="531"/>
        <v>25981</v>
      </c>
      <c r="BI113" s="136" t="s">
        <v>27</v>
      </c>
      <c r="BJ113" s="128">
        <f>B113/B126</f>
        <v>3.4045094818575483E-2</v>
      </c>
      <c r="BK113" s="129">
        <f t="shared" ref="BK113" si="532">C113/C126</f>
        <v>4.6450350071519986E-2</v>
      </c>
      <c r="BL113" s="130">
        <f t="shared" ref="BL113" si="533">D113/D126</f>
        <v>4.3413912185495805E-2</v>
      </c>
      <c r="BM113" s="131">
        <f t="shared" ref="BM113" si="534">E113/E126</f>
        <v>4.9308678993836418E-2</v>
      </c>
      <c r="BN113" s="128">
        <f t="shared" ref="BN113" si="535">F113/F126</f>
        <v>3.5569044006069805E-2</v>
      </c>
      <c r="BO113" s="129">
        <f t="shared" ref="BO113" si="536">G113/G126</f>
        <v>4.2660307366189719E-2</v>
      </c>
      <c r="BP113" s="130">
        <f t="shared" ref="BP113" si="537">H113/H126</f>
        <v>4.4362471484735232E-2</v>
      </c>
      <c r="BQ113" s="131">
        <f t="shared" ref="BQ113" si="538">I113/I126</f>
        <v>4.5249727268415314E-2</v>
      </c>
      <c r="BR113" s="128">
        <f t="shared" ref="BR113" si="539">J113/J126</f>
        <v>5.4261363636363635E-2</v>
      </c>
      <c r="BS113" s="129">
        <f t="shared" ref="BS113" si="540">K113/K126</f>
        <v>3.9872869112973129E-2</v>
      </c>
      <c r="BT113" s="130">
        <f t="shared" ref="BT113" si="541">L113/L126</f>
        <v>4.2806897143347344E-2</v>
      </c>
      <c r="BU113" s="128">
        <f t="shared" ref="BU113" si="542">M113/M126</f>
        <v>3.5233996772458309E-2</v>
      </c>
      <c r="BV113" s="132">
        <f t="shared" ref="BV113" si="543">N113/N126</f>
        <v>4.9177209169599542E-2</v>
      </c>
      <c r="BW113" s="133">
        <f t="shared" ref="BW113" si="544">O113/O126</f>
        <v>4.0102146978151898E-2</v>
      </c>
      <c r="BX113" s="128">
        <f t="shared" ref="BX113" si="545">P113/P126</f>
        <v>4.6003935163496677E-2</v>
      </c>
      <c r="BY113" s="129">
        <f t="shared" ref="BY113" si="546">Q113/Q126</f>
        <v>3.5262868657263233E-2</v>
      </c>
      <c r="BZ113" s="130">
        <f t="shared" ref="BZ113" si="547">R113/R126</f>
        <v>4.6224497477979375E-2</v>
      </c>
      <c r="CA113" s="131">
        <f t="shared" ref="CA113" si="548">S113/S126</f>
        <v>4.507382169222033E-2</v>
      </c>
      <c r="CB113" s="128">
        <f t="shared" ref="CB113" si="549">T113/T126</f>
        <v>4.5745654162854532E-2</v>
      </c>
      <c r="CC113" s="129">
        <f t="shared" ref="CC113" si="550">U113/U126</f>
        <v>3.1795160382667415E-2</v>
      </c>
      <c r="CD113" s="130">
        <f t="shared" ref="CD113" si="551">V113/V126</f>
        <v>5.389797882579403E-2</v>
      </c>
      <c r="CE113" s="131">
        <f t="shared" ref="CE113" si="552">W113/W126</f>
        <v>4.3801329683222527E-2</v>
      </c>
      <c r="CF113" s="128">
        <f t="shared" ref="CF113" si="553">X113/X126</f>
        <v>4.5011408421489318E-2</v>
      </c>
      <c r="CG113" s="129">
        <f t="shared" ref="CG113" si="554">Y113/Y126</f>
        <v>2.8771131339401821E-2</v>
      </c>
      <c r="CH113" s="130">
        <f t="shared" ref="CH113" si="555">Z113/Z126</f>
        <v>5.0393065914130217E-2</v>
      </c>
      <c r="CI113" s="128">
        <f t="shared" ref="CI113" si="556">AA113/AA126</f>
        <v>6.0977834534342787E-2</v>
      </c>
      <c r="CJ113" s="134">
        <f t="shared" ref="CJ113" si="557">AB113/AB126</f>
        <v>4.5051147875156926E-2</v>
      </c>
      <c r="CK113" s="135">
        <f t="shared" ref="CK113" si="558">AC113/AC126</f>
        <v>4.4177056813301051E-2</v>
      </c>
    </row>
    <row r="114" spans="1:89" ht="13.5" thickTop="1" x14ac:dyDescent="0.2">
      <c r="A114" s="145" t="s">
        <v>28</v>
      </c>
      <c r="B114" s="202">
        <v>464</v>
      </c>
      <c r="C114" s="196">
        <v>812</v>
      </c>
      <c r="D114" s="197">
        <v>311</v>
      </c>
      <c r="E114" s="198">
        <v>293</v>
      </c>
      <c r="F114" s="195">
        <v>523</v>
      </c>
      <c r="G114" s="199">
        <v>875</v>
      </c>
      <c r="H114" s="197">
        <v>879</v>
      </c>
      <c r="I114" s="198">
        <v>1283</v>
      </c>
      <c r="J114" s="195">
        <v>206</v>
      </c>
      <c r="K114" s="196">
        <v>100</v>
      </c>
      <c r="L114" s="197">
        <v>815</v>
      </c>
      <c r="M114" s="195">
        <v>327</v>
      </c>
      <c r="N114" s="200">
        <v>1205</v>
      </c>
      <c r="O114" s="203">
        <v>810</v>
      </c>
      <c r="P114" s="195">
        <v>607</v>
      </c>
      <c r="Q114" s="196">
        <v>432</v>
      </c>
      <c r="R114" s="197">
        <v>682</v>
      </c>
      <c r="S114" s="198">
        <v>642</v>
      </c>
      <c r="T114" s="195">
        <v>218</v>
      </c>
      <c r="U114" s="199">
        <v>67</v>
      </c>
      <c r="V114" s="197">
        <v>680</v>
      </c>
      <c r="W114" s="204">
        <v>544</v>
      </c>
      <c r="X114" s="195">
        <v>496</v>
      </c>
      <c r="Y114" s="199">
        <v>197</v>
      </c>
      <c r="Z114" s="197">
        <v>1131</v>
      </c>
      <c r="AA114" s="195">
        <v>1297</v>
      </c>
      <c r="AB114" s="169">
        <f t="shared" si="256"/>
        <v>8217</v>
      </c>
      <c r="AC114" s="170">
        <f t="shared" si="257"/>
        <v>7679</v>
      </c>
      <c r="BI114" s="145" t="s">
        <v>28</v>
      </c>
      <c r="BJ114" s="128">
        <f>B114/B126</f>
        <v>3.4642377183813647E-2</v>
      </c>
      <c r="BK114" s="129">
        <f t="shared" ref="BK114" si="559">C114/C126</f>
        <v>6.113076865166002E-2</v>
      </c>
      <c r="BL114" s="130">
        <f t="shared" ref="BL114" si="560">D114/D126</f>
        <v>5.1142904127610592E-2</v>
      </c>
      <c r="BM114" s="131">
        <f t="shared" ref="BM114" si="561">E114/E126</f>
        <v>4.8808928868898885E-2</v>
      </c>
      <c r="BN114" s="128">
        <f t="shared" ref="BN114" si="562">F114/F126</f>
        <v>3.1745068285280731E-2</v>
      </c>
      <c r="BO114" s="129">
        <f t="shared" ref="BO114" si="563">G114/G126</f>
        <v>5.7962374138844724E-2</v>
      </c>
      <c r="BP114" s="130">
        <f t="shared" ref="BP114" si="564">H114/H126</f>
        <v>4.2663689753919334E-2</v>
      </c>
      <c r="BQ114" s="131">
        <f t="shared" ref="BQ114" si="565">I114/I126</f>
        <v>6.0854717070625619E-2</v>
      </c>
      <c r="BR114" s="128">
        <f t="shared" ref="BR114" si="566">J114/J126</f>
        <v>5.8522727272727275E-2</v>
      </c>
      <c r="BS114" s="129">
        <f t="shared" ref="BS114" si="567">K114/K126</f>
        <v>2.8893383415197919E-2</v>
      </c>
      <c r="BT114" s="130">
        <f t="shared" ref="BT114" si="568">L114/L126</f>
        <v>6.9915072488633434E-2</v>
      </c>
      <c r="BU114" s="128">
        <f t="shared" ref="BU114" si="569">M114/M126</f>
        <v>2.9316837009144701E-2</v>
      </c>
      <c r="BV114" s="132">
        <f t="shared" ref="BV114" si="570">N114/N126</f>
        <v>5.7309997146390186E-2</v>
      </c>
      <c r="BW114" s="133">
        <f t="shared" ref="BW114" si="571">O114/O126</f>
        <v>3.830511680696113E-2</v>
      </c>
      <c r="BX114" s="128">
        <f t="shared" ref="BX114" si="572">P114/P126</f>
        <v>5.6872481963833973E-2</v>
      </c>
      <c r="BY114" s="129">
        <f t="shared" ref="BY114" si="573">Q114/Q126</f>
        <v>3.9567686389448617E-2</v>
      </c>
      <c r="BZ114" s="130">
        <f t="shared" ref="BZ114" si="574">R114/R126</f>
        <v>5.1343822931566661E-2</v>
      </c>
      <c r="CA114" s="131">
        <f t="shared" ref="CA114" si="575">S114/S126</f>
        <v>4.5570698466780239E-2</v>
      </c>
      <c r="CB114" s="128">
        <f t="shared" ref="CB114" si="576">T114/T126</f>
        <v>6.6483684050015243E-2</v>
      </c>
      <c r="CC114" s="129">
        <f t="shared" ref="CC114" si="577">U114/U126</f>
        <v>1.8851997749015192E-2</v>
      </c>
      <c r="CD114" s="130">
        <f t="shared" ref="CD114" si="578">V114/V126</f>
        <v>5.9497768833668738E-2</v>
      </c>
      <c r="CE114" s="131">
        <f t="shared" ref="CE114" si="579">W114/W126</f>
        <v>4.2549863120844737E-2</v>
      </c>
      <c r="CF114" s="128">
        <f t="shared" ref="CF114" si="580">X114/X126</f>
        <v>5.1441609624559223E-2</v>
      </c>
      <c r="CG114" s="129">
        <f t="shared" ref="CG114" si="581">Y114/Y126</f>
        <v>3.2022106631989594E-2</v>
      </c>
      <c r="CH114" s="130">
        <f t="shared" ref="CH114" si="582">Z114/Z126</f>
        <v>5.6994557548881275E-2</v>
      </c>
      <c r="CI114" s="128">
        <f t="shared" ref="CI114" si="583">AA114/AA126</f>
        <v>5.9153516373255499E-2</v>
      </c>
      <c r="CJ114" s="134">
        <f t="shared" ref="CJ114" si="584">AB114/AB126</f>
        <v>5.1067082644525377E-2</v>
      </c>
      <c r="CK114" s="135">
        <f t="shared" ref="CK114" si="585">AC114/AC126</f>
        <v>4.779986181053103E-2</v>
      </c>
    </row>
    <row r="115" spans="1:89" x14ac:dyDescent="0.2">
      <c r="A115" s="136" t="s">
        <v>29</v>
      </c>
      <c r="B115" s="205">
        <v>581</v>
      </c>
      <c r="C115" s="189">
        <v>1166</v>
      </c>
      <c r="D115" s="190">
        <v>514</v>
      </c>
      <c r="E115" s="191">
        <v>341</v>
      </c>
      <c r="F115" s="188">
        <v>811</v>
      </c>
      <c r="G115" s="192">
        <v>1449</v>
      </c>
      <c r="H115" s="190">
        <v>1081</v>
      </c>
      <c r="I115" s="191">
        <v>1640</v>
      </c>
      <c r="J115" s="188">
        <v>350</v>
      </c>
      <c r="K115" s="189">
        <v>92</v>
      </c>
      <c r="L115" s="190">
        <v>962</v>
      </c>
      <c r="M115" s="188">
        <v>350</v>
      </c>
      <c r="N115" s="193">
        <v>1619</v>
      </c>
      <c r="O115" s="206">
        <v>997</v>
      </c>
      <c r="P115" s="188">
        <v>792</v>
      </c>
      <c r="Q115" s="189">
        <v>518</v>
      </c>
      <c r="R115" s="190">
        <v>1000</v>
      </c>
      <c r="S115" s="191">
        <v>1012</v>
      </c>
      <c r="T115" s="188">
        <v>420</v>
      </c>
      <c r="U115" s="192">
        <v>67</v>
      </c>
      <c r="V115" s="190">
        <v>1228</v>
      </c>
      <c r="W115" s="207">
        <v>668</v>
      </c>
      <c r="X115" s="188">
        <v>793</v>
      </c>
      <c r="Y115" s="192">
        <v>245</v>
      </c>
      <c r="Z115" s="190">
        <v>1340</v>
      </c>
      <c r="AA115" s="188">
        <v>1652</v>
      </c>
      <c r="AB115" s="169">
        <f t="shared" si="256"/>
        <v>11491</v>
      </c>
      <c r="AC115" s="170">
        <f t="shared" si="257"/>
        <v>10197</v>
      </c>
      <c r="BI115" s="136" t="s">
        <v>29</v>
      </c>
      <c r="BJ115" s="128">
        <f>B115/B126</f>
        <v>4.3377631775421831E-2</v>
      </c>
      <c r="BK115" s="129">
        <f t="shared" ref="BK115" si="586">C115/C126</f>
        <v>8.7781374689452685E-2</v>
      </c>
      <c r="BL115" s="130">
        <f t="shared" ref="BL115" si="587">D115/D126</f>
        <v>8.4525571452063811E-2</v>
      </c>
      <c r="BM115" s="131">
        <f t="shared" ref="BM115" si="588">E115/E126</f>
        <v>5.6804930867899381E-2</v>
      </c>
      <c r="BN115" s="128">
        <f t="shared" ref="BN115" si="589">F115/F126</f>
        <v>4.922610015174507E-2</v>
      </c>
      <c r="BO115" s="129">
        <f t="shared" ref="BO115" si="590">G115/G126</f>
        <v>9.5985691573926862E-2</v>
      </c>
      <c r="BP115" s="130">
        <f t="shared" ref="BP115" si="591">H115/H126</f>
        <v>5.2468087171771101E-2</v>
      </c>
      <c r="BQ115" s="131">
        <f t="shared" ref="BQ115" si="592">I115/I126</f>
        <v>7.7787791111321919E-2</v>
      </c>
      <c r="BR115" s="128">
        <f t="shared" ref="BR115" si="593">J115/J126</f>
        <v>9.9431818181818177E-2</v>
      </c>
      <c r="BS115" s="129">
        <f t="shared" ref="BS115" si="594">K115/K126</f>
        <v>2.6581912741982086E-2</v>
      </c>
      <c r="BT115" s="130">
        <f t="shared" ref="BT115" si="595">L115/L126</f>
        <v>8.2525521146092476E-2</v>
      </c>
      <c r="BU115" s="128">
        <f t="shared" ref="BU115" si="596">M115/M126</f>
        <v>3.1378877532723684E-2</v>
      </c>
      <c r="BV115" s="132">
        <f t="shared" ref="BV115" si="597">N115/N126</f>
        <v>7.6999904879672787E-2</v>
      </c>
      <c r="BW115" s="133">
        <f t="shared" ref="BW115" si="598">O115/O126</f>
        <v>4.714839685992623E-2</v>
      </c>
      <c r="BX115" s="128">
        <f t="shared" ref="BX115" si="599">P115/P126</f>
        <v>7.4205940222992595E-2</v>
      </c>
      <c r="BY115" s="129">
        <f t="shared" ref="BY115" si="600">Q115/Q126</f>
        <v>4.7444586920681445E-2</v>
      </c>
      <c r="BZ115" s="130">
        <f t="shared" ref="BZ115" si="601">R115/R126</f>
        <v>7.5284197846871945E-2</v>
      </c>
      <c r="CA115" s="131">
        <f t="shared" ref="CA115" si="602">S115/S126</f>
        <v>7.1834185122089722E-2</v>
      </c>
      <c r="CB115" s="128">
        <f t="shared" ref="CB115" si="603">T115/T126</f>
        <v>0.12808783165599269</v>
      </c>
      <c r="CC115" s="129">
        <f t="shared" ref="CC115" si="604">U115/U126</f>
        <v>1.8851997749015192E-2</v>
      </c>
      <c r="CD115" s="130">
        <f t="shared" ref="CD115" si="605">V115/V126</f>
        <v>0.1074459707760959</v>
      </c>
      <c r="CE115" s="131">
        <f t="shared" ref="CE115" si="606">W115/W126</f>
        <v>5.2248728979272588E-2</v>
      </c>
      <c r="CF115" s="128">
        <f t="shared" ref="CF115" si="607">X115/X126</f>
        <v>8.2244347645716656E-2</v>
      </c>
      <c r="CG115" s="129">
        <f t="shared" ref="CG115" si="608">Y115/Y126</f>
        <v>3.9824447334200257E-2</v>
      </c>
      <c r="CH115" s="130">
        <f t="shared" ref="CH115" si="609">Z115/Z126</f>
        <v>6.7526708324934487E-2</v>
      </c>
      <c r="CI115" s="128">
        <f t="shared" ref="CI115" si="610">AA115/AA126</f>
        <v>7.5344340052905232E-2</v>
      </c>
      <c r="CJ115" s="134">
        <f t="shared" ref="CJ115" si="611">AB115/AB126</f>
        <v>7.1414366151666187E-2</v>
      </c>
      <c r="CK115" s="135">
        <f t="shared" ref="CK115" si="612">AC115/AC126</f>
        <v>6.3473784461776914E-2</v>
      </c>
    </row>
    <row r="116" spans="1:89" x14ac:dyDescent="0.2">
      <c r="A116" s="145" t="s">
        <v>30</v>
      </c>
      <c r="B116" s="202">
        <v>732</v>
      </c>
      <c r="C116" s="196">
        <v>1599</v>
      </c>
      <c r="D116" s="197">
        <v>562</v>
      </c>
      <c r="E116" s="198">
        <v>517</v>
      </c>
      <c r="F116" s="195">
        <v>784</v>
      </c>
      <c r="G116" s="199">
        <v>1866</v>
      </c>
      <c r="H116" s="197">
        <v>1371</v>
      </c>
      <c r="I116" s="198">
        <v>2376</v>
      </c>
      <c r="J116" s="195">
        <v>521</v>
      </c>
      <c r="K116" s="196">
        <v>138</v>
      </c>
      <c r="L116" s="197">
        <v>1523</v>
      </c>
      <c r="M116" s="195">
        <v>394</v>
      </c>
      <c r="N116" s="200">
        <v>2066</v>
      </c>
      <c r="O116" s="203">
        <v>1212</v>
      </c>
      <c r="P116" s="195">
        <v>1078</v>
      </c>
      <c r="Q116" s="196">
        <v>844</v>
      </c>
      <c r="R116" s="197">
        <v>920</v>
      </c>
      <c r="S116" s="198">
        <v>1347</v>
      </c>
      <c r="T116" s="195">
        <v>520</v>
      </c>
      <c r="U116" s="199">
        <v>100</v>
      </c>
      <c r="V116" s="197">
        <v>1310</v>
      </c>
      <c r="W116" s="204">
        <v>755</v>
      </c>
      <c r="X116" s="195">
        <v>1148</v>
      </c>
      <c r="Y116" s="199">
        <v>333</v>
      </c>
      <c r="Z116" s="197">
        <v>1410</v>
      </c>
      <c r="AA116" s="195">
        <v>1882</v>
      </c>
      <c r="AB116" s="169">
        <f t="shared" si="256"/>
        <v>13945</v>
      </c>
      <c r="AC116" s="170">
        <f t="shared" si="257"/>
        <v>13363</v>
      </c>
      <c r="BI116" s="145" t="s">
        <v>30</v>
      </c>
      <c r="BJ116" s="128">
        <f>B116/B126</f>
        <v>5.4651336419292221E-2</v>
      </c>
      <c r="BK116" s="129">
        <f t="shared" ref="BK116" si="613">C116/C126</f>
        <v>0.12037943235714824</v>
      </c>
      <c r="BL116" s="130">
        <f t="shared" ref="BL116" si="614">D116/D126</f>
        <v>9.2419010031244864E-2</v>
      </c>
      <c r="BM116" s="131">
        <f t="shared" ref="BM116" si="615">E116/E126</f>
        <v>8.6123604864234551E-2</v>
      </c>
      <c r="BN116" s="128">
        <f t="shared" ref="BN116" si="616">F116/F126</f>
        <v>4.7587253414264036E-2</v>
      </c>
      <c r="BO116" s="129">
        <f t="shared" ref="BO116" si="617">G116/G126</f>
        <v>0.12360890302066772</v>
      </c>
      <c r="BP116" s="130">
        <f t="shared" ref="BP116" si="618">H116/H126</f>
        <v>6.6543707227102844E-2</v>
      </c>
      <c r="BQ116" s="131">
        <f t="shared" ref="BQ116" si="619">I116/I126</f>
        <v>0.11269743395152493</v>
      </c>
      <c r="BR116" s="128">
        <f t="shared" ref="BR116" si="620">J116/J126</f>
        <v>0.14801136363636364</v>
      </c>
      <c r="BS116" s="129">
        <f t="shared" ref="BS116" si="621">K116/K126</f>
        <v>3.9872869112973129E-2</v>
      </c>
      <c r="BT116" s="130">
        <f t="shared" ref="BT116" si="622">L116/L126</f>
        <v>0.13065111092047696</v>
      </c>
      <c r="BU116" s="128">
        <f t="shared" ref="BU116" si="623">M116/M126</f>
        <v>3.532365070826609E-2</v>
      </c>
      <c r="BV116" s="132">
        <f t="shared" ref="BV116" si="624">N116/N126</f>
        <v>9.8259298011985158E-2</v>
      </c>
      <c r="BW116" s="133">
        <f t="shared" ref="BW116" si="625">O116/O126</f>
        <v>5.7315804407452944E-2</v>
      </c>
      <c r="BX116" s="128">
        <f t="shared" ref="BX116" si="626">P116/P126</f>
        <v>0.10100252974796214</v>
      </c>
      <c r="BY116" s="129">
        <f t="shared" ref="BY116" si="627">Q116/Q126</f>
        <v>7.7303535446052396E-2</v>
      </c>
      <c r="BZ116" s="130">
        <f t="shared" ref="BZ116" si="628">R116/R126</f>
        <v>6.9261462019122186E-2</v>
      </c>
      <c r="CA116" s="131">
        <f t="shared" ref="CA116" si="629">S116/S126</f>
        <v>9.5613287904599664E-2</v>
      </c>
      <c r="CB116" s="128">
        <f t="shared" ref="CB116" si="630">T116/T126</f>
        <v>0.15858493443122904</v>
      </c>
      <c r="CC116" s="129">
        <f t="shared" ref="CC116" si="631">U116/U126</f>
        <v>2.8137310073157007E-2</v>
      </c>
      <c r="CD116" s="130">
        <f t="shared" ref="CD116" si="632">V116/V126</f>
        <v>0.11462070172368537</v>
      </c>
      <c r="CE116" s="131">
        <f t="shared" ref="CE116" si="633">W116/W126</f>
        <v>5.9053578412201796E-2</v>
      </c>
      <c r="CF116" s="128">
        <f t="shared" ref="CF116" si="634">X116/X126</f>
        <v>0.11906243517942336</v>
      </c>
      <c r="CG116" s="129">
        <f t="shared" ref="CG116" si="635">Y116/Y126</f>
        <v>5.4128738621586479E-2</v>
      </c>
      <c r="CH116" s="130">
        <f t="shared" ref="CH116" si="636">Z116/Z126</f>
        <v>7.1054222938923606E-2</v>
      </c>
      <c r="CI116" s="128">
        <f t="shared" ref="CI116" si="637">AA116/AA126</f>
        <v>8.583416947915716E-2</v>
      </c>
      <c r="CJ116" s="134">
        <f t="shared" ref="CJ116" si="638">AB116/AB126</f>
        <v>8.6665506569052739E-2</v>
      </c>
      <c r="CK116" s="135">
        <f t="shared" ref="CK116" si="639">AC116/AC126</f>
        <v>8.3181345666639692E-2</v>
      </c>
    </row>
    <row r="117" spans="1:89" x14ac:dyDescent="0.2">
      <c r="A117" s="136" t="s">
        <v>31</v>
      </c>
      <c r="B117" s="205">
        <v>671</v>
      </c>
      <c r="C117" s="189">
        <v>1516</v>
      </c>
      <c r="D117" s="190">
        <v>315</v>
      </c>
      <c r="E117" s="191">
        <v>523</v>
      </c>
      <c r="F117" s="188">
        <v>578</v>
      </c>
      <c r="G117" s="192">
        <v>1640</v>
      </c>
      <c r="H117" s="190">
        <v>1150</v>
      </c>
      <c r="I117" s="191">
        <v>2077</v>
      </c>
      <c r="J117" s="188">
        <v>353</v>
      </c>
      <c r="K117" s="189">
        <v>133</v>
      </c>
      <c r="L117" s="190">
        <v>1434</v>
      </c>
      <c r="M117" s="188">
        <v>332</v>
      </c>
      <c r="N117" s="193">
        <v>1708</v>
      </c>
      <c r="O117" s="206">
        <v>1202</v>
      </c>
      <c r="P117" s="188">
        <v>808</v>
      </c>
      <c r="Q117" s="189">
        <v>895</v>
      </c>
      <c r="R117" s="190">
        <v>769</v>
      </c>
      <c r="S117" s="191">
        <v>1265</v>
      </c>
      <c r="T117" s="188">
        <v>346</v>
      </c>
      <c r="U117" s="192">
        <v>101</v>
      </c>
      <c r="V117" s="190">
        <v>1224</v>
      </c>
      <c r="W117" s="207">
        <v>621</v>
      </c>
      <c r="X117" s="188">
        <v>830</v>
      </c>
      <c r="Y117" s="192">
        <v>321</v>
      </c>
      <c r="Z117" s="190">
        <v>1165</v>
      </c>
      <c r="AA117" s="188">
        <v>1992</v>
      </c>
      <c r="AB117" s="169">
        <f t="shared" si="256"/>
        <v>11351</v>
      </c>
      <c r="AC117" s="170">
        <f t="shared" si="257"/>
        <v>12618</v>
      </c>
      <c r="BI117" s="136" t="s">
        <v>31</v>
      </c>
      <c r="BJ117" s="128">
        <f>B117/B126</f>
        <v>5.0097058384351204E-2</v>
      </c>
      <c r="BK117" s="129">
        <f t="shared" ref="BK117" si="640">C117/C126</f>
        <v>0.11413084393585786</v>
      </c>
      <c r="BL117" s="130">
        <f t="shared" ref="BL117" si="641">D117/D126</f>
        <v>5.1800690675875678E-2</v>
      </c>
      <c r="BM117" s="131">
        <f t="shared" ref="BM117" si="642">E117/E126</f>
        <v>8.7123105114109617E-2</v>
      </c>
      <c r="BN117" s="128">
        <f t="shared" ref="BN117" si="643">F117/F126</f>
        <v>3.5083459787556906E-2</v>
      </c>
      <c r="BO117" s="129">
        <f t="shared" ref="BO117" si="644">G117/G126</f>
        <v>0.1086380498145204</v>
      </c>
      <c r="BP117" s="130">
        <f t="shared" ref="BP117" si="645">H117/H126</f>
        <v>5.5817114012522449E-2</v>
      </c>
      <c r="BQ117" s="131">
        <f t="shared" ref="BQ117" si="646">I117/I126</f>
        <v>9.8515391547692455E-2</v>
      </c>
      <c r="BR117" s="128">
        <f t="shared" ref="BR117" si="647">J117/J126</f>
        <v>0.10028409090909091</v>
      </c>
      <c r="BS117" s="129">
        <f t="shared" ref="BS117" si="648">K117/K126</f>
        <v>3.8428199942213234E-2</v>
      </c>
      <c r="BT117" s="130">
        <f t="shared" ref="BT117" si="649">L117/L126</f>
        <v>0.12301621343398816</v>
      </c>
      <c r="BU117" s="128">
        <f t="shared" ref="BU117" si="650">M117/M126</f>
        <v>2.976510668818361E-2</v>
      </c>
      <c r="BV117" s="132">
        <f t="shared" ref="BV117" si="651">N117/N126</f>
        <v>8.123275944069247E-2</v>
      </c>
      <c r="BW117" s="133">
        <f t="shared" ref="BW117" si="652">O117/O126</f>
        <v>5.6842901730823799E-2</v>
      </c>
      <c r="BX117" s="128">
        <f t="shared" ref="BX117" si="653">P117/P126</f>
        <v>7.57050501264874E-2</v>
      </c>
      <c r="BY117" s="129">
        <f t="shared" ref="BY117" si="654">Q117/Q126</f>
        <v>8.1974720644806737E-2</v>
      </c>
      <c r="BZ117" s="130">
        <f t="shared" ref="BZ117" si="655">R117/R126</f>
        <v>5.7893548144244522E-2</v>
      </c>
      <c r="CA117" s="131">
        <f t="shared" ref="CA117" si="656">S117/S126</f>
        <v>8.9792731402612153E-2</v>
      </c>
      <c r="CB117" s="128">
        <f t="shared" ref="CB117" si="657">T117/T126</f>
        <v>0.10551997560231778</v>
      </c>
      <c r="CC117" s="129">
        <f t="shared" ref="CC117" si="658">U117/U126</f>
        <v>2.8418683173888577E-2</v>
      </c>
      <c r="CD117" s="130">
        <f t="shared" ref="CD117" si="659">V117/V126</f>
        <v>0.10709598390060372</v>
      </c>
      <c r="CE117" s="131">
        <f t="shared" ref="CE117" si="660">W117/W126</f>
        <v>4.8572545952287841E-2</v>
      </c>
      <c r="CF117" s="128">
        <f t="shared" ref="CF117" si="661">X117/X126</f>
        <v>8.6081725783032567E-2</v>
      </c>
      <c r="CG117" s="129">
        <f t="shared" ref="CG117" si="662">Y117/Y126</f>
        <v>5.2178153446033812E-2</v>
      </c>
      <c r="CH117" s="130">
        <f t="shared" ref="CH117" si="663">Z117/Z126</f>
        <v>5.8707921789961703E-2</v>
      </c>
      <c r="CI117" s="128">
        <f t="shared" ref="CI117" si="664">AA117/AA126</f>
        <v>9.0851044422147226E-2</v>
      </c>
      <c r="CJ117" s="134">
        <f t="shared" ref="CJ117" si="665">AB117/AB126</f>
        <v>7.0544292941220346E-2</v>
      </c>
      <c r="CK117" s="135">
        <f t="shared" ref="CK117" si="666">AC117/AC126</f>
        <v>7.8543906280151135E-2</v>
      </c>
    </row>
    <row r="118" spans="1:89" x14ac:dyDescent="0.2">
      <c r="A118" s="145" t="s">
        <v>32</v>
      </c>
      <c r="B118" s="202">
        <v>710</v>
      </c>
      <c r="C118" s="196">
        <v>1084</v>
      </c>
      <c r="D118" s="197">
        <v>206</v>
      </c>
      <c r="E118" s="198">
        <v>404</v>
      </c>
      <c r="F118" s="195">
        <v>515</v>
      </c>
      <c r="G118" s="199">
        <v>1465</v>
      </c>
      <c r="H118" s="197">
        <v>970</v>
      </c>
      <c r="I118" s="198">
        <v>1672</v>
      </c>
      <c r="J118" s="195">
        <v>263</v>
      </c>
      <c r="K118" s="196">
        <v>89</v>
      </c>
      <c r="L118" s="197">
        <v>855</v>
      </c>
      <c r="M118" s="195">
        <v>354</v>
      </c>
      <c r="N118" s="200">
        <v>1205</v>
      </c>
      <c r="O118" s="203">
        <v>1028</v>
      </c>
      <c r="P118" s="195">
        <v>507</v>
      </c>
      <c r="Q118" s="196">
        <v>724</v>
      </c>
      <c r="R118" s="197">
        <v>655</v>
      </c>
      <c r="S118" s="198">
        <v>942</v>
      </c>
      <c r="T118" s="195">
        <v>184</v>
      </c>
      <c r="U118" s="199">
        <v>83</v>
      </c>
      <c r="V118" s="197">
        <v>1043</v>
      </c>
      <c r="W118" s="204">
        <v>471</v>
      </c>
      <c r="X118" s="195">
        <v>502</v>
      </c>
      <c r="Y118" s="199">
        <v>241</v>
      </c>
      <c r="Z118" s="197">
        <v>962</v>
      </c>
      <c r="AA118" s="195">
        <v>1222</v>
      </c>
      <c r="AB118" s="169">
        <f t="shared" si="256"/>
        <v>8577</v>
      </c>
      <c r="AC118" s="170">
        <f t="shared" si="257"/>
        <v>9779</v>
      </c>
      <c r="BI118" s="145" t="s">
        <v>32</v>
      </c>
      <c r="BJ118" s="128">
        <f>B118/B126</f>
        <v>5.300880991488726E-2</v>
      </c>
      <c r="BK118" s="129">
        <f t="shared" ref="BK118" si="667">C118/C126</f>
        <v>8.160807046600918E-2</v>
      </c>
      <c r="BL118" s="130">
        <f t="shared" ref="BL118" si="668">D118/D126</f>
        <v>3.3876007235652032E-2</v>
      </c>
      <c r="BM118" s="131">
        <f t="shared" ref="BM118" si="669">E118/E126</f>
        <v>6.7299683491587534E-2</v>
      </c>
      <c r="BN118" s="128">
        <f t="shared" ref="BN118" si="670">F118/F126</f>
        <v>3.1259484066767831E-2</v>
      </c>
      <c r="BO118" s="129">
        <f t="shared" ref="BO118" si="671">G118/G126</f>
        <v>9.7045574986751454E-2</v>
      </c>
      <c r="BP118" s="130">
        <f t="shared" ref="BP118" si="672">H118/H126</f>
        <v>4.7080522254040677E-2</v>
      </c>
      <c r="BQ118" s="131">
        <f t="shared" ref="BQ118" si="673">I118/I126</f>
        <v>7.9305601669591608E-2</v>
      </c>
      <c r="BR118" s="128">
        <f t="shared" ref="BR118" si="674">J118/J126</f>
        <v>7.4715909090909097E-2</v>
      </c>
      <c r="BS118" s="129">
        <f t="shared" ref="BS118" si="675">K118/K126</f>
        <v>2.5715111239526148E-2</v>
      </c>
      <c r="BT118" s="130">
        <f t="shared" ref="BT118" si="676">L118/L126</f>
        <v>7.3346487089302567E-2</v>
      </c>
      <c r="BU118" s="128">
        <f t="shared" ref="BU118" si="677">M118/M126</f>
        <v>3.1737493275954813E-2</v>
      </c>
      <c r="BV118" s="132">
        <f t="shared" ref="BV118" si="678">N118/N126</f>
        <v>5.7309997146390186E-2</v>
      </c>
      <c r="BW118" s="133">
        <f t="shared" ref="BW118" si="679">O118/O126</f>
        <v>4.8614395157476592E-2</v>
      </c>
      <c r="BX118" s="128">
        <f t="shared" ref="BX118" si="680">P118/P126</f>
        <v>4.7503045066991476E-2</v>
      </c>
      <c r="BY118" s="129">
        <f t="shared" ref="BY118" si="681">Q118/Q126</f>
        <v>6.6312511448983327E-2</v>
      </c>
      <c r="BZ118" s="130">
        <f t="shared" ref="BZ118" si="682">R118/R126</f>
        <v>4.931114958970112E-2</v>
      </c>
      <c r="CA118" s="131">
        <f t="shared" ref="CA118" si="683">S118/S126</f>
        <v>6.6865417376490627E-2</v>
      </c>
      <c r="CB118" s="128">
        <f t="shared" ref="CB118" si="684">T118/T126</f>
        <v>5.6114669106434888E-2</v>
      </c>
      <c r="CC118" s="129">
        <f t="shared" ref="CC118" si="685">U118/U126</f>
        <v>2.3353967360720315E-2</v>
      </c>
      <c r="CD118" s="130">
        <f t="shared" ref="CD118" si="686">V118/V126</f>
        <v>9.1259077784583073E-2</v>
      </c>
      <c r="CE118" s="131">
        <f t="shared" ref="CE118" si="687">W118/W126</f>
        <v>3.6840046929996088E-2</v>
      </c>
      <c r="CF118" s="128">
        <f t="shared" ref="CF118" si="688">X118/X126</f>
        <v>5.2063887160340182E-2</v>
      </c>
      <c r="CG118" s="129">
        <f t="shared" ref="CG118" si="689">Y118/Y126</f>
        <v>3.9174252275682706E-2</v>
      </c>
      <c r="CH118" s="130">
        <f t="shared" ref="CH118" si="690">Z118/Z126</f>
        <v>4.8478129409393264E-2</v>
      </c>
      <c r="CI118" s="128">
        <f t="shared" ref="CI118" si="691">AA118/AA126</f>
        <v>5.5732919821216823E-2</v>
      </c>
      <c r="CJ118" s="134">
        <f t="shared" ref="CJ118" si="692">AB118/AB126</f>
        <v>5.3304413757100419E-2</v>
      </c>
      <c r="CK118" s="135">
        <f t="shared" ref="CK118" si="693">AC118/AC126</f>
        <v>6.0871838604659848E-2</v>
      </c>
    </row>
    <row r="119" spans="1:89" x14ac:dyDescent="0.2">
      <c r="A119" s="136" t="s">
        <v>33</v>
      </c>
      <c r="B119" s="205">
        <v>673</v>
      </c>
      <c r="C119" s="189">
        <v>643</v>
      </c>
      <c r="D119" s="190">
        <v>151</v>
      </c>
      <c r="E119" s="191">
        <v>304</v>
      </c>
      <c r="F119" s="188">
        <v>483</v>
      </c>
      <c r="G119" s="192">
        <v>840</v>
      </c>
      <c r="H119" s="190">
        <v>885</v>
      </c>
      <c r="I119" s="191">
        <v>1135</v>
      </c>
      <c r="J119" s="188">
        <v>242</v>
      </c>
      <c r="K119" s="189">
        <v>55</v>
      </c>
      <c r="L119" s="190">
        <v>625</v>
      </c>
      <c r="M119" s="188">
        <v>339</v>
      </c>
      <c r="N119" s="193">
        <v>942</v>
      </c>
      <c r="O119" s="206">
        <v>997</v>
      </c>
      <c r="P119" s="188">
        <v>352</v>
      </c>
      <c r="Q119" s="189">
        <v>656</v>
      </c>
      <c r="R119" s="190">
        <v>492</v>
      </c>
      <c r="S119" s="191">
        <v>631</v>
      </c>
      <c r="T119" s="188">
        <v>86</v>
      </c>
      <c r="U119" s="192">
        <v>125</v>
      </c>
      <c r="V119" s="190">
        <v>857</v>
      </c>
      <c r="W119" s="207">
        <v>384</v>
      </c>
      <c r="X119" s="188">
        <v>277</v>
      </c>
      <c r="Y119" s="192">
        <v>289</v>
      </c>
      <c r="Z119" s="190">
        <v>803</v>
      </c>
      <c r="AA119" s="188">
        <v>941</v>
      </c>
      <c r="AB119" s="169">
        <f t="shared" si="256"/>
        <v>6868</v>
      </c>
      <c r="AC119" s="170">
        <f t="shared" si="257"/>
        <v>7339</v>
      </c>
      <c r="BI119" s="136" t="s">
        <v>33</v>
      </c>
      <c r="BJ119" s="128">
        <f>B119/B126</f>
        <v>5.0246378975660741E-2</v>
      </c>
      <c r="BK119" s="129">
        <f t="shared" ref="BK119" si="694">C119/C126</f>
        <v>4.8407739215538662E-2</v>
      </c>
      <c r="BL119" s="130">
        <f t="shared" ref="BL119" si="695">D119/D126</f>
        <v>2.4831442197007073E-2</v>
      </c>
      <c r="BM119" s="131">
        <f t="shared" ref="BM119" si="696">E119/E126</f>
        <v>5.0641345993669831E-2</v>
      </c>
      <c r="BN119" s="128">
        <f t="shared" ref="BN119" si="697">F119/F126</f>
        <v>2.9317147192716237E-2</v>
      </c>
      <c r="BO119" s="129">
        <f t="shared" ref="BO119" si="698">G119/G126</f>
        <v>5.5643879173290937E-2</v>
      </c>
      <c r="BP119" s="130">
        <f t="shared" ref="BP119" si="699">H119/H126</f>
        <v>4.2954909479202059E-2</v>
      </c>
      <c r="BQ119" s="131">
        <f t="shared" ref="BQ119" si="700">I119/I126</f>
        <v>5.3834843238628277E-2</v>
      </c>
      <c r="BR119" s="128">
        <f t="shared" ref="BR119" si="701">J119/J126</f>
        <v>6.8750000000000006E-2</v>
      </c>
      <c r="BS119" s="129">
        <f t="shared" ref="BS119" si="702">K119/K126</f>
        <v>1.5891360878358855E-2</v>
      </c>
      <c r="BT119" s="130">
        <f t="shared" ref="BT119" si="703">L119/L126</f>
        <v>5.361585313545509E-2</v>
      </c>
      <c r="BU119" s="128">
        <f t="shared" ref="BU119" si="704">M119/M126</f>
        <v>3.0392684238838084E-2</v>
      </c>
      <c r="BV119" s="132">
        <f t="shared" ref="BV119" si="705">N119/N126</f>
        <v>4.4801674117758962E-2</v>
      </c>
      <c r="BW119" s="133">
        <f t="shared" ref="BW119" si="706">O119/O126</f>
        <v>4.714839685992623E-2</v>
      </c>
      <c r="BX119" s="128">
        <f t="shared" ref="BX119" si="707">P119/P126</f>
        <v>3.2980417876885597E-2</v>
      </c>
      <c r="BY119" s="129">
        <f t="shared" ref="BY119" si="708">Q119/Q126</f>
        <v>6.0084264517310866E-2</v>
      </c>
      <c r="BZ119" s="130">
        <f t="shared" ref="BZ119" si="709">R119/R126</f>
        <v>3.7039825340660998E-2</v>
      </c>
      <c r="CA119" s="131">
        <f t="shared" ref="CA119" si="710">S119/S126</f>
        <v>4.4789892106757524E-2</v>
      </c>
      <c r="CB119" s="128">
        <f t="shared" ref="CB119" si="711">T119/T126</f>
        <v>2.6227508386703263E-2</v>
      </c>
      <c r="CC119" s="129">
        <f t="shared" ref="CC119" si="712">U119/U126</f>
        <v>3.5171637591446259E-2</v>
      </c>
      <c r="CD119" s="130">
        <f t="shared" ref="CD119" si="713">V119/V126</f>
        <v>7.4984688074197212E-2</v>
      </c>
      <c r="CE119" s="131">
        <f t="shared" ref="CE119" si="714">W119/W126</f>
        <v>3.0035197497066877E-2</v>
      </c>
      <c r="CF119" s="128">
        <f t="shared" ref="CF119" si="715">X119/X126</f>
        <v>2.8728479568554243E-2</v>
      </c>
      <c r="CG119" s="129">
        <f t="shared" ref="CG119" si="716">Y119/Y126</f>
        <v>4.6976592977893368E-2</v>
      </c>
      <c r="CH119" s="130">
        <f t="shared" ref="CH119" si="717">Z119/Z126</f>
        <v>4.0465631929046564E-2</v>
      </c>
      <c r="CI119" s="128">
        <f t="shared" ref="CI119" si="718">AA119/AA126</f>
        <v>4.291708473957858E-2</v>
      </c>
      <c r="CJ119" s="134">
        <f t="shared" ref="CJ119" si="719">AB119/AB126</f>
        <v>4.2683305781015E-2</v>
      </c>
      <c r="CK119" s="135">
        <f t="shared" ref="CK119" si="720">AC119/AC126</f>
        <v>4.5683446520053038E-2</v>
      </c>
    </row>
    <row r="120" spans="1:89" x14ac:dyDescent="0.2">
      <c r="A120" s="145" t="s">
        <v>34</v>
      </c>
      <c r="B120" s="202">
        <v>215</v>
      </c>
      <c r="C120" s="196">
        <v>479</v>
      </c>
      <c r="D120" s="197">
        <v>99</v>
      </c>
      <c r="E120" s="198">
        <v>294</v>
      </c>
      <c r="F120" s="195">
        <v>220</v>
      </c>
      <c r="G120" s="199">
        <v>861</v>
      </c>
      <c r="H120" s="197">
        <v>419</v>
      </c>
      <c r="I120" s="198">
        <v>989</v>
      </c>
      <c r="J120" s="195">
        <v>61</v>
      </c>
      <c r="K120" s="196">
        <v>44</v>
      </c>
      <c r="L120" s="197">
        <v>821</v>
      </c>
      <c r="M120" s="195">
        <v>312</v>
      </c>
      <c r="N120" s="200">
        <v>1057</v>
      </c>
      <c r="O120" s="203">
        <v>761</v>
      </c>
      <c r="P120" s="195">
        <v>318</v>
      </c>
      <c r="Q120" s="196">
        <v>448</v>
      </c>
      <c r="R120" s="197">
        <v>438</v>
      </c>
      <c r="S120" s="198">
        <v>589</v>
      </c>
      <c r="T120" s="195">
        <v>61</v>
      </c>
      <c r="U120" s="199">
        <v>106</v>
      </c>
      <c r="V120" s="197">
        <v>509</v>
      </c>
      <c r="W120" s="204">
        <v>329</v>
      </c>
      <c r="X120" s="195">
        <v>187</v>
      </c>
      <c r="Y120" s="199">
        <v>288</v>
      </c>
      <c r="Z120" s="197">
        <v>568</v>
      </c>
      <c r="AA120" s="195">
        <v>620</v>
      </c>
      <c r="AB120" s="169">
        <f t="shared" si="256"/>
        <v>4973</v>
      </c>
      <c r="AC120" s="170">
        <f t="shared" si="257"/>
        <v>6120</v>
      </c>
      <c r="BI120" s="145" t="s">
        <v>34</v>
      </c>
      <c r="BJ120" s="128">
        <f>B120/B126</f>
        <v>1.605196356577572E-2</v>
      </c>
      <c r="BK120" s="129">
        <f t="shared" ref="BK120" si="721">C120/C126</f>
        <v>3.606113076865166E-2</v>
      </c>
      <c r="BL120" s="130">
        <f t="shared" ref="BL120" si="722">D120/D126</f>
        <v>1.6280217069560926E-2</v>
      </c>
      <c r="BM120" s="131">
        <f t="shared" ref="BM120" si="723">E120/E126</f>
        <v>4.8975512243878062E-2</v>
      </c>
      <c r="BN120" s="128">
        <f t="shared" ref="BN120" si="724">F120/F126</f>
        <v>1.3353566009104704E-2</v>
      </c>
      <c r="BO120" s="129">
        <f t="shared" ref="BO120" si="725">G120/G126</f>
        <v>5.7034976152623214E-2</v>
      </c>
      <c r="BP120" s="130">
        <f t="shared" ref="BP120" si="726">H120/H126</f>
        <v>2.0336844148910353E-2</v>
      </c>
      <c r="BQ120" s="131">
        <f t="shared" ref="BQ120" si="727">I120/I126</f>
        <v>4.6909832566522792E-2</v>
      </c>
      <c r="BR120" s="128">
        <f t="shared" ref="BR120" si="728">J120/J126</f>
        <v>1.7329545454545455E-2</v>
      </c>
      <c r="BS120" s="129">
        <f t="shared" ref="BS120" si="729">K120/K126</f>
        <v>1.2713088702687085E-2</v>
      </c>
      <c r="BT120" s="130">
        <f t="shared" ref="BT120" si="730">L120/L126</f>
        <v>7.0429784678733814E-2</v>
      </c>
      <c r="BU120" s="128">
        <f t="shared" ref="BU120" si="731">M120/M126</f>
        <v>2.7972027972027972E-2</v>
      </c>
      <c r="BV120" s="132">
        <f t="shared" ref="BV120" si="732">N120/N126</f>
        <v>5.0271092932559686E-2</v>
      </c>
      <c r="BW120" s="133">
        <f t="shared" ref="BW120" si="733">O120/O126</f>
        <v>3.5987893691478291E-2</v>
      </c>
      <c r="BX120" s="128">
        <f t="shared" ref="BX120" si="734">P120/P126</f>
        <v>2.979480933195915E-2</v>
      </c>
      <c r="BY120" s="129">
        <f t="shared" ref="BY120" si="735">Q120/Q126</f>
        <v>4.1033156255724491E-2</v>
      </c>
      <c r="BZ120" s="130">
        <f t="shared" ref="BZ120" si="736">R120/R126</f>
        <v>3.2974478656929908E-2</v>
      </c>
      <c r="CA120" s="131">
        <f t="shared" ref="CA120" si="737">S120/S126</f>
        <v>4.1808631459398067E-2</v>
      </c>
      <c r="CB120" s="128">
        <f t="shared" ref="CB120" si="738">T120/T126</f>
        <v>1.8603232692894173E-2</v>
      </c>
      <c r="CC120" s="129">
        <f t="shared" ref="CC120" si="739">U120/U126</f>
        <v>2.9825548677546426E-2</v>
      </c>
      <c r="CD120" s="130">
        <f t="shared" ref="CD120" si="740">V120/V126</f>
        <v>4.4535829906378513E-2</v>
      </c>
      <c r="CE120" s="131">
        <f t="shared" ref="CE120" si="741">W120/W126</f>
        <v>2.5733281188893235E-2</v>
      </c>
      <c r="CF120" s="128">
        <f t="shared" ref="CF120" si="742">X120/X126</f>
        <v>1.9394316531839866E-2</v>
      </c>
      <c r="CG120" s="129">
        <f t="shared" ref="CG120" si="743">Y120/Y126</f>
        <v>4.6814044213263982E-2</v>
      </c>
      <c r="CH120" s="130">
        <f t="shared" ref="CH120" si="744">Z120/Z126</f>
        <v>2.8623261439225962E-2</v>
      </c>
      <c r="CI120" s="128">
        <f t="shared" ref="CI120" si="745">AA120/AA126</f>
        <v>2.827693149685305E-2</v>
      </c>
      <c r="CJ120" s="134">
        <f t="shared" ref="CJ120" si="746">AB120/AB126</f>
        <v>3.0906243396765815E-2</v>
      </c>
      <c r="CK120" s="135">
        <f t="shared" ref="CK120" si="747">AC120/AC126</f>
        <v>3.8095475228603973E-2</v>
      </c>
    </row>
    <row r="121" spans="1:89" x14ac:dyDescent="0.2">
      <c r="A121" s="136" t="s">
        <v>35</v>
      </c>
      <c r="B121" s="205">
        <v>0</v>
      </c>
      <c r="C121" s="189">
        <v>206</v>
      </c>
      <c r="D121" s="190">
        <v>8</v>
      </c>
      <c r="E121" s="191">
        <v>148</v>
      </c>
      <c r="F121" s="188">
        <v>3</v>
      </c>
      <c r="G121" s="192">
        <v>297</v>
      </c>
      <c r="H121" s="190">
        <v>53</v>
      </c>
      <c r="I121" s="191">
        <v>273</v>
      </c>
      <c r="J121" s="188">
        <v>9</v>
      </c>
      <c r="K121" s="189">
        <v>10</v>
      </c>
      <c r="L121" s="190">
        <v>87</v>
      </c>
      <c r="M121" s="188">
        <v>37</v>
      </c>
      <c r="N121" s="193">
        <v>122</v>
      </c>
      <c r="O121" s="206">
        <v>119</v>
      </c>
      <c r="P121" s="188">
        <v>36</v>
      </c>
      <c r="Q121" s="189">
        <v>72</v>
      </c>
      <c r="R121" s="190">
        <v>80</v>
      </c>
      <c r="S121" s="191">
        <v>52</v>
      </c>
      <c r="T121" s="188">
        <v>14</v>
      </c>
      <c r="U121" s="192">
        <v>8</v>
      </c>
      <c r="V121" s="190">
        <v>67</v>
      </c>
      <c r="W121" s="207">
        <v>12</v>
      </c>
      <c r="X121" s="188">
        <v>19</v>
      </c>
      <c r="Y121" s="192">
        <v>39</v>
      </c>
      <c r="Z121" s="190">
        <v>40</v>
      </c>
      <c r="AA121" s="188">
        <v>74</v>
      </c>
      <c r="AB121" s="169">
        <f t="shared" si="256"/>
        <v>538</v>
      </c>
      <c r="AC121" s="170">
        <f t="shared" si="257"/>
        <v>1347</v>
      </c>
      <c r="BI121" s="136" t="s">
        <v>35</v>
      </c>
      <c r="BJ121" s="128">
        <f>B121/B126</f>
        <v>0</v>
      </c>
      <c r="BK121" s="129">
        <f t="shared" ref="BK121" si="748">C121/C126</f>
        <v>1.5508544756455619E-2</v>
      </c>
      <c r="BL121" s="130">
        <f t="shared" ref="BL121" si="749">D121/D126</f>
        <v>1.315573096530176E-3</v>
      </c>
      <c r="BM121" s="131">
        <f t="shared" ref="BM121" si="750">E121/E126</f>
        <v>2.4654339496918209E-2</v>
      </c>
      <c r="BN121" s="128">
        <f t="shared" ref="BN121" si="751">F121/F126</f>
        <v>1.8209408194233686E-4</v>
      </c>
      <c r="BO121" s="129">
        <f t="shared" ref="BO121" si="752">G121/G126</f>
        <v>1.9674085850556439E-2</v>
      </c>
      <c r="BP121" s="130">
        <f t="shared" ref="BP121" si="753">H121/H126</f>
        <v>2.5724409066640781E-3</v>
      </c>
      <c r="BQ121" s="131">
        <f t="shared" ref="BQ121" si="754">I121/I126</f>
        <v>1.2948821325238344E-2</v>
      </c>
      <c r="BR121" s="128">
        <f t="shared" ref="BR121" si="755">J121/J126</f>
        <v>2.5568181818181818E-3</v>
      </c>
      <c r="BS121" s="129">
        <f t="shared" ref="BS121" si="756">K121/K126</f>
        <v>2.889338341519792E-3</v>
      </c>
      <c r="BT121" s="130">
        <f t="shared" ref="BT121" si="757">L121/L126</f>
        <v>7.463326756455349E-3</v>
      </c>
      <c r="BU121" s="128">
        <f t="shared" ref="BU121" si="758">M121/M126</f>
        <v>3.3171956248879324E-3</v>
      </c>
      <c r="BV121" s="132">
        <f t="shared" ref="BV121" si="759">N121/N126</f>
        <v>5.8023399600494628E-3</v>
      </c>
      <c r="BW121" s="133">
        <f t="shared" ref="BW121" si="760">O121/O126</f>
        <v>5.627541851886882E-3</v>
      </c>
      <c r="BX121" s="128">
        <f t="shared" ref="BX121" si="761">P121/P126</f>
        <v>3.3729972828633E-3</v>
      </c>
      <c r="BY121" s="129">
        <f t="shared" ref="BY121" si="762">Q121/Q126</f>
        <v>6.5946143982414359E-3</v>
      </c>
      <c r="BZ121" s="130">
        <f t="shared" ref="BZ121" si="763">R121/R126</f>
        <v>6.0227358277497554E-3</v>
      </c>
      <c r="CA121" s="131">
        <f t="shared" ref="CA121" si="764">S121/S126</f>
        <v>3.6910846110164677E-3</v>
      </c>
      <c r="CB121" s="128">
        <f t="shared" ref="CB121" si="765">T121/T126</f>
        <v>4.2695943885330892E-3</v>
      </c>
      <c r="CC121" s="129">
        <f t="shared" ref="CC121" si="766">U121/U126</f>
        <v>2.2509848058525606E-3</v>
      </c>
      <c r="CD121" s="130">
        <f t="shared" ref="CD121" si="767">V121/V126</f>
        <v>5.8622801644938318E-3</v>
      </c>
      <c r="CE121" s="131">
        <f t="shared" ref="CE121" si="768">W121/W126</f>
        <v>9.385999217833399E-4</v>
      </c>
      <c r="CF121" s="128">
        <f t="shared" ref="CF121" si="769">X121/X126</f>
        <v>1.9705455299730348E-3</v>
      </c>
      <c r="CG121" s="129">
        <f t="shared" ref="CG121" si="770">Y121/Y126</f>
        <v>6.3394018205461637E-3</v>
      </c>
      <c r="CH121" s="130">
        <f t="shared" ref="CH121" si="771">Z121/Z126</f>
        <v>2.0157226365652087E-3</v>
      </c>
      <c r="CI121" s="128">
        <f t="shared" ref="CI121" si="772">AA121/AA126</f>
        <v>3.3749885980114934E-3</v>
      </c>
      <c r="CJ121" s="134">
        <f t="shared" ref="CJ121" si="773">AB121/AB126</f>
        <v>3.3435670515704822E-3</v>
      </c>
      <c r="CK121" s="135">
        <f t="shared" ref="CK121" si="774">AC121/AC126</f>
        <v>8.384739400805483E-3</v>
      </c>
    </row>
    <row r="122" spans="1:89" x14ac:dyDescent="0.2">
      <c r="A122" s="145" t="s">
        <v>36</v>
      </c>
      <c r="B122" s="202">
        <v>0</v>
      </c>
      <c r="C122" s="196">
        <v>0</v>
      </c>
      <c r="D122" s="197">
        <v>0</v>
      </c>
      <c r="E122" s="198">
        <v>0</v>
      </c>
      <c r="F122" s="195">
        <v>0</v>
      </c>
      <c r="G122" s="199">
        <v>0</v>
      </c>
      <c r="H122" s="197">
        <v>0</v>
      </c>
      <c r="I122" s="198">
        <v>0</v>
      </c>
      <c r="J122" s="195">
        <v>0</v>
      </c>
      <c r="K122" s="199">
        <v>0</v>
      </c>
      <c r="L122" s="197">
        <v>0</v>
      </c>
      <c r="M122" s="195">
        <v>0</v>
      </c>
      <c r="N122" s="200">
        <v>0</v>
      </c>
      <c r="O122" s="203">
        <v>0</v>
      </c>
      <c r="P122" s="195">
        <v>0</v>
      </c>
      <c r="Q122" s="199">
        <v>0</v>
      </c>
      <c r="R122" s="197">
        <v>0</v>
      </c>
      <c r="S122" s="198">
        <v>0</v>
      </c>
      <c r="T122" s="195">
        <v>0</v>
      </c>
      <c r="U122" s="199">
        <v>0</v>
      </c>
      <c r="V122" s="197">
        <v>0</v>
      </c>
      <c r="W122" s="198">
        <v>0</v>
      </c>
      <c r="X122" s="195">
        <v>0</v>
      </c>
      <c r="Y122" s="199">
        <v>0</v>
      </c>
      <c r="Z122" s="197">
        <v>0</v>
      </c>
      <c r="AA122" s="195">
        <v>0</v>
      </c>
      <c r="AB122" s="169">
        <f t="shared" si="256"/>
        <v>0</v>
      </c>
      <c r="AC122" s="170">
        <f t="shared" si="257"/>
        <v>0</v>
      </c>
      <c r="BI122" s="145" t="s">
        <v>36</v>
      </c>
      <c r="BJ122" s="128">
        <f>B122/B126</f>
        <v>0</v>
      </c>
      <c r="BK122" s="129">
        <f t="shared" ref="BK122" si="775">C122/C126</f>
        <v>0</v>
      </c>
      <c r="BL122" s="130">
        <f t="shared" ref="BL122" si="776">D122/D126</f>
        <v>0</v>
      </c>
      <c r="BM122" s="131">
        <f t="shared" ref="BM122" si="777">E122/E126</f>
        <v>0</v>
      </c>
      <c r="BN122" s="128">
        <f t="shared" ref="BN122" si="778">F122/F126</f>
        <v>0</v>
      </c>
      <c r="BO122" s="129">
        <f t="shared" ref="BO122" si="779">G122/G126</f>
        <v>0</v>
      </c>
      <c r="BP122" s="130">
        <f t="shared" ref="BP122" si="780">H122/H126</f>
        <v>0</v>
      </c>
      <c r="BQ122" s="131">
        <f t="shared" ref="BQ122" si="781">I122/I126</f>
        <v>0</v>
      </c>
      <c r="BR122" s="128">
        <f t="shared" ref="BR122" si="782">J122/J126</f>
        <v>0</v>
      </c>
      <c r="BS122" s="129">
        <f t="shared" ref="BS122" si="783">K122/K126</f>
        <v>0</v>
      </c>
      <c r="BT122" s="130">
        <f t="shared" ref="BT122" si="784">L122/L126</f>
        <v>0</v>
      </c>
      <c r="BU122" s="128">
        <f t="shared" ref="BU122" si="785">M122/M126</f>
        <v>0</v>
      </c>
      <c r="BV122" s="132">
        <f t="shared" ref="BV122" si="786">N122/N126</f>
        <v>0</v>
      </c>
      <c r="BW122" s="133">
        <f t="shared" ref="BW122" si="787">O122/O126</f>
        <v>0</v>
      </c>
      <c r="BX122" s="128">
        <f t="shared" ref="BX122" si="788">P122/P126</f>
        <v>0</v>
      </c>
      <c r="BY122" s="129">
        <f t="shared" ref="BY122" si="789">Q122/Q126</f>
        <v>0</v>
      </c>
      <c r="BZ122" s="130">
        <f t="shared" ref="BZ122" si="790">R122/R126</f>
        <v>0</v>
      </c>
      <c r="CA122" s="131">
        <f t="shared" ref="CA122" si="791">S122/S126</f>
        <v>0</v>
      </c>
      <c r="CB122" s="128">
        <f t="shared" ref="CB122" si="792">T122/T126</f>
        <v>0</v>
      </c>
      <c r="CC122" s="129">
        <f t="shared" ref="CC122" si="793">U122/U126</f>
        <v>0</v>
      </c>
      <c r="CD122" s="130">
        <f t="shared" ref="CD122" si="794">V122/V126</f>
        <v>0</v>
      </c>
      <c r="CE122" s="131">
        <f t="shared" ref="CE122" si="795">W122/W126</f>
        <v>0</v>
      </c>
      <c r="CF122" s="128">
        <f t="shared" ref="CF122" si="796">X122/X126</f>
        <v>0</v>
      </c>
      <c r="CG122" s="129">
        <f t="shared" ref="CG122" si="797">Y122/Y126</f>
        <v>0</v>
      </c>
      <c r="CH122" s="130">
        <f t="shared" ref="CH122" si="798">Z122/Z126</f>
        <v>0</v>
      </c>
      <c r="CI122" s="128">
        <f t="shared" ref="CI122" si="799">AA122/AA126</f>
        <v>0</v>
      </c>
      <c r="CJ122" s="134">
        <f t="shared" ref="CJ122" si="800">AB122/AB126</f>
        <v>0</v>
      </c>
      <c r="CK122" s="135">
        <f t="shared" ref="CK122" si="801">AC122/AC126</f>
        <v>0</v>
      </c>
    </row>
    <row r="123" spans="1:89" x14ac:dyDescent="0.2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71">
        <f t="shared" ref="AB123:AB125" si="802">SUM(B123,D123,F123,H123,J123,L123,N123,P123,R123,T123,V123,X123,Z123)</f>
        <v>0</v>
      </c>
      <c r="AC123" s="172">
        <f t="shared" ref="AC123:AC125" si="803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4">C123/C126</f>
        <v>0</v>
      </c>
      <c r="BL123" s="130">
        <f t="shared" ref="BL123" si="805">D123/D126</f>
        <v>0</v>
      </c>
      <c r="BM123" s="131">
        <f t="shared" ref="BM123" si="806">E123/E126</f>
        <v>0</v>
      </c>
      <c r="BN123" s="128">
        <f t="shared" ref="BN123" si="807">F123/F126</f>
        <v>0</v>
      </c>
      <c r="BO123" s="129">
        <f t="shared" ref="BO123" si="808">G123/G126</f>
        <v>0</v>
      </c>
      <c r="BP123" s="130">
        <f t="shared" ref="BP123" si="809">H123/H126</f>
        <v>0</v>
      </c>
      <c r="BQ123" s="131">
        <f t="shared" ref="BQ123" si="810">I123/I126</f>
        <v>0</v>
      </c>
      <c r="BR123" s="128">
        <f t="shared" ref="BR123" si="811">J123/J126</f>
        <v>0</v>
      </c>
      <c r="BS123" s="129">
        <f t="shared" ref="BS123" si="812">K123/K126</f>
        <v>0</v>
      </c>
      <c r="BT123" s="130">
        <f t="shared" ref="BT123" si="813">L123/L126</f>
        <v>0</v>
      </c>
      <c r="BU123" s="128">
        <f t="shared" ref="BU123" si="814">M123/M126</f>
        <v>0</v>
      </c>
      <c r="BV123" s="132">
        <f t="shared" ref="BV123" si="815">N123/N126</f>
        <v>0</v>
      </c>
      <c r="BW123" s="133">
        <f t="shared" ref="BW123" si="816">O123/O126</f>
        <v>0</v>
      </c>
      <c r="BX123" s="128">
        <f t="shared" ref="BX123" si="817">P123/P126</f>
        <v>0</v>
      </c>
      <c r="BY123" s="129">
        <f t="shared" ref="BY123" si="818">Q123/Q126</f>
        <v>0</v>
      </c>
      <c r="BZ123" s="130">
        <f t="shared" ref="BZ123" si="819">R123/R126</f>
        <v>0</v>
      </c>
      <c r="CA123" s="131">
        <f t="shared" ref="CA123" si="820">S123/S126</f>
        <v>0</v>
      </c>
      <c r="CB123" s="128">
        <f t="shared" ref="CB123" si="821">T123/T126</f>
        <v>0</v>
      </c>
      <c r="CC123" s="129">
        <f t="shared" ref="CC123" si="822">U123/U126</f>
        <v>0</v>
      </c>
      <c r="CD123" s="130">
        <f t="shared" ref="CD123" si="823">V123/V126</f>
        <v>0</v>
      </c>
      <c r="CE123" s="131">
        <f t="shared" ref="CE123" si="824">W123/W126</f>
        <v>0</v>
      </c>
      <c r="CF123" s="128">
        <f t="shared" ref="CF123" si="825">X123/X126</f>
        <v>0</v>
      </c>
      <c r="CG123" s="129">
        <f t="shared" ref="CG123" si="826">Y123/Y126</f>
        <v>0</v>
      </c>
      <c r="CH123" s="130">
        <f t="shared" ref="CH123" si="827">Z123/Z126</f>
        <v>0</v>
      </c>
      <c r="CI123" s="128">
        <f t="shared" ref="CI123" si="828">AA123/AA126</f>
        <v>0</v>
      </c>
      <c r="CJ123" s="134">
        <f t="shared" ref="CJ123" si="829">AB123/AB126</f>
        <v>0</v>
      </c>
      <c r="CK123" s="135">
        <f t="shared" ref="CK123" si="830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71">
        <f t="shared" si="802"/>
        <v>0</v>
      </c>
      <c r="AC124" s="172">
        <f t="shared" si="803"/>
        <v>0</v>
      </c>
      <c r="BI124" s="145" t="s">
        <v>38</v>
      </c>
      <c r="BJ124" s="128">
        <f>B124/B126</f>
        <v>0</v>
      </c>
      <c r="BK124" s="129">
        <f t="shared" ref="BK124" si="831">C124/C126</f>
        <v>0</v>
      </c>
      <c r="BL124" s="130">
        <f t="shared" ref="BL124" si="832">D124/D126</f>
        <v>0</v>
      </c>
      <c r="BM124" s="131">
        <f t="shared" ref="BM124" si="833">E124/E126</f>
        <v>0</v>
      </c>
      <c r="BN124" s="128">
        <f t="shared" ref="BN124" si="834">F124/F126</f>
        <v>0</v>
      </c>
      <c r="BO124" s="129">
        <f t="shared" ref="BO124" si="835">G124/G126</f>
        <v>0</v>
      </c>
      <c r="BP124" s="130">
        <f t="shared" ref="BP124" si="836">H124/H126</f>
        <v>0</v>
      </c>
      <c r="BQ124" s="131">
        <f t="shared" ref="BQ124" si="837">I124/I126</f>
        <v>0</v>
      </c>
      <c r="BR124" s="128">
        <f t="shared" ref="BR124" si="838">J124/J126</f>
        <v>0</v>
      </c>
      <c r="BS124" s="129">
        <f t="shared" ref="BS124" si="839">K124/K126</f>
        <v>0</v>
      </c>
      <c r="BT124" s="130">
        <f t="shared" ref="BT124" si="840">L124/L126</f>
        <v>0</v>
      </c>
      <c r="BU124" s="128">
        <f t="shared" ref="BU124" si="841">M124/M126</f>
        <v>0</v>
      </c>
      <c r="BV124" s="132">
        <f t="shared" ref="BV124" si="842">N124/N126</f>
        <v>0</v>
      </c>
      <c r="BW124" s="133">
        <f t="shared" ref="BW124" si="843">O124/O126</f>
        <v>0</v>
      </c>
      <c r="BX124" s="128">
        <f t="shared" ref="BX124" si="844">P124/P126</f>
        <v>0</v>
      </c>
      <c r="BY124" s="129">
        <f t="shared" ref="BY124" si="845">Q124/Q126</f>
        <v>0</v>
      </c>
      <c r="BZ124" s="130">
        <f t="shared" ref="BZ124" si="846">R124/R126</f>
        <v>0</v>
      </c>
      <c r="CA124" s="131">
        <f t="shared" ref="CA124" si="847">S124/S126</f>
        <v>0</v>
      </c>
      <c r="CB124" s="128">
        <f t="shared" ref="CB124" si="848">T124/T126</f>
        <v>0</v>
      </c>
      <c r="CC124" s="129">
        <f t="shared" ref="CC124" si="849">U124/U126</f>
        <v>0</v>
      </c>
      <c r="CD124" s="130">
        <f t="shared" ref="CD124" si="850">V124/V126</f>
        <v>0</v>
      </c>
      <c r="CE124" s="131">
        <f t="shared" ref="CE124" si="851">W124/W126</f>
        <v>0</v>
      </c>
      <c r="CF124" s="128">
        <f t="shared" ref="CF124" si="852">X124/X126</f>
        <v>0</v>
      </c>
      <c r="CG124" s="129">
        <f t="shared" ref="CG124" si="853">Y124/Y126</f>
        <v>0</v>
      </c>
      <c r="CH124" s="130">
        <f t="shared" ref="CH124" si="854">Z124/Z126</f>
        <v>0</v>
      </c>
      <c r="CI124" s="128">
        <f t="shared" ref="CI124" si="855">AA124/AA126</f>
        <v>0</v>
      </c>
      <c r="CJ124" s="134">
        <f t="shared" ref="CJ124" si="856">AB124/AB126</f>
        <v>0</v>
      </c>
      <c r="CK124" s="135">
        <f t="shared" ref="CK124" si="857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71">
        <f t="shared" si="802"/>
        <v>0</v>
      </c>
      <c r="AC125" s="172">
        <f t="shared" si="803"/>
        <v>0</v>
      </c>
      <c r="BI125" s="136" t="s">
        <v>39</v>
      </c>
      <c r="BJ125" s="128">
        <f>B125/B126</f>
        <v>0</v>
      </c>
      <c r="BK125" s="129">
        <f t="shared" ref="BK125" si="858">C125/C126</f>
        <v>0</v>
      </c>
      <c r="BL125" s="130">
        <f t="shared" ref="BL125" si="859">D125/D126</f>
        <v>0</v>
      </c>
      <c r="BM125" s="131">
        <f t="shared" ref="BM125" si="860">E125/E126</f>
        <v>0</v>
      </c>
      <c r="BN125" s="128">
        <f t="shared" ref="BN125" si="861">F125/F126</f>
        <v>0</v>
      </c>
      <c r="BO125" s="129">
        <f t="shared" ref="BO125" si="862">G125/G126</f>
        <v>0</v>
      </c>
      <c r="BP125" s="130">
        <f t="shared" ref="BP125" si="863">H125/H126</f>
        <v>0</v>
      </c>
      <c r="BQ125" s="131">
        <f t="shared" ref="BQ125" si="864">I125/I126</f>
        <v>0</v>
      </c>
      <c r="BR125" s="128">
        <f t="shared" ref="BR125" si="865">J125/J126</f>
        <v>0</v>
      </c>
      <c r="BS125" s="129">
        <f t="shared" ref="BS125" si="866">K125/K126</f>
        <v>0</v>
      </c>
      <c r="BT125" s="130">
        <f t="shared" ref="BT125" si="867">L125/L126</f>
        <v>0</v>
      </c>
      <c r="BU125" s="128">
        <f t="shared" ref="BU125" si="868">M125/M126</f>
        <v>0</v>
      </c>
      <c r="BV125" s="132">
        <f t="shared" ref="BV125" si="869">N125/N126</f>
        <v>0</v>
      </c>
      <c r="BW125" s="133">
        <f t="shared" ref="BW125" si="870">O125/O126</f>
        <v>0</v>
      </c>
      <c r="BX125" s="128">
        <f t="shared" ref="BX125" si="871">P125/P126</f>
        <v>0</v>
      </c>
      <c r="BY125" s="129">
        <f t="shared" ref="BY125" si="872">Q125/Q126</f>
        <v>0</v>
      </c>
      <c r="BZ125" s="130">
        <f t="shared" ref="BZ125" si="873">R125/R126</f>
        <v>0</v>
      </c>
      <c r="CA125" s="131">
        <f t="shared" ref="CA125" si="874">S125/S126</f>
        <v>0</v>
      </c>
      <c r="CB125" s="128">
        <f t="shared" ref="CB125" si="875">T125/T126</f>
        <v>0</v>
      </c>
      <c r="CC125" s="129">
        <f t="shared" ref="CC125" si="876">U125/U126</f>
        <v>0</v>
      </c>
      <c r="CD125" s="130">
        <f t="shared" ref="CD125" si="877">V125/V126</f>
        <v>0</v>
      </c>
      <c r="CE125" s="131">
        <f t="shared" ref="CE125" si="878">W125/W126</f>
        <v>0</v>
      </c>
      <c r="CF125" s="128">
        <f t="shared" ref="CF125" si="879">X125/X126</f>
        <v>0</v>
      </c>
      <c r="CG125" s="129">
        <f t="shared" ref="CG125" si="880">Y125/Y126</f>
        <v>0</v>
      </c>
      <c r="CH125" s="130">
        <f t="shared" ref="CH125" si="881">Z125/Z126</f>
        <v>0</v>
      </c>
      <c r="CI125" s="128">
        <f t="shared" ref="CI125" si="882">AA125/AA126</f>
        <v>0</v>
      </c>
      <c r="CJ125" s="134">
        <f t="shared" ref="CJ125" si="883">AB125/AB126</f>
        <v>0</v>
      </c>
      <c r="CK125" s="135">
        <f t="shared" ref="CK125" si="884">AC125/AC126</f>
        <v>0</v>
      </c>
    </row>
    <row r="126" spans="1:89" ht="14.25" thickTop="1" thickBot="1" x14ac:dyDescent="0.25">
      <c r="A126" s="266" t="s">
        <v>13</v>
      </c>
      <c r="B126" s="20">
        <f t="shared" ref="B126" si="885">SUM(B103:B125)</f>
        <v>13394</v>
      </c>
      <c r="C126" s="21">
        <f t="shared" ref="C126" si="886">SUM(C103:C125)</f>
        <v>13283</v>
      </c>
      <c r="D126" s="20">
        <f t="shared" ref="D126" si="887">SUM(D103:D125)</f>
        <v>6081</v>
      </c>
      <c r="E126" s="21">
        <f t="shared" ref="E126" si="888">SUM(E103:E125)</f>
        <v>6003</v>
      </c>
      <c r="F126" s="20">
        <f t="shared" ref="F126" si="889">SUM(F103:F125)</f>
        <v>16475</v>
      </c>
      <c r="G126" s="21">
        <f t="shared" ref="G126" si="890">SUM(G103:G125)</f>
        <v>15096</v>
      </c>
      <c r="H126" s="20">
        <f t="shared" ref="H126" si="891">SUM(H103:H125)</f>
        <v>20603</v>
      </c>
      <c r="I126" s="21">
        <f t="shared" ref="I126" si="892">SUM(I103:I125)</f>
        <v>21083</v>
      </c>
      <c r="J126" s="20">
        <f t="shared" ref="J126" si="893">SUM(J103:J125)</f>
        <v>3520</v>
      </c>
      <c r="K126" s="21">
        <f t="shared" ref="K126" si="894">SUM(K103:K125)</f>
        <v>3461</v>
      </c>
      <c r="L126" s="20">
        <f t="shared" ref="L126" si="895">SUM(L103:L125)</f>
        <v>11657</v>
      </c>
      <c r="M126" s="21">
        <f t="shared" ref="M126" si="896">SUM(M103:M125)</f>
        <v>11154</v>
      </c>
      <c r="N126" s="20">
        <f t="shared" ref="N126" si="897">SUM(N103:N125)</f>
        <v>21026</v>
      </c>
      <c r="O126" s="21">
        <f t="shared" ref="O126" si="898">SUM(O103:O125)</f>
        <v>21146</v>
      </c>
      <c r="P126" s="20">
        <f t="shared" ref="P126" si="899">SUM(P103:P125)</f>
        <v>10673</v>
      </c>
      <c r="Q126" s="21">
        <f t="shared" ref="Q126" si="900">SUM(Q103:Q125)</f>
        <v>10918</v>
      </c>
      <c r="R126" s="20">
        <f t="shared" ref="R126" si="901">SUM(R103:R125)</f>
        <v>13283</v>
      </c>
      <c r="S126" s="21">
        <f t="shared" ref="S126" si="902">SUM(S103:S125)</f>
        <v>14088</v>
      </c>
      <c r="T126" s="20">
        <f t="shared" ref="T126" si="903">SUM(T103:T125)</f>
        <v>3279</v>
      </c>
      <c r="U126" s="21">
        <f t="shared" ref="U126" si="904">SUM(U103:U125)</f>
        <v>3554</v>
      </c>
      <c r="V126" s="20">
        <f t="shared" ref="V126" si="905">SUM(V103:V125)</f>
        <v>11429</v>
      </c>
      <c r="W126" s="21">
        <f t="shared" ref="W126" si="906">SUM(W103:W125)</f>
        <v>12785</v>
      </c>
      <c r="X126" s="20">
        <f t="shared" ref="X126" si="907">SUM(X103:X125)</f>
        <v>9642</v>
      </c>
      <c r="Y126" s="21">
        <f t="shared" ref="Y126" si="908">SUM(Y103:Y125)</f>
        <v>6152</v>
      </c>
      <c r="Z126" s="20">
        <f t="shared" ref="Z126" si="909">SUM(Z103:Z125)</f>
        <v>19844</v>
      </c>
      <c r="AA126" s="21">
        <f t="shared" ref="AA126" si="910">SUM(AA103:AA125)</f>
        <v>21926</v>
      </c>
      <c r="AB126" s="173">
        <f t="shared" ref="AB126:AC126" si="911">SUM(AB102:AB125)</f>
        <v>160906</v>
      </c>
      <c r="AC126" s="174">
        <f t="shared" si="911"/>
        <v>160649</v>
      </c>
      <c r="BI126" s="266" t="s">
        <v>13</v>
      </c>
      <c r="BJ126" s="154">
        <f>SUM(BJ102:BJ125)</f>
        <v>1</v>
      </c>
      <c r="BK126" s="155">
        <f t="shared" ref="BK126:CK126" si="912">SUM(BK102:BK125)</f>
        <v>0.99999999999999989</v>
      </c>
      <c r="BL126" s="154">
        <f t="shared" si="912"/>
        <v>1</v>
      </c>
      <c r="BM126" s="155">
        <f t="shared" si="912"/>
        <v>1.0000000000000002</v>
      </c>
      <c r="BN126" s="154">
        <f t="shared" si="912"/>
        <v>1</v>
      </c>
      <c r="BO126" s="155">
        <f t="shared" si="912"/>
        <v>1</v>
      </c>
      <c r="BP126" s="154">
        <f t="shared" si="912"/>
        <v>1</v>
      </c>
      <c r="BQ126" s="155">
        <f t="shared" si="912"/>
        <v>1.0000000000000002</v>
      </c>
      <c r="BR126" s="154">
        <f t="shared" si="912"/>
        <v>1</v>
      </c>
      <c r="BS126" s="155">
        <f t="shared" si="912"/>
        <v>1</v>
      </c>
      <c r="BT126" s="154">
        <f t="shared" si="912"/>
        <v>1.0000000000000002</v>
      </c>
      <c r="BU126" s="155">
        <f t="shared" si="912"/>
        <v>1.0000000000000002</v>
      </c>
      <c r="BV126" s="154">
        <f t="shared" si="912"/>
        <v>0.99999999999999989</v>
      </c>
      <c r="BW126" s="155">
        <f t="shared" si="912"/>
        <v>1.0000000000000002</v>
      </c>
      <c r="BX126" s="154">
        <f t="shared" si="912"/>
        <v>1</v>
      </c>
      <c r="BY126" s="155">
        <f t="shared" si="912"/>
        <v>0.99999999999999989</v>
      </c>
      <c r="BZ126" s="154">
        <f t="shared" si="912"/>
        <v>1.0000000000000002</v>
      </c>
      <c r="CA126" s="155">
        <f t="shared" si="912"/>
        <v>0.99999999999999989</v>
      </c>
      <c r="CB126" s="154">
        <f t="shared" si="912"/>
        <v>1</v>
      </c>
      <c r="CC126" s="155">
        <f t="shared" si="912"/>
        <v>0.99999999999999989</v>
      </c>
      <c r="CD126" s="154">
        <f t="shared" si="912"/>
        <v>0.99999999999999989</v>
      </c>
      <c r="CE126" s="155">
        <f t="shared" si="912"/>
        <v>1.0000000000000002</v>
      </c>
      <c r="CF126" s="154">
        <f t="shared" si="912"/>
        <v>0.99999999999999989</v>
      </c>
      <c r="CG126" s="155">
        <f t="shared" si="912"/>
        <v>0.99999999999999989</v>
      </c>
      <c r="CH126" s="154">
        <f t="shared" si="912"/>
        <v>1</v>
      </c>
      <c r="CI126" s="155">
        <f t="shared" si="912"/>
        <v>1</v>
      </c>
      <c r="CJ126" s="154">
        <f t="shared" si="912"/>
        <v>0.99999999999999989</v>
      </c>
      <c r="CK126" s="155">
        <f t="shared" si="912"/>
        <v>1.0000000000000002</v>
      </c>
    </row>
    <row r="127" spans="1:89" ht="13.5" thickTop="1" x14ac:dyDescent="0.2">
      <c r="A127" s="186"/>
    </row>
    <row r="129" spans="1:89" x14ac:dyDescent="0.2">
      <c r="A129" s="300">
        <f>+A98+1</f>
        <v>44566</v>
      </c>
      <c r="B129" s="300"/>
      <c r="C129" s="300"/>
      <c r="D129" s="300"/>
      <c r="BI129" s="305">
        <f>+BI98+1</f>
        <v>44566</v>
      </c>
      <c r="BJ129" s="305"/>
      <c r="BK129" s="305"/>
      <c r="BL129" s="305"/>
    </row>
    <row r="130" spans="1:89" ht="13.5" thickBot="1" x14ac:dyDescent="0.25">
      <c r="AE130" s="269" t="s">
        <v>84</v>
      </c>
    </row>
    <row r="131" spans="1:89" ht="14.25" thickTop="1" thickBot="1" x14ac:dyDescent="0.25">
      <c r="A131" s="296" t="s">
        <v>0</v>
      </c>
      <c r="B131" s="298" t="s">
        <v>1</v>
      </c>
      <c r="C131" s="299"/>
      <c r="D131" s="298" t="s">
        <v>2</v>
      </c>
      <c r="E131" s="299"/>
      <c r="F131" s="298" t="s">
        <v>3</v>
      </c>
      <c r="G131" s="299"/>
      <c r="H131" s="298" t="s">
        <v>4</v>
      </c>
      <c r="I131" s="299"/>
      <c r="J131" s="298" t="s">
        <v>5</v>
      </c>
      <c r="K131" s="299"/>
      <c r="L131" s="298" t="s">
        <v>6</v>
      </c>
      <c r="M131" s="299"/>
      <c r="N131" s="298" t="s">
        <v>7</v>
      </c>
      <c r="O131" s="299"/>
      <c r="P131" s="298" t="s">
        <v>8</v>
      </c>
      <c r="Q131" s="299"/>
      <c r="R131" s="298" t="s">
        <v>9</v>
      </c>
      <c r="S131" s="299"/>
      <c r="T131" s="298" t="s">
        <v>10</v>
      </c>
      <c r="U131" s="299"/>
      <c r="V131" s="298" t="s">
        <v>11</v>
      </c>
      <c r="W131" s="299"/>
      <c r="X131" s="298" t="s">
        <v>12</v>
      </c>
      <c r="Y131" s="299"/>
      <c r="Z131" s="301" t="s">
        <v>40</v>
      </c>
      <c r="AA131" s="302"/>
      <c r="AB131" s="303" t="s">
        <v>41</v>
      </c>
      <c r="AC131" s="304"/>
      <c r="AE131" s="296" t="s">
        <v>0</v>
      </c>
      <c r="AF131" s="298" t="s">
        <v>1</v>
      </c>
      <c r="AG131" s="299"/>
      <c r="AH131" s="298" t="s">
        <v>2</v>
      </c>
      <c r="AI131" s="299"/>
      <c r="AJ131" s="298" t="s">
        <v>3</v>
      </c>
      <c r="AK131" s="299"/>
      <c r="AL131" s="298" t="s">
        <v>4</v>
      </c>
      <c r="AM131" s="299"/>
      <c r="AN131" s="298" t="s">
        <v>5</v>
      </c>
      <c r="AO131" s="299"/>
      <c r="AP131" s="298" t="s">
        <v>6</v>
      </c>
      <c r="AQ131" s="299"/>
      <c r="AR131" s="298" t="s">
        <v>7</v>
      </c>
      <c r="AS131" s="299"/>
      <c r="AT131" s="298" t="s">
        <v>8</v>
      </c>
      <c r="AU131" s="299"/>
      <c r="AV131" s="298" t="s">
        <v>9</v>
      </c>
      <c r="AW131" s="299"/>
      <c r="AX131" s="298" t="s">
        <v>10</v>
      </c>
      <c r="AY131" s="299"/>
      <c r="AZ131" s="298" t="s">
        <v>11</v>
      </c>
      <c r="BA131" s="299"/>
      <c r="BB131" s="298" t="s">
        <v>12</v>
      </c>
      <c r="BC131" s="299"/>
      <c r="BD131" s="301" t="s">
        <v>40</v>
      </c>
      <c r="BE131" s="302"/>
      <c r="BF131" s="303" t="s">
        <v>41</v>
      </c>
      <c r="BG131" s="304"/>
      <c r="BI131" s="296" t="s">
        <v>0</v>
      </c>
      <c r="BJ131" s="298" t="s">
        <v>1</v>
      </c>
      <c r="BK131" s="299"/>
      <c r="BL131" s="298" t="s">
        <v>2</v>
      </c>
      <c r="BM131" s="299"/>
      <c r="BN131" s="298" t="s">
        <v>3</v>
      </c>
      <c r="BO131" s="299"/>
      <c r="BP131" s="298" t="s">
        <v>4</v>
      </c>
      <c r="BQ131" s="299"/>
      <c r="BR131" s="298" t="s">
        <v>5</v>
      </c>
      <c r="BS131" s="299"/>
      <c r="BT131" s="298" t="s">
        <v>6</v>
      </c>
      <c r="BU131" s="299"/>
      <c r="BV131" s="298" t="s">
        <v>7</v>
      </c>
      <c r="BW131" s="299"/>
      <c r="BX131" s="298" t="s">
        <v>8</v>
      </c>
      <c r="BY131" s="299"/>
      <c r="BZ131" s="298" t="s">
        <v>9</v>
      </c>
      <c r="CA131" s="299"/>
      <c r="CB131" s="298" t="s">
        <v>10</v>
      </c>
      <c r="CC131" s="299"/>
      <c r="CD131" s="298" t="s">
        <v>11</v>
      </c>
      <c r="CE131" s="299"/>
      <c r="CF131" s="298" t="s">
        <v>12</v>
      </c>
      <c r="CG131" s="299"/>
      <c r="CH131" s="301" t="s">
        <v>40</v>
      </c>
      <c r="CI131" s="302"/>
      <c r="CJ131" s="298" t="s">
        <v>41</v>
      </c>
      <c r="CK131" s="299"/>
    </row>
    <row r="132" spans="1:89" ht="15" thickTop="1" thickBot="1" x14ac:dyDescent="0.3">
      <c r="A132" s="297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75" t="s">
        <v>14</v>
      </c>
      <c r="AC132" s="176" t="s">
        <v>15</v>
      </c>
      <c r="AE132" s="297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75" t="s">
        <v>14</v>
      </c>
      <c r="BG132" s="176" t="s">
        <v>15</v>
      </c>
      <c r="BI132" s="297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85"/>
      <c r="D133" s="126"/>
      <c r="E133" s="179"/>
      <c r="F133" s="125"/>
      <c r="G133" s="127"/>
      <c r="H133" s="126"/>
      <c r="I133" s="179"/>
      <c r="J133" s="125"/>
      <c r="K133" s="127"/>
      <c r="L133" s="126"/>
      <c r="M133" s="125"/>
      <c r="N133" s="178"/>
      <c r="O133" s="180"/>
      <c r="P133" s="125"/>
      <c r="Q133" s="127"/>
      <c r="R133" s="126"/>
      <c r="S133" s="179"/>
      <c r="T133" s="125"/>
      <c r="U133" s="127"/>
      <c r="V133" s="126"/>
      <c r="W133" s="179"/>
      <c r="X133" s="125"/>
      <c r="Y133" s="127"/>
      <c r="Z133" s="183"/>
      <c r="AA133" s="184"/>
      <c r="AB133" s="169">
        <f>B133+D133+F133+H133+J133+L133+N133+P133+R133+T133+V133+X133+Z133</f>
        <v>0</v>
      </c>
      <c r="AC133" s="170">
        <f>C133+E133+G133+I133+K133+M133+O133+Q133+S133+U133+W133+Y133+AA133</f>
        <v>0</v>
      </c>
      <c r="AE133" s="272" t="str">
        <f>$AE$9</f>
        <v>07:00 - 07:59</v>
      </c>
      <c r="AF133" s="125">
        <f>SUMIF($A$9:$A$32,$AE133,B$133:B$156)</f>
        <v>1457</v>
      </c>
      <c r="AG133" s="185">
        <f t="shared" ref="AG133:AV134" si="913">SUMIF($A$9:$A$32,$AE133,C$133:C$156)</f>
        <v>590</v>
      </c>
      <c r="AH133" s="126">
        <f t="shared" si="913"/>
        <v>525</v>
      </c>
      <c r="AI133" s="179">
        <f t="shared" si="913"/>
        <v>469</v>
      </c>
      <c r="AJ133" s="125">
        <f t="shared" si="913"/>
        <v>1525</v>
      </c>
      <c r="AK133" s="127">
        <f t="shared" si="913"/>
        <v>883</v>
      </c>
      <c r="AL133" s="126">
        <f t="shared" si="913"/>
        <v>1805</v>
      </c>
      <c r="AM133" s="179">
        <f t="shared" si="913"/>
        <v>1043</v>
      </c>
      <c r="AN133" s="125">
        <f t="shared" si="913"/>
        <v>159</v>
      </c>
      <c r="AO133" s="127">
        <f t="shared" si="913"/>
        <v>470</v>
      </c>
      <c r="AP133" s="126">
        <f t="shared" si="913"/>
        <v>517</v>
      </c>
      <c r="AQ133" s="125">
        <f t="shared" si="913"/>
        <v>1502</v>
      </c>
      <c r="AR133" s="178">
        <f t="shared" si="913"/>
        <v>1511</v>
      </c>
      <c r="AS133" s="180">
        <f t="shared" si="913"/>
        <v>2239</v>
      </c>
      <c r="AT133" s="125">
        <f t="shared" si="913"/>
        <v>1061</v>
      </c>
      <c r="AU133" s="127">
        <f t="shared" si="913"/>
        <v>974</v>
      </c>
      <c r="AV133" s="126">
        <f t="shared" si="913"/>
        <v>1324</v>
      </c>
      <c r="AW133" s="179">
        <f t="shared" ref="AW133:BE134" si="914">SUMIF($A$9:$A$32,$AE133,S$133:S$156)</f>
        <v>954</v>
      </c>
      <c r="AX133" s="125">
        <f t="shared" si="914"/>
        <v>194</v>
      </c>
      <c r="AY133" s="127">
        <f t="shared" si="914"/>
        <v>553</v>
      </c>
      <c r="AZ133" s="126">
        <f t="shared" si="914"/>
        <v>488</v>
      </c>
      <c r="BA133" s="179">
        <f t="shared" si="914"/>
        <v>1187</v>
      </c>
      <c r="BB133" s="125">
        <f t="shared" si="914"/>
        <v>874</v>
      </c>
      <c r="BC133" s="127">
        <f t="shared" si="914"/>
        <v>798</v>
      </c>
      <c r="BD133" s="183">
        <f t="shared" si="914"/>
        <v>1526</v>
      </c>
      <c r="BE133" s="184">
        <f t="shared" si="914"/>
        <v>1475</v>
      </c>
      <c r="BF133" s="169">
        <f>AF133+AH133+AJ133+AL133+AN133+AP133+AR133+AT133+AV133+AX133+AZ133+BB133+BD133</f>
        <v>12966</v>
      </c>
      <c r="BG133" s="170">
        <f>AG133+AI133+AK133+AM133+AO133+AQ133+AS133+AU133+AW133+AY133+BA133+BC133+BE133</f>
        <v>13137</v>
      </c>
      <c r="BI133" s="124" t="s">
        <v>16</v>
      </c>
      <c r="BJ133" s="128">
        <f>B133/B157</f>
        <v>0</v>
      </c>
      <c r="BK133" s="129">
        <f t="shared" ref="BK133" si="915">C133/C157</f>
        <v>0</v>
      </c>
      <c r="BL133" s="130">
        <f t="shared" ref="BL133" si="916">D133/D157</f>
        <v>0</v>
      </c>
      <c r="BM133" s="131">
        <f t="shared" ref="BM133" si="917">E133/E157</f>
        <v>0</v>
      </c>
      <c r="BN133" s="128">
        <f t="shared" ref="BN133" si="918">F133/F157</f>
        <v>0</v>
      </c>
      <c r="BO133" s="129">
        <f t="shared" ref="BO133" si="919">G133/G157</f>
        <v>0</v>
      </c>
      <c r="BP133" s="130">
        <f t="shared" ref="BP133" si="920">H133/H157</f>
        <v>0</v>
      </c>
      <c r="BQ133" s="131">
        <f t="shared" ref="BQ133" si="921">I133/I157</f>
        <v>0</v>
      </c>
      <c r="BR133" s="128">
        <f t="shared" ref="BR133" si="922">J133/J157</f>
        <v>0</v>
      </c>
      <c r="BS133" s="129">
        <f t="shared" ref="BS133" si="923">K133/K157</f>
        <v>0</v>
      </c>
      <c r="BT133" s="130">
        <f t="shared" ref="BT133" si="924">L133/L157</f>
        <v>0</v>
      </c>
      <c r="BU133" s="128">
        <f t="shared" ref="BU133" si="925">M133/M157</f>
        <v>0</v>
      </c>
      <c r="BV133" s="132">
        <f t="shared" ref="BV133" si="926">N133/N157</f>
        <v>0</v>
      </c>
      <c r="BW133" s="133">
        <f t="shared" ref="BW133" si="927">O133/O157</f>
        <v>0</v>
      </c>
      <c r="BX133" s="128">
        <f t="shared" ref="BX133" si="928">P133/P157</f>
        <v>0</v>
      </c>
      <c r="BY133" s="129">
        <f t="shared" ref="BY133" si="929">Q133/Q157</f>
        <v>0</v>
      </c>
      <c r="BZ133" s="130">
        <f t="shared" ref="BZ133" si="930">R133/R157</f>
        <v>0</v>
      </c>
      <c r="CA133" s="131">
        <f t="shared" ref="CA133" si="931">S133/S157</f>
        <v>0</v>
      </c>
      <c r="CB133" s="128">
        <f t="shared" ref="CB133" si="932">T133/T157</f>
        <v>0</v>
      </c>
      <c r="CC133" s="129">
        <f t="shared" ref="CC133" si="933">U133/U157</f>
        <v>0</v>
      </c>
      <c r="CD133" s="130">
        <f t="shared" ref="CD133" si="934">V133/V157</f>
        <v>0</v>
      </c>
      <c r="CE133" s="131">
        <f t="shared" ref="CE133" si="935">W133/W157</f>
        <v>0</v>
      </c>
      <c r="CF133" s="128">
        <f t="shared" ref="CF133" si="936">X133/X157</f>
        <v>0</v>
      </c>
      <c r="CG133" s="129">
        <f t="shared" ref="CG133" si="937">Y133/Y157</f>
        <v>0</v>
      </c>
      <c r="CH133" s="130">
        <f t="shared" ref="CH133" si="938">Z133/Z157</f>
        <v>0</v>
      </c>
      <c r="CI133" s="128">
        <f t="shared" ref="CI133" si="939">AA133/AA157</f>
        <v>0</v>
      </c>
      <c r="CJ133" s="134">
        <f t="shared" ref="CJ133" si="940">AB133/AB157</f>
        <v>0</v>
      </c>
      <c r="CK133" s="135">
        <f t="shared" ref="CK133" si="941">AC133/AC157</f>
        <v>0</v>
      </c>
    </row>
    <row r="134" spans="1:89" x14ac:dyDescent="0.2">
      <c r="A134" s="136" t="s">
        <v>17</v>
      </c>
      <c r="B134" s="188">
        <v>152</v>
      </c>
      <c r="C134" s="189">
        <v>0</v>
      </c>
      <c r="D134" s="190">
        <v>97</v>
      </c>
      <c r="E134" s="191">
        <v>0</v>
      </c>
      <c r="F134" s="188">
        <v>432</v>
      </c>
      <c r="G134" s="192">
        <v>3</v>
      </c>
      <c r="H134" s="190">
        <v>293</v>
      </c>
      <c r="I134" s="191">
        <v>16</v>
      </c>
      <c r="J134" s="188">
        <v>16</v>
      </c>
      <c r="K134" s="192">
        <v>5</v>
      </c>
      <c r="L134" s="190">
        <v>18</v>
      </c>
      <c r="M134" s="188">
        <v>26</v>
      </c>
      <c r="N134" s="193">
        <v>99</v>
      </c>
      <c r="O134" s="194">
        <v>64</v>
      </c>
      <c r="P134" s="188">
        <v>27</v>
      </c>
      <c r="Q134" s="192">
        <v>42</v>
      </c>
      <c r="R134" s="190">
        <v>12</v>
      </c>
      <c r="S134" s="191">
        <v>36</v>
      </c>
      <c r="T134" s="188">
        <v>1</v>
      </c>
      <c r="U134" s="192">
        <v>0</v>
      </c>
      <c r="V134" s="190">
        <v>2</v>
      </c>
      <c r="W134" s="191">
        <v>0</v>
      </c>
      <c r="X134" s="188">
        <v>1</v>
      </c>
      <c r="Y134" s="192">
        <v>0</v>
      </c>
      <c r="Z134" s="190">
        <v>0</v>
      </c>
      <c r="AA134" s="188">
        <v>0</v>
      </c>
      <c r="AB134" s="169">
        <f t="shared" ref="AB134:AB153" si="942">B134+D134+F134+H134+J134+L134+N134+P134+R134+T134+V134+X134+Z134</f>
        <v>1150</v>
      </c>
      <c r="AC134" s="170">
        <f t="shared" ref="AC134:AC153" si="943">C134+E134+G134+I134+K134+M134+O134+Q134+S134+U134+W134+Y134+AA134</f>
        <v>192</v>
      </c>
      <c r="AE134" s="274" t="str">
        <f>$AE$10</f>
        <v>08:00 - 08:59</v>
      </c>
      <c r="AF134" s="125">
        <f>SUMIF($A$9:$A$32,$AE134,B$133:B$156)</f>
        <v>1177</v>
      </c>
      <c r="AG134" s="189">
        <f t="shared" si="913"/>
        <v>628</v>
      </c>
      <c r="AH134" s="190">
        <f t="shared" si="913"/>
        <v>383</v>
      </c>
      <c r="AI134" s="191">
        <f t="shared" si="913"/>
        <v>368</v>
      </c>
      <c r="AJ134" s="275">
        <f t="shared" si="913"/>
        <v>1411</v>
      </c>
      <c r="AK134" s="192">
        <f t="shared" si="913"/>
        <v>708</v>
      </c>
      <c r="AL134" s="190">
        <f t="shared" si="913"/>
        <v>1629</v>
      </c>
      <c r="AM134" s="191">
        <f t="shared" si="913"/>
        <v>1046</v>
      </c>
      <c r="AN134" s="275">
        <f t="shared" si="913"/>
        <v>125</v>
      </c>
      <c r="AO134" s="192">
        <f t="shared" si="913"/>
        <v>421</v>
      </c>
      <c r="AP134" s="190">
        <f t="shared" si="913"/>
        <v>521</v>
      </c>
      <c r="AQ134" s="275">
        <f t="shared" si="913"/>
        <v>1289</v>
      </c>
      <c r="AR134" s="193">
        <f t="shared" si="913"/>
        <v>1249</v>
      </c>
      <c r="AS134" s="194">
        <f t="shared" si="913"/>
        <v>1854</v>
      </c>
      <c r="AT134" s="275">
        <f t="shared" si="913"/>
        <v>755</v>
      </c>
      <c r="AU134" s="192">
        <f t="shared" si="913"/>
        <v>801</v>
      </c>
      <c r="AV134" s="190">
        <f t="shared" si="913"/>
        <v>1146</v>
      </c>
      <c r="AW134" s="191">
        <f t="shared" si="914"/>
        <v>807</v>
      </c>
      <c r="AX134" s="275">
        <f t="shared" si="914"/>
        <v>160</v>
      </c>
      <c r="AY134" s="192">
        <f t="shared" si="914"/>
        <v>409</v>
      </c>
      <c r="AZ134" s="190">
        <f t="shared" si="914"/>
        <v>446</v>
      </c>
      <c r="BA134" s="191">
        <f t="shared" si="914"/>
        <v>1080</v>
      </c>
      <c r="BB134" s="275">
        <f t="shared" si="914"/>
        <v>650</v>
      </c>
      <c r="BC134" s="192">
        <f t="shared" si="914"/>
        <v>734</v>
      </c>
      <c r="BD134" s="190">
        <f t="shared" si="914"/>
        <v>1366</v>
      </c>
      <c r="BE134" s="275">
        <f t="shared" si="914"/>
        <v>1401</v>
      </c>
      <c r="BF134" s="171">
        <f>SUM(AF134,AH134,AJ134,AL134,AN134,AP134,AR134,AT134,AV134,AX134,AZ134,BB134,BD134)</f>
        <v>11018</v>
      </c>
      <c r="BG134" s="172">
        <f>SUM(AG134,AI134,AK134,AM134,AO134,AQ134,AS134,AU134,AW134,AY134,BA134,BC134,BE134)</f>
        <v>11546</v>
      </c>
      <c r="BI134" s="136" t="s">
        <v>17</v>
      </c>
      <c r="BJ134" s="128">
        <f>B134/B157</f>
        <v>1.2364760432766615E-2</v>
      </c>
      <c r="BK134" s="129">
        <f t="shared" ref="BK134" si="944">C134/C157</f>
        <v>0</v>
      </c>
      <c r="BL134" s="130">
        <f t="shared" ref="BL134" si="945">D134/D157</f>
        <v>1.6849053326385269E-2</v>
      </c>
      <c r="BM134" s="131">
        <f t="shared" ref="BM134" si="946">E134/E157</f>
        <v>0</v>
      </c>
      <c r="BN134" s="128">
        <f t="shared" ref="BN134" si="947">F134/F157</f>
        <v>2.8261153997121549E-2</v>
      </c>
      <c r="BO134" s="129">
        <f t="shared" ref="BO134" si="948">G134/G157</f>
        <v>2.0461055790478789E-4</v>
      </c>
      <c r="BP134" s="130">
        <f t="shared" ref="BP134" si="949">H134/H157</f>
        <v>1.5172699497695613E-2</v>
      </c>
      <c r="BQ134" s="131">
        <f t="shared" ref="BQ134" si="950">I134/I157</f>
        <v>8.0397969951258731E-4</v>
      </c>
      <c r="BR134" s="128">
        <f t="shared" ref="BR134" si="951">J134/J157</f>
        <v>4.9674014281279105E-3</v>
      </c>
      <c r="BS134" s="129">
        <f t="shared" ref="BS134" si="952">K134/K157</f>
        <v>1.5718327569946558E-3</v>
      </c>
      <c r="BT134" s="130">
        <f t="shared" ref="BT134" si="953">L134/L157</f>
        <v>1.5877216194760519E-3</v>
      </c>
      <c r="BU134" s="128">
        <f t="shared" ref="BU134" si="954">M134/M157</f>
        <v>2.4253731343283581E-3</v>
      </c>
      <c r="BV134" s="132">
        <f t="shared" ref="BV134" si="955">N134/N157</f>
        <v>4.9000197980597904E-3</v>
      </c>
      <c r="BW134" s="133">
        <f t="shared" ref="BW134" si="956">O134/O157</f>
        <v>3.1731865734543111E-3</v>
      </c>
      <c r="BX134" s="128">
        <f t="shared" ref="BX134" si="957">P134/P157</f>
        <v>2.6081916537867081E-3</v>
      </c>
      <c r="BY134" s="129">
        <f t="shared" ref="BY134" si="958">Q134/Q157</f>
        <v>3.9840637450199202E-3</v>
      </c>
      <c r="BZ134" s="130">
        <f t="shared" ref="BZ134" si="959">R134/R157</f>
        <v>9.2936802973977691E-4</v>
      </c>
      <c r="CA134" s="131">
        <f t="shared" ref="CA134" si="960">S134/S157</f>
        <v>2.6958214767110978E-3</v>
      </c>
      <c r="CB134" s="128">
        <f t="shared" ref="CB134" si="961">T134/T157</f>
        <v>3.0873726458783575E-4</v>
      </c>
      <c r="CC134" s="129">
        <f t="shared" ref="CC134" si="962">U134/U157</f>
        <v>0</v>
      </c>
      <c r="CD134" s="130">
        <f t="shared" ref="CD134" si="963">V134/V157</f>
        <v>1.8660197798096661E-4</v>
      </c>
      <c r="CE134" s="131">
        <f t="shared" ref="CE134" si="964">W134/W157</f>
        <v>0</v>
      </c>
      <c r="CF134" s="128">
        <f t="shared" ref="CF134" si="965">X134/X157</f>
        <v>1.0751532093323298E-4</v>
      </c>
      <c r="CG134" s="129">
        <f t="shared" ref="CG134" si="966">Y134/Y157</f>
        <v>0</v>
      </c>
      <c r="CH134" s="130">
        <f t="shared" ref="CH134" si="967">Z134/Z157</f>
        <v>0</v>
      </c>
      <c r="CI134" s="128">
        <f t="shared" ref="CI134" si="968">AA134/AA157</f>
        <v>0</v>
      </c>
      <c r="CJ134" s="134">
        <f t="shared" ref="CJ134" si="969">AB134/AB157</f>
        <v>7.5073604773375638E-3</v>
      </c>
      <c r="CK134" s="135">
        <f t="shared" ref="CK134" si="970">AC134/AC157</f>
        <v>1.2552875719992417E-3</v>
      </c>
    </row>
    <row r="135" spans="1:89" ht="13.5" thickBot="1" x14ac:dyDescent="0.25">
      <c r="A135" s="145" t="s">
        <v>18</v>
      </c>
      <c r="B135" s="195">
        <v>866</v>
      </c>
      <c r="C135" s="196">
        <v>1</v>
      </c>
      <c r="D135" s="197">
        <v>365</v>
      </c>
      <c r="E135" s="198">
        <v>76</v>
      </c>
      <c r="F135" s="195">
        <v>1477</v>
      </c>
      <c r="G135" s="199">
        <v>246</v>
      </c>
      <c r="H135" s="197">
        <v>1023</v>
      </c>
      <c r="I135" s="198">
        <v>329</v>
      </c>
      <c r="J135" s="195">
        <v>39</v>
      </c>
      <c r="K135" s="199">
        <v>116</v>
      </c>
      <c r="L135" s="197">
        <v>221</v>
      </c>
      <c r="M135" s="195">
        <v>478</v>
      </c>
      <c r="N135" s="200">
        <v>639</v>
      </c>
      <c r="O135" s="201">
        <v>821</v>
      </c>
      <c r="P135" s="195">
        <v>347</v>
      </c>
      <c r="Q135" s="199">
        <v>495</v>
      </c>
      <c r="R135" s="197">
        <v>420</v>
      </c>
      <c r="S135" s="198">
        <v>519</v>
      </c>
      <c r="T135" s="195">
        <v>47</v>
      </c>
      <c r="U135" s="199">
        <v>290</v>
      </c>
      <c r="V135" s="197">
        <v>187</v>
      </c>
      <c r="W135" s="198">
        <v>608</v>
      </c>
      <c r="X135" s="195">
        <v>378</v>
      </c>
      <c r="Y135" s="199">
        <v>262</v>
      </c>
      <c r="Z135" s="197">
        <v>877</v>
      </c>
      <c r="AA135" s="195">
        <v>560</v>
      </c>
      <c r="AB135" s="169">
        <f t="shared" si="942"/>
        <v>6886</v>
      </c>
      <c r="AC135" s="170">
        <f t="shared" si="943"/>
        <v>4801</v>
      </c>
      <c r="AE135" s="272"/>
      <c r="AF135" s="125"/>
      <c r="AG135" s="196"/>
      <c r="AH135" s="197"/>
      <c r="AI135" s="198"/>
      <c r="AJ135" s="195"/>
      <c r="AK135" s="199"/>
      <c r="AL135" s="197"/>
      <c r="AM135" s="198"/>
      <c r="AN135" s="195"/>
      <c r="AO135" s="199"/>
      <c r="AP135" s="197"/>
      <c r="AQ135" s="195"/>
      <c r="AR135" s="200"/>
      <c r="AS135" s="201"/>
      <c r="AT135" s="195"/>
      <c r="AU135" s="199"/>
      <c r="AV135" s="197"/>
      <c r="AW135" s="198"/>
      <c r="AX135" s="195"/>
      <c r="AY135" s="199"/>
      <c r="AZ135" s="197"/>
      <c r="BA135" s="198"/>
      <c r="BB135" s="195"/>
      <c r="BC135" s="199"/>
      <c r="BD135" s="197"/>
      <c r="BE135" s="195"/>
      <c r="BF135" s="171"/>
      <c r="BG135" s="172"/>
      <c r="BI135" s="145" t="s">
        <v>18</v>
      </c>
      <c r="BJ135" s="128">
        <f>B135/B157</f>
        <v>7.0446595623525579E-2</v>
      </c>
      <c r="BK135" s="129">
        <f t="shared" ref="BK135" si="971">C135/C157</f>
        <v>8.1037277147487838E-5</v>
      </c>
      <c r="BL135" s="130">
        <f t="shared" ref="BL135" si="972">D135/D157</f>
        <v>6.3401076949800239E-2</v>
      </c>
      <c r="BM135" s="131">
        <f t="shared" ref="BM135" si="973">E135/E157</f>
        <v>1.3251961639058413E-2</v>
      </c>
      <c r="BN135" s="128">
        <f t="shared" ref="BN135" si="974">F135/F157</f>
        <v>9.6624362161454924E-2</v>
      </c>
      <c r="BO135" s="129">
        <f t="shared" ref="BO135" si="975">G135/G157</f>
        <v>1.6778065748192607E-2</v>
      </c>
      <c r="BP135" s="130">
        <f t="shared" ref="BP135" si="976">H135/H157</f>
        <v>5.29749883486096E-2</v>
      </c>
      <c r="BQ135" s="131">
        <f t="shared" ref="BQ135" si="977">I135/I157</f>
        <v>1.6531832571227575E-2</v>
      </c>
      <c r="BR135" s="128">
        <f t="shared" ref="BR135" si="978">J135/J157</f>
        <v>1.2108040981061783E-2</v>
      </c>
      <c r="BS135" s="129">
        <f t="shared" ref="BS135" si="979">K135/K157</f>
        <v>3.6466519962276012E-2</v>
      </c>
      <c r="BT135" s="130">
        <f t="shared" ref="BT135" si="980">L135/L157</f>
        <v>1.9493693216900414E-2</v>
      </c>
      <c r="BU135" s="128">
        <f t="shared" ref="BU135" si="981">M135/M157</f>
        <v>4.4589552238805973E-2</v>
      </c>
      <c r="BV135" s="132">
        <f t="shared" ref="BV135" si="982">N135/N157</f>
        <v>3.1627400514749555E-2</v>
      </c>
      <c r="BW135" s="133">
        <f t="shared" ref="BW135" si="983">O135/O157</f>
        <v>4.0706034012593581E-2</v>
      </c>
      <c r="BX135" s="128">
        <f t="shared" ref="BX135" si="984">P135/P157</f>
        <v>3.3520092735703243E-2</v>
      </c>
      <c r="BY135" s="129">
        <f t="shared" ref="BY135" si="985">Q135/Q157</f>
        <v>4.695503699487763E-2</v>
      </c>
      <c r="BZ135" s="130">
        <f t="shared" ref="BZ135" si="986">R135/R157</f>
        <v>3.2527881040892194E-2</v>
      </c>
      <c r="CA135" s="131">
        <f t="shared" ref="CA135" si="987">S135/S157</f>
        <v>3.8864759622584996E-2</v>
      </c>
      <c r="CB135" s="128">
        <f t="shared" ref="CB135" si="988">T135/T157</f>
        <v>1.4510651435628281E-2</v>
      </c>
      <c r="CC135" s="129">
        <f t="shared" ref="CC135" si="989">U135/U157</f>
        <v>8.771929824561403E-2</v>
      </c>
      <c r="CD135" s="130">
        <f t="shared" ref="CD135" si="990">V135/V157</f>
        <v>1.7447284941220376E-2</v>
      </c>
      <c r="CE135" s="131">
        <f t="shared" ref="CE135" si="991">W135/W157</f>
        <v>5.1696284329563816E-2</v>
      </c>
      <c r="CF135" s="128">
        <f t="shared" ref="CF135" si="992">X135/X157</f>
        <v>4.0640791312762069E-2</v>
      </c>
      <c r="CG135" s="129">
        <f t="shared" ref="CG135" si="993">Y135/Y157</f>
        <v>4.4801641586867308E-2</v>
      </c>
      <c r="CH135" s="130">
        <f t="shared" ref="CH135" si="994">Z135/Z157</f>
        <v>4.555370870558903E-2</v>
      </c>
      <c r="CI135" s="128">
        <f t="shared" ref="CI135" si="995">AA135/AA157</f>
        <v>2.6126714565643371E-2</v>
      </c>
      <c r="CJ135" s="134">
        <f t="shared" ref="CJ135" si="996">AB135/AB157</f>
        <v>4.4952768910388227E-2</v>
      </c>
      <c r="CK135" s="135">
        <f t="shared" ref="CK135" si="997">AC135/AC157</f>
        <v>3.13887272560852E-2</v>
      </c>
    </row>
    <row r="136" spans="1:89" ht="14.25" thickTop="1" thickBot="1" x14ac:dyDescent="0.25">
      <c r="A136" s="136" t="s">
        <v>19</v>
      </c>
      <c r="B136" s="188">
        <v>1325</v>
      </c>
      <c r="C136" s="189">
        <v>455</v>
      </c>
      <c r="D136" s="190">
        <v>642</v>
      </c>
      <c r="E136" s="191">
        <v>343</v>
      </c>
      <c r="F136" s="188">
        <v>1837</v>
      </c>
      <c r="G136" s="192">
        <v>597</v>
      </c>
      <c r="H136" s="190">
        <v>1632</v>
      </c>
      <c r="I136" s="191">
        <v>846</v>
      </c>
      <c r="J136" s="188">
        <v>93</v>
      </c>
      <c r="K136" s="192">
        <v>262</v>
      </c>
      <c r="L136" s="190">
        <v>438</v>
      </c>
      <c r="M136" s="188">
        <v>1004</v>
      </c>
      <c r="N136" s="193">
        <v>1246</v>
      </c>
      <c r="O136" s="194">
        <v>1800</v>
      </c>
      <c r="P136" s="188">
        <v>831</v>
      </c>
      <c r="Q136" s="192">
        <v>884</v>
      </c>
      <c r="R136" s="190">
        <v>925</v>
      </c>
      <c r="S136" s="191">
        <v>858</v>
      </c>
      <c r="T136" s="188">
        <v>145</v>
      </c>
      <c r="U136" s="192">
        <v>455</v>
      </c>
      <c r="V136" s="190">
        <v>402</v>
      </c>
      <c r="W136" s="191">
        <v>1151</v>
      </c>
      <c r="X136" s="188">
        <v>652</v>
      </c>
      <c r="Y136" s="192">
        <v>595</v>
      </c>
      <c r="Z136" s="190">
        <v>1382</v>
      </c>
      <c r="AA136" s="188">
        <v>1161</v>
      </c>
      <c r="AB136" s="169">
        <f t="shared" si="942"/>
        <v>11550</v>
      </c>
      <c r="AC136" s="170">
        <f t="shared" si="943"/>
        <v>10411</v>
      </c>
      <c r="AE136" s="266" t="s">
        <v>13</v>
      </c>
      <c r="AF136" s="20">
        <f t="shared" ref="AF136:BG136" si="998">SUM(AF133:AF135)</f>
        <v>2634</v>
      </c>
      <c r="AG136" s="21">
        <f t="shared" si="998"/>
        <v>1218</v>
      </c>
      <c r="AH136" s="20">
        <f t="shared" si="998"/>
        <v>908</v>
      </c>
      <c r="AI136" s="21">
        <f t="shared" si="998"/>
        <v>837</v>
      </c>
      <c r="AJ136" s="20">
        <f t="shared" si="998"/>
        <v>2936</v>
      </c>
      <c r="AK136" s="21">
        <f t="shared" si="998"/>
        <v>1591</v>
      </c>
      <c r="AL136" s="20">
        <f t="shared" si="998"/>
        <v>3434</v>
      </c>
      <c r="AM136" s="21">
        <f t="shared" si="998"/>
        <v>2089</v>
      </c>
      <c r="AN136" s="20">
        <f t="shared" si="998"/>
        <v>284</v>
      </c>
      <c r="AO136" s="21">
        <f t="shared" si="998"/>
        <v>891</v>
      </c>
      <c r="AP136" s="20">
        <f t="shared" si="998"/>
        <v>1038</v>
      </c>
      <c r="AQ136" s="21">
        <f t="shared" si="998"/>
        <v>2791</v>
      </c>
      <c r="AR136" s="20">
        <f t="shared" si="998"/>
        <v>2760</v>
      </c>
      <c r="AS136" s="21">
        <f t="shared" si="998"/>
        <v>4093</v>
      </c>
      <c r="AT136" s="20">
        <f t="shared" si="998"/>
        <v>1816</v>
      </c>
      <c r="AU136" s="21">
        <f t="shared" si="998"/>
        <v>1775</v>
      </c>
      <c r="AV136" s="20">
        <f t="shared" si="998"/>
        <v>2470</v>
      </c>
      <c r="AW136" s="21">
        <f t="shared" si="998"/>
        <v>1761</v>
      </c>
      <c r="AX136" s="20">
        <f t="shared" si="998"/>
        <v>354</v>
      </c>
      <c r="AY136" s="21">
        <f t="shared" si="998"/>
        <v>962</v>
      </c>
      <c r="AZ136" s="20">
        <f t="shared" si="998"/>
        <v>934</v>
      </c>
      <c r="BA136" s="21">
        <f t="shared" si="998"/>
        <v>2267</v>
      </c>
      <c r="BB136" s="20">
        <f t="shared" si="998"/>
        <v>1524</v>
      </c>
      <c r="BC136" s="21">
        <f t="shared" si="998"/>
        <v>1532</v>
      </c>
      <c r="BD136" s="20">
        <f t="shared" si="998"/>
        <v>2892</v>
      </c>
      <c r="BE136" s="21">
        <f t="shared" si="998"/>
        <v>2876</v>
      </c>
      <c r="BF136" s="173">
        <f t="shared" si="998"/>
        <v>23984</v>
      </c>
      <c r="BG136" s="174">
        <f t="shared" si="998"/>
        <v>24683</v>
      </c>
      <c r="BI136" s="136" t="s">
        <v>19</v>
      </c>
      <c r="BJ136" s="128">
        <f>B136/B157</f>
        <v>0.10778491824615635</v>
      </c>
      <c r="BK136" s="129">
        <f t="shared" ref="BK136" si="999">C136/C157</f>
        <v>3.687196110210697E-2</v>
      </c>
      <c r="BL136" s="130">
        <f t="shared" ref="BL136" si="1000">D136/D157</f>
        <v>0.11151641479937467</v>
      </c>
      <c r="BM136" s="131">
        <f t="shared" ref="BM136" si="1001">E136/E157</f>
        <v>5.9808195292066262E-2</v>
      </c>
      <c r="BN136" s="128">
        <f t="shared" ref="BN136" si="1002">F136/F157</f>
        <v>0.12017532382572288</v>
      </c>
      <c r="BO136" s="129">
        <f t="shared" ref="BO136" si="1003">G136/G157</f>
        <v>4.0717501023052792E-2</v>
      </c>
      <c r="BP136" s="130">
        <f t="shared" ref="BP136" si="1004">H136/H157</f>
        <v>8.4511418362591267E-2</v>
      </c>
      <c r="BQ136" s="131">
        <f t="shared" ref="BQ136" si="1005">I136/I157</f>
        <v>4.2510426611728054E-2</v>
      </c>
      <c r="BR136" s="128">
        <f t="shared" ref="BR136" si="1006">J136/J157</f>
        <v>2.8873020800993479E-2</v>
      </c>
      <c r="BS136" s="129">
        <f t="shared" ref="BS136" si="1007">K136/K157</f>
        <v>8.2364036466519963E-2</v>
      </c>
      <c r="BT136" s="130">
        <f t="shared" ref="BT136" si="1008">L136/L157</f>
        <v>3.8634559407250593E-2</v>
      </c>
      <c r="BU136" s="128">
        <f t="shared" ref="BU136" si="1009">M136/M157</f>
        <v>9.3656716417910443E-2</v>
      </c>
      <c r="BV136" s="132">
        <f t="shared" ref="BV136" si="1010">N136/N157</f>
        <v>6.1670956246287864E-2</v>
      </c>
      <c r="BW136" s="133">
        <f t="shared" ref="BW136" si="1011">O136/O157</f>
        <v>8.9245872378402494E-2</v>
      </c>
      <c r="BX136" s="128">
        <f t="shared" ref="BX136" si="1012">P136/P157</f>
        <v>8.0274343122102007E-2</v>
      </c>
      <c r="BY136" s="129">
        <f t="shared" ref="BY136" si="1013">Q136/Q157</f>
        <v>8.3855055966609748E-2</v>
      </c>
      <c r="BZ136" s="130">
        <f t="shared" ref="BZ136" si="1014">R136/R157</f>
        <v>7.163878562577447E-2</v>
      </c>
      <c r="CA136" s="131">
        <f t="shared" ref="CA136" si="1015">S136/S157</f>
        <v>6.4250411861614495E-2</v>
      </c>
      <c r="CB136" s="128">
        <f t="shared" ref="CB136" si="1016">T136/T157</f>
        <v>4.4766903365236185E-2</v>
      </c>
      <c r="CC136" s="129">
        <f t="shared" ref="CC136" si="1017">U136/U157</f>
        <v>0.13762855414398065</v>
      </c>
      <c r="CD136" s="130">
        <f t="shared" ref="CD136" si="1018">V136/V157</f>
        <v>3.7506997574174285E-2</v>
      </c>
      <c r="CE136" s="131">
        <f t="shared" ref="CE136" si="1019">W136/W157</f>
        <v>9.7865827735736752E-2</v>
      </c>
      <c r="CF136" s="128">
        <f t="shared" ref="CF136" si="1020">X136/X157</f>
        <v>7.00999892484679E-2</v>
      </c>
      <c r="CG136" s="129">
        <f t="shared" ref="CG136" si="1021">Y136/Y157</f>
        <v>0.10174418604651163</v>
      </c>
      <c r="CH136" s="130">
        <f t="shared" ref="CH136" si="1022">Z136/Z157</f>
        <v>7.1784749636401413E-2</v>
      </c>
      <c r="CI136" s="128">
        <f t="shared" ref="CI136" si="1023">AA136/AA157</f>
        <v>5.4166277876271346E-2</v>
      </c>
      <c r="CJ136" s="134">
        <f t="shared" ref="CJ136" si="1024">AB136/AB157</f>
        <v>7.5400011750651183E-2</v>
      </c>
      <c r="CK136" s="135">
        <f t="shared" ref="CK136" si="1025">AC136/AC157</f>
        <v>6.8066661000438039E-2</v>
      </c>
    </row>
    <row r="137" spans="1:89" ht="13.5" thickTop="1" x14ac:dyDescent="0.2">
      <c r="A137" s="145" t="s">
        <v>20</v>
      </c>
      <c r="B137" s="195">
        <v>1457</v>
      </c>
      <c r="C137" s="196">
        <v>590</v>
      </c>
      <c r="D137" s="197">
        <v>525</v>
      </c>
      <c r="E137" s="198">
        <v>469</v>
      </c>
      <c r="F137" s="195">
        <v>1525</v>
      </c>
      <c r="G137" s="199">
        <v>883</v>
      </c>
      <c r="H137" s="197">
        <v>1805</v>
      </c>
      <c r="I137" s="198">
        <v>1043</v>
      </c>
      <c r="J137" s="195">
        <v>159</v>
      </c>
      <c r="K137" s="199">
        <v>470</v>
      </c>
      <c r="L137" s="197">
        <v>517</v>
      </c>
      <c r="M137" s="195">
        <v>1502</v>
      </c>
      <c r="N137" s="200">
        <v>1511</v>
      </c>
      <c r="O137" s="201">
        <v>2239</v>
      </c>
      <c r="P137" s="195">
        <v>1061</v>
      </c>
      <c r="Q137" s="199">
        <v>974</v>
      </c>
      <c r="R137" s="197">
        <v>1324</v>
      </c>
      <c r="S137" s="198">
        <v>954</v>
      </c>
      <c r="T137" s="195">
        <v>194</v>
      </c>
      <c r="U137" s="199">
        <v>553</v>
      </c>
      <c r="V137" s="197">
        <v>488</v>
      </c>
      <c r="W137" s="198">
        <v>1187</v>
      </c>
      <c r="X137" s="195">
        <v>874</v>
      </c>
      <c r="Y137" s="199">
        <v>798</v>
      </c>
      <c r="Z137" s="197">
        <v>1526</v>
      </c>
      <c r="AA137" s="195">
        <v>1475</v>
      </c>
      <c r="AB137" s="169">
        <f t="shared" si="942"/>
        <v>12966</v>
      </c>
      <c r="AC137" s="170">
        <f t="shared" si="943"/>
        <v>13137</v>
      </c>
      <c r="BI137" s="145" t="s">
        <v>20</v>
      </c>
      <c r="BJ137" s="128">
        <f>B137/B157</f>
        <v>0.11852273651671683</v>
      </c>
      <c r="BK137" s="129">
        <f t="shared" ref="BK137" si="1026">C137/C157</f>
        <v>4.7811993517017828E-2</v>
      </c>
      <c r="BL137" s="130">
        <f t="shared" ref="BL137" si="1027">D137/D157</f>
        <v>9.1193329859301717E-2</v>
      </c>
      <c r="BM137" s="131">
        <f t="shared" ref="BM137" si="1028">E137/E157</f>
        <v>8.1778552746294683E-2</v>
      </c>
      <c r="BN137" s="128">
        <f t="shared" ref="BN137" si="1029">F137/F157</f>
        <v>9.9764490383357315E-2</v>
      </c>
      <c r="BO137" s="129">
        <f t="shared" ref="BO137" si="1030">G137/G157</f>
        <v>6.0223707543309232E-2</v>
      </c>
      <c r="BP137" s="130">
        <f t="shared" ref="BP137" si="1031">H137/H157</f>
        <v>9.3470042980684578E-2</v>
      </c>
      <c r="BQ137" s="131">
        <f t="shared" ref="BQ137" si="1032">I137/I157</f>
        <v>5.2409426661976788E-2</v>
      </c>
      <c r="BR137" s="128">
        <f t="shared" ref="BR137" si="1033">J137/J157</f>
        <v>4.9363551692021113E-2</v>
      </c>
      <c r="BS137" s="129">
        <f t="shared" ref="BS137" si="1034">K137/K157</f>
        <v>0.14775227915749764</v>
      </c>
      <c r="BT137" s="130">
        <f t="shared" ref="BT137" si="1035">L137/L157</f>
        <v>4.5602893181617712E-2</v>
      </c>
      <c r="BU137" s="128">
        <f t="shared" ref="BU137" si="1036">M137/M157</f>
        <v>0.14011194029850746</v>
      </c>
      <c r="BV137" s="132">
        <f t="shared" ref="BV137" si="1037">N137/N157</f>
        <v>7.4787170857255988E-2</v>
      </c>
      <c r="BW137" s="133">
        <f t="shared" ref="BW137" si="1038">O137/O157</f>
        <v>0.11101194903069066</v>
      </c>
      <c r="BX137" s="128">
        <f t="shared" ref="BX137" si="1039">P137/P157</f>
        <v>0.10249227202472952</v>
      </c>
      <c r="BY137" s="129">
        <f t="shared" ref="BY137" si="1040">Q137/Q157</f>
        <v>9.2392335420223862E-2</v>
      </c>
      <c r="BZ137" s="130">
        <f t="shared" ref="BZ137" si="1041">R137/R157</f>
        <v>0.10254027261462206</v>
      </c>
      <c r="CA137" s="131">
        <f t="shared" ref="CA137" si="1042">S137/S157</f>
        <v>7.1439269132844097E-2</v>
      </c>
      <c r="CB137" s="128">
        <f t="shared" ref="CB137" si="1043">T137/T157</f>
        <v>5.9895029330040137E-2</v>
      </c>
      <c r="CC137" s="129">
        <f t="shared" ref="CC137" si="1044">U137/U157</f>
        <v>0.16727162734422263</v>
      </c>
      <c r="CD137" s="130">
        <f t="shared" ref="CD137" si="1045">V137/V157</f>
        <v>4.553088262735585E-2</v>
      </c>
      <c r="CE137" s="131">
        <f t="shared" ref="CE137" si="1046">W137/W157</f>
        <v>0.10092679193946093</v>
      </c>
      <c r="CF137" s="128">
        <f t="shared" ref="CF137" si="1047">X137/X157</f>
        <v>9.3968390495645635E-2</v>
      </c>
      <c r="CG137" s="129">
        <f t="shared" ref="CG137" si="1048">Y137/Y157</f>
        <v>0.13645690834473323</v>
      </c>
      <c r="CH137" s="130">
        <f t="shared" ref="CH137" si="1049">Z137/Z157</f>
        <v>7.9264492000831077E-2</v>
      </c>
      <c r="CI137" s="128">
        <f t="shared" ref="CI137" si="1050">AA137/AA157</f>
        <v>6.8815899972007086E-2</v>
      </c>
      <c r="CJ137" s="134">
        <f t="shared" ref="CJ137" si="1051">AB137/AB157</f>
        <v>8.4643857347094648E-2</v>
      </c>
      <c r="CK137" s="135">
        <f t="shared" ref="CK137" si="1052">AC137/AC157</f>
        <v>8.5889129340385603E-2</v>
      </c>
    </row>
    <row r="138" spans="1:89" ht="13.5" thickBot="1" x14ac:dyDescent="0.25">
      <c r="A138" s="136" t="s">
        <v>21</v>
      </c>
      <c r="B138" s="188">
        <v>1177</v>
      </c>
      <c r="C138" s="189">
        <v>628</v>
      </c>
      <c r="D138" s="190">
        <v>383</v>
      </c>
      <c r="E138" s="191">
        <v>368</v>
      </c>
      <c r="F138" s="188">
        <v>1411</v>
      </c>
      <c r="G138" s="192">
        <v>708</v>
      </c>
      <c r="H138" s="190">
        <v>1629</v>
      </c>
      <c r="I138" s="191">
        <v>1046</v>
      </c>
      <c r="J138" s="188">
        <v>125</v>
      </c>
      <c r="K138" s="192">
        <v>421</v>
      </c>
      <c r="L138" s="190">
        <v>521</v>
      </c>
      <c r="M138" s="188">
        <v>1289</v>
      </c>
      <c r="N138" s="193">
        <v>1249</v>
      </c>
      <c r="O138" s="194">
        <v>1854</v>
      </c>
      <c r="P138" s="188">
        <v>755</v>
      </c>
      <c r="Q138" s="192">
        <v>801</v>
      </c>
      <c r="R138" s="190">
        <v>1146</v>
      </c>
      <c r="S138" s="191">
        <v>807</v>
      </c>
      <c r="T138" s="188">
        <v>160</v>
      </c>
      <c r="U138" s="192">
        <v>409</v>
      </c>
      <c r="V138" s="190">
        <v>446</v>
      </c>
      <c r="W138" s="191">
        <v>1080</v>
      </c>
      <c r="X138" s="188">
        <v>650</v>
      </c>
      <c r="Y138" s="192">
        <v>734</v>
      </c>
      <c r="Z138" s="190">
        <v>1366</v>
      </c>
      <c r="AA138" s="188">
        <v>1401</v>
      </c>
      <c r="AB138" s="169">
        <f t="shared" si="942"/>
        <v>11018</v>
      </c>
      <c r="AC138" s="170">
        <f t="shared" si="943"/>
        <v>11546</v>
      </c>
      <c r="AE138" s="269" t="s">
        <v>85</v>
      </c>
      <c r="BI138" s="136" t="s">
        <v>21</v>
      </c>
      <c r="BJ138" s="128">
        <f>B138/B157</f>
        <v>9.5745546245830968E-2</v>
      </c>
      <c r="BK138" s="129">
        <f t="shared" ref="BK138" si="1053">C138/C157</f>
        <v>5.0891410048622368E-2</v>
      </c>
      <c r="BL138" s="130">
        <f t="shared" ref="BL138" si="1054">D138/D157</f>
        <v>6.6527705402119164E-2</v>
      </c>
      <c r="BM138" s="131">
        <f t="shared" ref="BM138" si="1055">E138/E157</f>
        <v>6.4167393199651271E-2</v>
      </c>
      <c r="BN138" s="128">
        <f t="shared" ref="BN138" si="1056">F138/F157</f>
        <v>9.2306685856339138E-2</v>
      </c>
      <c r="BO138" s="129">
        <f t="shared" ref="BO138" si="1057">G138/G157</f>
        <v>4.8288091665529942E-2</v>
      </c>
      <c r="BP138" s="130">
        <f t="shared" ref="BP138" si="1058">H138/H157</f>
        <v>8.4356066490601206E-2</v>
      </c>
      <c r="BQ138" s="131">
        <f t="shared" ref="BQ138" si="1059">I138/I157</f>
        <v>5.2560172855635398E-2</v>
      </c>
      <c r="BR138" s="128">
        <f t="shared" ref="BR138" si="1060">J138/J157</f>
        <v>3.8807823657249302E-2</v>
      </c>
      <c r="BS138" s="129">
        <f t="shared" ref="BS138" si="1061">K138/K157</f>
        <v>0.13234831813895001</v>
      </c>
      <c r="BT138" s="130">
        <f t="shared" ref="BT138" si="1062">L138/L157</f>
        <v>4.5955720208167947E-2</v>
      </c>
      <c r="BU138" s="128">
        <f t="shared" ref="BU138" si="1063">M138/M157</f>
        <v>0.12024253731343283</v>
      </c>
      <c r="BV138" s="132">
        <f t="shared" ref="BV138" si="1064">N138/N157</f>
        <v>6.1819441694713921E-2</v>
      </c>
      <c r="BW138" s="133">
        <f t="shared" ref="BW138" si="1065">O138/O157</f>
        <v>9.1923248549754574E-2</v>
      </c>
      <c r="BX138" s="128">
        <f t="shared" ref="BX138" si="1066">P138/P157</f>
        <v>7.2932766615146832E-2</v>
      </c>
      <c r="BY138" s="129">
        <f t="shared" ref="BY138" si="1067">Q138/Q157</f>
        <v>7.5981787137165621E-2</v>
      </c>
      <c r="BZ138" s="130">
        <f t="shared" ref="BZ138" si="1068">R138/R157</f>
        <v>8.8754646840148693E-2</v>
      </c>
      <c r="CA138" s="131">
        <f t="shared" ref="CA138" si="1069">S138/S157</f>
        <v>6.0431331436273779E-2</v>
      </c>
      <c r="CB138" s="128">
        <f t="shared" ref="CB138" si="1070">T138/T157</f>
        <v>4.9397962334053719E-2</v>
      </c>
      <c r="CC138" s="129">
        <f t="shared" ref="CC138" si="1071">U138/U157</f>
        <v>0.12371445856019359</v>
      </c>
      <c r="CD138" s="130">
        <f t="shared" ref="CD138" si="1072">V138/V157</f>
        <v>4.1612241089755551E-2</v>
      </c>
      <c r="CE138" s="131">
        <f t="shared" ref="CE138" si="1073">W138/W157</f>
        <v>9.182892611172519E-2</v>
      </c>
      <c r="CF138" s="128">
        <f t="shared" ref="CF138" si="1074">X138/X157</f>
        <v>6.9884958606601447E-2</v>
      </c>
      <c r="CG138" s="129">
        <f t="shared" ref="CG138" si="1075">Y138/Y157</f>
        <v>0.12551299589603282</v>
      </c>
      <c r="CH138" s="130">
        <f t="shared" ref="CH138" si="1076">Z138/Z157</f>
        <v>7.0953667151464783E-2</v>
      </c>
      <c r="CI138" s="128">
        <f t="shared" ref="CI138" si="1077">AA138/AA157</f>
        <v>6.536344126154707E-2</v>
      </c>
      <c r="CJ138" s="134">
        <f t="shared" ref="CJ138" si="1078">AB138/AB157</f>
        <v>7.1927041512439366E-2</v>
      </c>
      <c r="CK138" s="135">
        <f t="shared" ref="CK138" si="1079">AC138/AC157</f>
        <v>7.548724117866272E-2</v>
      </c>
    </row>
    <row r="139" spans="1:89" ht="14.25" thickTop="1" thickBot="1" x14ac:dyDescent="0.25">
      <c r="A139" s="145" t="s">
        <v>22</v>
      </c>
      <c r="B139" s="195">
        <v>944</v>
      </c>
      <c r="C139" s="196">
        <v>669</v>
      </c>
      <c r="D139" s="197">
        <v>330</v>
      </c>
      <c r="E139" s="198">
        <v>341</v>
      </c>
      <c r="F139" s="195">
        <v>1273</v>
      </c>
      <c r="G139" s="199">
        <v>554</v>
      </c>
      <c r="H139" s="197">
        <v>1577</v>
      </c>
      <c r="I139" s="198">
        <v>1014</v>
      </c>
      <c r="J139" s="195">
        <v>160</v>
      </c>
      <c r="K139" s="199">
        <v>429</v>
      </c>
      <c r="L139" s="197">
        <v>438</v>
      </c>
      <c r="M139" s="195">
        <v>1183</v>
      </c>
      <c r="N139" s="200">
        <v>1147</v>
      </c>
      <c r="O139" s="201">
        <v>1740</v>
      </c>
      <c r="P139" s="195">
        <v>670</v>
      </c>
      <c r="Q139" s="199">
        <v>644</v>
      </c>
      <c r="R139" s="197">
        <v>955</v>
      </c>
      <c r="S139" s="198">
        <v>775</v>
      </c>
      <c r="T139" s="195">
        <v>149</v>
      </c>
      <c r="U139" s="199">
        <v>233</v>
      </c>
      <c r="V139" s="197">
        <v>432</v>
      </c>
      <c r="W139" s="198">
        <v>1122</v>
      </c>
      <c r="X139" s="195">
        <v>554</v>
      </c>
      <c r="Y139" s="199">
        <v>419</v>
      </c>
      <c r="Z139" s="197">
        <v>1317</v>
      </c>
      <c r="AA139" s="195">
        <v>1084</v>
      </c>
      <c r="AB139" s="169">
        <f t="shared" si="942"/>
        <v>9946</v>
      </c>
      <c r="AC139" s="170">
        <f t="shared" si="943"/>
        <v>10207</v>
      </c>
      <c r="AE139" s="296" t="s">
        <v>0</v>
      </c>
      <c r="AF139" s="298" t="s">
        <v>1</v>
      </c>
      <c r="AG139" s="299"/>
      <c r="AH139" s="298" t="s">
        <v>2</v>
      </c>
      <c r="AI139" s="299"/>
      <c r="AJ139" s="298" t="s">
        <v>3</v>
      </c>
      <c r="AK139" s="299"/>
      <c r="AL139" s="298" t="s">
        <v>4</v>
      </c>
      <c r="AM139" s="299"/>
      <c r="AN139" s="298" t="s">
        <v>5</v>
      </c>
      <c r="AO139" s="299"/>
      <c r="AP139" s="298" t="s">
        <v>6</v>
      </c>
      <c r="AQ139" s="299"/>
      <c r="AR139" s="298" t="s">
        <v>7</v>
      </c>
      <c r="AS139" s="299"/>
      <c r="AT139" s="298" t="s">
        <v>8</v>
      </c>
      <c r="AU139" s="299"/>
      <c r="AV139" s="298" t="s">
        <v>9</v>
      </c>
      <c r="AW139" s="299"/>
      <c r="AX139" s="298" t="s">
        <v>10</v>
      </c>
      <c r="AY139" s="299"/>
      <c r="AZ139" s="298" t="s">
        <v>11</v>
      </c>
      <c r="BA139" s="299"/>
      <c r="BB139" s="298" t="s">
        <v>12</v>
      </c>
      <c r="BC139" s="299"/>
      <c r="BD139" s="301" t="s">
        <v>40</v>
      </c>
      <c r="BE139" s="302"/>
      <c r="BF139" s="303" t="s">
        <v>41</v>
      </c>
      <c r="BG139" s="304"/>
      <c r="BI139" s="145" t="s">
        <v>22</v>
      </c>
      <c r="BJ139" s="128">
        <f>B139/B157</f>
        <v>7.679167005612951E-2</v>
      </c>
      <c r="BK139" s="129">
        <f t="shared" ref="BK139" si="1080">C139/C157</f>
        <v>5.4213938411669368E-2</v>
      </c>
      <c r="BL139" s="130">
        <f t="shared" ref="BL139" si="1081">D139/D157</f>
        <v>5.7321521625846798E-2</v>
      </c>
      <c r="BM139" s="131">
        <f t="shared" ref="BM139" si="1082">E139/E157</f>
        <v>5.9459459459459463E-2</v>
      </c>
      <c r="BN139" s="128">
        <f t="shared" ref="BN139" si="1083">F139/F157</f>
        <v>8.3278817218369744E-2</v>
      </c>
      <c r="BO139" s="129">
        <f t="shared" ref="BO139" si="1084">G139/G157</f>
        <v>3.7784749693084166E-2</v>
      </c>
      <c r="BP139" s="130">
        <f t="shared" ref="BP139" si="1085">H139/H157</f>
        <v>8.1663300709440209E-2</v>
      </c>
      <c r="BQ139" s="131">
        <f t="shared" ref="BQ139" si="1086">I139/I157</f>
        <v>5.0952213456610218E-2</v>
      </c>
      <c r="BR139" s="128">
        <f t="shared" ref="BR139" si="1087">J139/J157</f>
        <v>4.9674014281279107E-2</v>
      </c>
      <c r="BS139" s="129">
        <f t="shared" ref="BS139" si="1088">K139/K157</f>
        <v>0.13486325055014148</v>
      </c>
      <c r="BT139" s="130">
        <f t="shared" ref="BT139" si="1089">L139/L157</f>
        <v>3.8634559407250593E-2</v>
      </c>
      <c r="BU139" s="128">
        <f t="shared" ref="BU139" si="1090">M139/M157</f>
        <v>0.1103544776119403</v>
      </c>
      <c r="BV139" s="132">
        <f t="shared" ref="BV139" si="1091">N139/N157</f>
        <v>5.6770936448228074E-2</v>
      </c>
      <c r="BW139" s="133">
        <f t="shared" ref="BW139" si="1092">O139/O157</f>
        <v>8.6271009965789083E-2</v>
      </c>
      <c r="BX139" s="128">
        <f t="shared" ref="BX139" si="1093">P139/P157</f>
        <v>6.4721792890262753E-2</v>
      </c>
      <c r="BY139" s="129">
        <f t="shared" ref="BY139" si="1094">Q139/Q157</f>
        <v>6.1088977423638779E-2</v>
      </c>
      <c r="BZ139" s="130">
        <f t="shared" ref="BZ139" si="1095">R139/R157</f>
        <v>7.396220570012392E-2</v>
      </c>
      <c r="CA139" s="131">
        <f t="shared" ref="CA139" si="1096">S139/S157</f>
        <v>5.8035045679197247E-2</v>
      </c>
      <c r="CB139" s="128">
        <f t="shared" ref="CB139" si="1097">T139/T157</f>
        <v>4.6001852423587529E-2</v>
      </c>
      <c r="CC139" s="129">
        <f t="shared" ref="CC139" si="1098">U139/U157</f>
        <v>7.047791893526921E-2</v>
      </c>
      <c r="CD139" s="130">
        <f t="shared" ref="CD139" si="1099">V139/V157</f>
        <v>4.0306027243888785E-2</v>
      </c>
      <c r="CE139" s="131">
        <f t="shared" ref="CE139" si="1100">W139/W157</f>
        <v>9.5400051016070062E-2</v>
      </c>
      <c r="CF139" s="128">
        <f t="shared" ref="CF139" si="1101">X139/X157</f>
        <v>5.9563487797011073E-2</v>
      </c>
      <c r="CG139" s="129">
        <f t="shared" ref="CG139" si="1102">Y139/Y157</f>
        <v>7.16484268125855E-2</v>
      </c>
      <c r="CH139" s="130">
        <f t="shared" ref="CH139" si="1103">Z139/Z157</f>
        <v>6.8408477041346352E-2</v>
      </c>
      <c r="CI139" s="128">
        <f t="shared" ref="CI139" si="1104">AA139/AA157</f>
        <v>5.0573854623495382E-2</v>
      </c>
      <c r="CJ139" s="134">
        <f t="shared" ref="CJ139" si="1105">AB139/AB157</f>
        <v>6.4928875919651657E-2</v>
      </c>
      <c r="CK139" s="135">
        <f t="shared" ref="CK139" si="1106">AC139/AC157</f>
        <v>6.6732917955188847E-2</v>
      </c>
    </row>
    <row r="140" spans="1:89" ht="15" thickTop="1" thickBot="1" x14ac:dyDescent="0.3">
      <c r="A140" s="136" t="s">
        <v>23</v>
      </c>
      <c r="B140" s="188">
        <v>631</v>
      </c>
      <c r="C140" s="189">
        <v>427</v>
      </c>
      <c r="D140" s="190">
        <v>279</v>
      </c>
      <c r="E140" s="191">
        <v>229</v>
      </c>
      <c r="F140" s="188">
        <v>998</v>
      </c>
      <c r="G140" s="192">
        <v>298</v>
      </c>
      <c r="H140" s="190">
        <v>1168</v>
      </c>
      <c r="I140" s="191">
        <v>668</v>
      </c>
      <c r="J140" s="188">
        <v>120</v>
      </c>
      <c r="K140" s="192">
        <v>210</v>
      </c>
      <c r="L140" s="190">
        <v>404</v>
      </c>
      <c r="M140" s="188">
        <v>566</v>
      </c>
      <c r="N140" s="193">
        <v>964</v>
      </c>
      <c r="O140" s="194">
        <v>873</v>
      </c>
      <c r="P140" s="188">
        <v>393</v>
      </c>
      <c r="Q140" s="192">
        <v>539</v>
      </c>
      <c r="R140" s="190">
        <v>621</v>
      </c>
      <c r="S140" s="191">
        <v>577</v>
      </c>
      <c r="T140" s="188">
        <v>122</v>
      </c>
      <c r="U140" s="192">
        <v>148</v>
      </c>
      <c r="V140" s="190">
        <v>288</v>
      </c>
      <c r="W140" s="191">
        <v>591</v>
      </c>
      <c r="X140" s="188">
        <v>469</v>
      </c>
      <c r="Y140" s="192">
        <v>209</v>
      </c>
      <c r="Z140" s="190">
        <v>1075</v>
      </c>
      <c r="AA140" s="188">
        <v>852</v>
      </c>
      <c r="AB140" s="169">
        <f t="shared" si="942"/>
        <v>7532</v>
      </c>
      <c r="AC140" s="170">
        <f t="shared" si="943"/>
        <v>6187</v>
      </c>
      <c r="AE140" s="297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75" t="s">
        <v>14</v>
      </c>
      <c r="BG140" s="176" t="s">
        <v>15</v>
      </c>
      <c r="BI140" s="136" t="s">
        <v>23</v>
      </c>
      <c r="BJ140" s="128">
        <f>B140/B157</f>
        <v>5.1330025217603513E-2</v>
      </c>
      <c r="BK140" s="129">
        <f t="shared" ref="BK140" si="1107">C140/C157</f>
        <v>3.4602917341977311E-2</v>
      </c>
      <c r="BL140" s="130">
        <f t="shared" ref="BL140" si="1108">D140/D157</f>
        <v>4.8462741010943201E-2</v>
      </c>
      <c r="BM140" s="131">
        <f t="shared" ref="BM140" si="1109">E140/E157</f>
        <v>3.993025283347864E-2</v>
      </c>
      <c r="BN140" s="128">
        <f t="shared" ref="BN140" si="1110">F140/F157</f>
        <v>6.5288499280387283E-2</v>
      </c>
      <c r="BO140" s="129">
        <f t="shared" ref="BO140" si="1111">G140/G157</f>
        <v>2.0324648751875597E-2</v>
      </c>
      <c r="BP140" s="130">
        <f t="shared" ref="BP140" si="1112">H140/H157</f>
        <v>6.0483662161462379E-2</v>
      </c>
      <c r="BQ140" s="131">
        <f t="shared" ref="BQ140" si="1113">I140/I157</f>
        <v>3.356615245465052E-2</v>
      </c>
      <c r="BR140" s="128">
        <f t="shared" ref="BR140" si="1114">J140/J157</f>
        <v>3.7255510710959332E-2</v>
      </c>
      <c r="BS140" s="129">
        <f t="shared" ref="BS140" si="1115">K140/K157</f>
        <v>6.6016975793775537E-2</v>
      </c>
      <c r="BT140" s="130">
        <f t="shared" ref="BT140" si="1116">L140/L157</f>
        <v>3.5635529681573609E-2</v>
      </c>
      <c r="BU140" s="128">
        <f t="shared" ref="BU140" si="1117">M140/M157</f>
        <v>5.2798507462686564E-2</v>
      </c>
      <c r="BV140" s="132">
        <f t="shared" ref="BV140" si="1118">N140/N157</f>
        <v>4.7713324094238764E-2</v>
      </c>
      <c r="BW140" s="133">
        <f t="shared" ref="BW140" si="1119">O140/O157</f>
        <v>4.3284248103525214E-2</v>
      </c>
      <c r="BX140" s="128">
        <f t="shared" ref="BX140" si="1120">P140/P157</f>
        <v>3.7963678516228748E-2</v>
      </c>
      <c r="BY140" s="129">
        <f t="shared" ref="BY140" si="1121">Q140/Q157</f>
        <v>5.1128818061088981E-2</v>
      </c>
      <c r="BZ140" s="130">
        <f t="shared" ref="BZ140" si="1122">R140/R157</f>
        <v>4.8094795539033459E-2</v>
      </c>
      <c r="CA140" s="131">
        <f t="shared" ref="CA140" si="1123">S140/S157</f>
        <v>4.3208027557286206E-2</v>
      </c>
      <c r="CB140" s="128">
        <f t="shared" ref="CB140" si="1124">T140/T157</f>
        <v>3.7665946279715964E-2</v>
      </c>
      <c r="CC140" s="129">
        <f t="shared" ref="CC140" si="1125">U140/U157</f>
        <v>4.4767090139140958E-2</v>
      </c>
      <c r="CD140" s="130">
        <f t="shared" ref="CD140" si="1126">V140/V157</f>
        <v>2.6870684829259191E-2</v>
      </c>
      <c r="CE140" s="131">
        <f t="shared" ref="CE140" si="1127">W140/W157</f>
        <v>5.0250829011138511E-2</v>
      </c>
      <c r="CF140" s="128">
        <f t="shared" ref="CF140" si="1128">X140/X157</f>
        <v>5.0424685517686273E-2</v>
      </c>
      <c r="CG140" s="129">
        <f t="shared" ref="CG140" si="1129">Y140/Y157</f>
        <v>3.5738714090287275E-2</v>
      </c>
      <c r="CH140" s="130">
        <f t="shared" ref="CH140" si="1130">Z140/Z157</f>
        <v>5.5838354456679826E-2</v>
      </c>
      <c r="CI140" s="128">
        <f t="shared" ref="CI140" si="1131">AA140/AA157</f>
        <v>3.9749930017728842E-2</v>
      </c>
      <c r="CJ140" s="134">
        <f t="shared" ref="CJ140" si="1132">AB140/AB157</f>
        <v>4.9169947056788288E-2</v>
      </c>
      <c r="CK140" s="135">
        <f t="shared" ref="CK140" si="1133">AC140/AC157</f>
        <v>4.0450334416454729E-2</v>
      </c>
    </row>
    <row r="141" spans="1:89" ht="13.5" thickTop="1" x14ac:dyDescent="0.2">
      <c r="A141" s="145" t="s">
        <v>24</v>
      </c>
      <c r="B141" s="202">
        <v>601</v>
      </c>
      <c r="C141" s="196">
        <v>688</v>
      </c>
      <c r="D141" s="197">
        <v>282</v>
      </c>
      <c r="E141" s="198">
        <v>367</v>
      </c>
      <c r="F141" s="195">
        <v>917</v>
      </c>
      <c r="G141" s="199">
        <v>653</v>
      </c>
      <c r="H141" s="197">
        <v>1075</v>
      </c>
      <c r="I141" s="198">
        <v>1212</v>
      </c>
      <c r="J141" s="195">
        <v>147</v>
      </c>
      <c r="K141" s="199">
        <v>221</v>
      </c>
      <c r="L141" s="197">
        <v>447</v>
      </c>
      <c r="M141" s="195">
        <v>873</v>
      </c>
      <c r="N141" s="200">
        <v>961</v>
      </c>
      <c r="O141" s="203">
        <v>1350</v>
      </c>
      <c r="P141" s="195">
        <v>500</v>
      </c>
      <c r="Q141" s="199">
        <v>491</v>
      </c>
      <c r="R141" s="197">
        <v>724</v>
      </c>
      <c r="S141" s="198">
        <v>683</v>
      </c>
      <c r="T141" s="195">
        <v>167</v>
      </c>
      <c r="U141" s="199">
        <v>206</v>
      </c>
      <c r="V141" s="197">
        <v>390</v>
      </c>
      <c r="W141" s="204">
        <v>886</v>
      </c>
      <c r="X141" s="195">
        <v>446</v>
      </c>
      <c r="Y141" s="199">
        <v>358</v>
      </c>
      <c r="Z141" s="197">
        <v>1148</v>
      </c>
      <c r="AA141" s="195">
        <v>1749</v>
      </c>
      <c r="AB141" s="169">
        <f t="shared" si="942"/>
        <v>7805</v>
      </c>
      <c r="AC141" s="170">
        <f t="shared" si="943"/>
        <v>9737</v>
      </c>
      <c r="AE141" s="272" t="str">
        <f>$AE$17</f>
        <v>17:00 - 17:59</v>
      </c>
      <c r="AF141" s="125">
        <f t="shared" ref="AF141:AU142" si="1134">SUMIF($A$9:$A$32,$AE141,B$133:B$156)</f>
        <v>737</v>
      </c>
      <c r="AG141" s="185">
        <f t="shared" si="1134"/>
        <v>1579</v>
      </c>
      <c r="AH141" s="126">
        <f t="shared" si="1134"/>
        <v>541</v>
      </c>
      <c r="AI141" s="179">
        <f t="shared" si="1134"/>
        <v>445</v>
      </c>
      <c r="AJ141" s="125">
        <f t="shared" si="1134"/>
        <v>702</v>
      </c>
      <c r="AK141" s="127">
        <f t="shared" si="1134"/>
        <v>1767</v>
      </c>
      <c r="AL141" s="126">
        <f t="shared" si="1134"/>
        <v>1217</v>
      </c>
      <c r="AM141" s="179">
        <f t="shared" si="1134"/>
        <v>2269</v>
      </c>
      <c r="AN141" s="125">
        <f t="shared" si="1134"/>
        <v>457</v>
      </c>
      <c r="AO141" s="127">
        <f t="shared" si="1134"/>
        <v>120</v>
      </c>
      <c r="AP141" s="126">
        <f t="shared" si="1134"/>
        <v>1462</v>
      </c>
      <c r="AQ141" s="125">
        <f t="shared" si="1134"/>
        <v>387</v>
      </c>
      <c r="AR141" s="178">
        <f t="shared" si="1134"/>
        <v>2044</v>
      </c>
      <c r="AS141" s="180">
        <f t="shared" si="1134"/>
        <v>1221</v>
      </c>
      <c r="AT141" s="125">
        <f t="shared" si="1134"/>
        <v>991</v>
      </c>
      <c r="AU141" s="127">
        <f t="shared" si="1134"/>
        <v>783</v>
      </c>
      <c r="AV141" s="126">
        <f t="shared" ref="AP141:BE142" si="1135">SUMIF($A$9:$A$32,$AE141,R$133:R$156)</f>
        <v>918</v>
      </c>
      <c r="AW141" s="179">
        <f t="shared" si="1135"/>
        <v>1329</v>
      </c>
      <c r="AX141" s="125">
        <f t="shared" si="1135"/>
        <v>466</v>
      </c>
      <c r="AY141" s="127">
        <f t="shared" si="1135"/>
        <v>103</v>
      </c>
      <c r="AZ141" s="126">
        <f t="shared" si="1135"/>
        <v>1169</v>
      </c>
      <c r="BA141" s="179">
        <f t="shared" si="1135"/>
        <v>692</v>
      </c>
      <c r="BB141" s="125">
        <f t="shared" si="1135"/>
        <v>1072</v>
      </c>
      <c r="BC141" s="127">
        <f t="shared" si="1135"/>
        <v>306</v>
      </c>
      <c r="BD141" s="183">
        <f t="shared" si="1135"/>
        <v>1444</v>
      </c>
      <c r="BE141" s="184">
        <f t="shared" si="1135"/>
        <v>1950</v>
      </c>
      <c r="BF141" s="169">
        <f>AF141+AH141+AJ141+AL141+AN141+AP141+AR141+AT141+AV141+AX141+AZ141+BB141+BD141</f>
        <v>13220</v>
      </c>
      <c r="BG141" s="170">
        <f>AG141+AI141+AK141+AM141+AO141+AQ141+AS141+AU141+AW141+AY141+BA141+BC141+BE141</f>
        <v>12951</v>
      </c>
      <c r="BI141" s="145" t="s">
        <v>24</v>
      </c>
      <c r="BJ141" s="128">
        <f>B141/B157</f>
        <v>4.8889611974294311E-2</v>
      </c>
      <c r="BK141" s="129">
        <f t="shared" ref="BK141" si="1136">C141/C157</f>
        <v>5.5753646677471638E-2</v>
      </c>
      <c r="BL141" s="130">
        <f t="shared" ref="BL141" si="1137">D141/D157</f>
        <v>4.8983845752996351E-2</v>
      </c>
      <c r="BM141" s="131">
        <f t="shared" ref="BM141" si="1138">E141/E157</f>
        <v>6.3993025283347868E-2</v>
      </c>
      <c r="BN141" s="128">
        <f t="shared" ref="BN141" si="1139">F141/F157</f>
        <v>5.9989532905926991E-2</v>
      </c>
      <c r="BO141" s="129">
        <f t="shared" ref="BO141" si="1140">G141/G157</f>
        <v>4.4536898103942166E-2</v>
      </c>
      <c r="BP141" s="130">
        <f t="shared" ref="BP141" si="1141">H141/H157</f>
        <v>5.5667754129770597E-2</v>
      </c>
      <c r="BQ141" s="131">
        <f t="shared" ref="BQ141" si="1142">I141/I157</f>
        <v>6.0901462238078491E-2</v>
      </c>
      <c r="BR141" s="128">
        <f t="shared" ref="BR141" si="1143">J141/J157</f>
        <v>4.5638000620925177E-2</v>
      </c>
      <c r="BS141" s="129">
        <f t="shared" ref="BS141" si="1144">K141/K157</f>
        <v>6.9475007859163787E-2</v>
      </c>
      <c r="BT141" s="130">
        <f t="shared" ref="BT141" si="1145">L141/L157</f>
        <v>3.942842021698862E-2</v>
      </c>
      <c r="BU141" s="128">
        <f t="shared" ref="BU141" si="1146">M141/M157</f>
        <v>8.1436567164179102E-2</v>
      </c>
      <c r="BV141" s="132">
        <f t="shared" ref="BV141" si="1147">N141/N157</f>
        <v>4.7564838645812707E-2</v>
      </c>
      <c r="BW141" s="133">
        <f t="shared" ref="BW141" si="1148">O141/O157</f>
        <v>6.6934404283801874E-2</v>
      </c>
      <c r="BX141" s="128">
        <f t="shared" ref="BX141" si="1149">P141/P157</f>
        <v>4.8299845440494593E-2</v>
      </c>
      <c r="BY141" s="129">
        <f t="shared" ref="BY141" si="1150">Q141/Q157</f>
        <v>4.6575602352494784E-2</v>
      </c>
      <c r="BZ141" s="130">
        <f t="shared" ref="BZ141" si="1151">R141/R157</f>
        <v>5.6071871127633212E-2</v>
      </c>
      <c r="CA141" s="131">
        <f t="shared" ref="CA141" si="1152">S141/S157</f>
        <v>5.1145724127602217E-2</v>
      </c>
      <c r="CB141" s="128">
        <f t="shared" ref="CB141" si="1153">T141/T157</f>
        <v>5.1559123186168572E-2</v>
      </c>
      <c r="CC141" s="129">
        <f t="shared" ref="CC141" si="1154">U141/U157</f>
        <v>6.2310949788263764E-2</v>
      </c>
      <c r="CD141" s="130">
        <f t="shared" ref="CD141" si="1155">V141/V157</f>
        <v>3.6387385706288487E-2</v>
      </c>
      <c r="CE141" s="131">
        <f t="shared" ref="CE141" si="1156">W141/W157</f>
        <v>7.5333730124989368E-2</v>
      </c>
      <c r="CF141" s="128">
        <f t="shared" ref="CF141" si="1157">X141/X157</f>
        <v>4.7951833136221915E-2</v>
      </c>
      <c r="CG141" s="129">
        <f t="shared" ref="CG141" si="1158">Y141/Y157</f>
        <v>6.1217510259917923E-2</v>
      </c>
      <c r="CH141" s="130">
        <f t="shared" ref="CH141" si="1159">Z141/Z157</f>
        <v>5.9630168294203201E-2</v>
      </c>
      <c r="CI141" s="128">
        <f t="shared" ref="CI141" si="1160">AA141/AA157</f>
        <v>8.1599328170196883E-2</v>
      </c>
      <c r="CJ141" s="134">
        <f t="shared" ref="CJ141" si="1161">AB141/AB157</f>
        <v>5.0952129152712772E-2</v>
      </c>
      <c r="CK141" s="135">
        <f t="shared" ref="CK141" si="1162">AC141/AC157</f>
        <v>6.3660078586232377E-2</v>
      </c>
    </row>
    <row r="142" spans="1:89" x14ac:dyDescent="0.2">
      <c r="A142" s="136" t="s">
        <v>25</v>
      </c>
      <c r="B142" s="205">
        <v>504</v>
      </c>
      <c r="C142" s="189">
        <v>594</v>
      </c>
      <c r="D142" s="190">
        <v>254</v>
      </c>
      <c r="E142" s="191">
        <v>307</v>
      </c>
      <c r="F142" s="188">
        <v>689</v>
      </c>
      <c r="G142" s="192">
        <v>497</v>
      </c>
      <c r="H142" s="190">
        <v>914</v>
      </c>
      <c r="I142" s="191">
        <v>872</v>
      </c>
      <c r="J142" s="188">
        <v>131</v>
      </c>
      <c r="K142" s="189">
        <v>167</v>
      </c>
      <c r="L142" s="190">
        <v>404</v>
      </c>
      <c r="M142" s="188">
        <v>539</v>
      </c>
      <c r="N142" s="193">
        <v>817</v>
      </c>
      <c r="O142" s="206">
        <v>959</v>
      </c>
      <c r="P142" s="188">
        <v>447</v>
      </c>
      <c r="Q142" s="189">
        <v>409</v>
      </c>
      <c r="R142" s="190">
        <v>639</v>
      </c>
      <c r="S142" s="191">
        <v>597</v>
      </c>
      <c r="T142" s="197">
        <v>147</v>
      </c>
      <c r="U142" s="188">
        <v>134</v>
      </c>
      <c r="V142" s="190">
        <v>451</v>
      </c>
      <c r="W142" s="207">
        <v>589</v>
      </c>
      <c r="X142" s="188">
        <v>398</v>
      </c>
      <c r="Y142" s="192">
        <v>220</v>
      </c>
      <c r="Z142" s="190">
        <v>1071</v>
      </c>
      <c r="AA142" s="188">
        <v>1177</v>
      </c>
      <c r="AB142" s="169">
        <f t="shared" si="942"/>
        <v>6866</v>
      </c>
      <c r="AC142" s="170">
        <f t="shared" si="943"/>
        <v>7061</v>
      </c>
      <c r="AE142" s="274" t="str">
        <f>$AE$18</f>
        <v>18:00 - 18:59</v>
      </c>
      <c r="AF142" s="125">
        <f t="shared" si="1134"/>
        <v>632</v>
      </c>
      <c r="AG142" s="189">
        <f t="shared" si="1134"/>
        <v>1390</v>
      </c>
      <c r="AH142" s="190">
        <f t="shared" si="1134"/>
        <v>310</v>
      </c>
      <c r="AI142" s="191">
        <f t="shared" si="1134"/>
        <v>459</v>
      </c>
      <c r="AJ142" s="275">
        <f t="shared" si="1134"/>
        <v>552</v>
      </c>
      <c r="AK142" s="192">
        <f t="shared" si="1134"/>
        <v>1589</v>
      </c>
      <c r="AL142" s="190">
        <f t="shared" si="1134"/>
        <v>1100</v>
      </c>
      <c r="AM142" s="191">
        <f t="shared" si="1134"/>
        <v>1996</v>
      </c>
      <c r="AN142" s="275">
        <f t="shared" si="1134"/>
        <v>316</v>
      </c>
      <c r="AO142" s="192">
        <f t="shared" si="1134"/>
        <v>115</v>
      </c>
      <c r="AP142" s="190">
        <f t="shared" si="1135"/>
        <v>1317</v>
      </c>
      <c r="AQ142" s="275">
        <f t="shared" si="1135"/>
        <v>332</v>
      </c>
      <c r="AR142" s="193">
        <f t="shared" si="1135"/>
        <v>1695</v>
      </c>
      <c r="AS142" s="194">
        <f t="shared" si="1135"/>
        <v>1151</v>
      </c>
      <c r="AT142" s="275">
        <f t="shared" si="1135"/>
        <v>803</v>
      </c>
      <c r="AU142" s="192">
        <f t="shared" si="1135"/>
        <v>890</v>
      </c>
      <c r="AV142" s="190">
        <f t="shared" si="1135"/>
        <v>812</v>
      </c>
      <c r="AW142" s="191">
        <f t="shared" si="1135"/>
        <v>1171</v>
      </c>
      <c r="AX142" s="275">
        <f t="shared" si="1135"/>
        <v>347</v>
      </c>
      <c r="AY142" s="192">
        <f t="shared" si="1135"/>
        <v>70</v>
      </c>
      <c r="AZ142" s="190">
        <f t="shared" si="1135"/>
        <v>1201</v>
      </c>
      <c r="BA142" s="191">
        <f t="shared" si="1135"/>
        <v>531</v>
      </c>
      <c r="BB142" s="275">
        <f t="shared" si="1135"/>
        <v>802</v>
      </c>
      <c r="BC142" s="192">
        <f t="shared" si="1135"/>
        <v>282</v>
      </c>
      <c r="BD142" s="190">
        <f t="shared" si="1135"/>
        <v>1196</v>
      </c>
      <c r="BE142" s="275">
        <f t="shared" si="1135"/>
        <v>1854</v>
      </c>
      <c r="BF142" s="171">
        <f>SUM(AF142,AH142,AJ142,AL142,AN142,AP142,AR142,AT142,AV142,AX142,AZ142,BB142,BD142)</f>
        <v>11083</v>
      </c>
      <c r="BG142" s="172">
        <f>SUM(AG142,AI142,AK142,AM142,AO142,AQ142,AS142,AU142,AW142,AY142,BA142,BC142,BE142)</f>
        <v>11830</v>
      </c>
      <c r="BI142" s="136" t="s">
        <v>25</v>
      </c>
      <c r="BJ142" s="128">
        <f>B142/B157</f>
        <v>4.0998942487594565E-2</v>
      </c>
      <c r="BK142" s="129">
        <f t="shared" ref="BK142" si="1163">C142/C157</f>
        <v>4.8136142625607781E-2</v>
      </c>
      <c r="BL142" s="130">
        <f t="shared" ref="BL142" si="1164">D142/D157</f>
        <v>4.4120201493833597E-2</v>
      </c>
      <c r="BM142" s="131">
        <f t="shared" ref="BM142" si="1165">E142/E157</f>
        <v>5.3530950305143855E-2</v>
      </c>
      <c r="BN142" s="128">
        <f t="shared" ref="BN142" si="1166">F142/F157</f>
        <v>4.5073923851890615E-2</v>
      </c>
      <c r="BO142" s="129">
        <f t="shared" ref="BO142" si="1167">G142/G157</f>
        <v>3.3897149092893195E-2</v>
      </c>
      <c r="BP142" s="130">
        <f t="shared" ref="BP142" si="1168">H142/H157</f>
        <v>4.7330536999637511E-2</v>
      </c>
      <c r="BQ142" s="131">
        <f t="shared" ref="BQ142" si="1169">I142/I157</f>
        <v>4.3816893623436007E-2</v>
      </c>
      <c r="BR142" s="128">
        <f t="shared" ref="BR142" si="1170">J142/J157</f>
        <v>4.0670599192797266E-2</v>
      </c>
      <c r="BS142" s="129">
        <f t="shared" ref="BS142" si="1171">K142/K157</f>
        <v>5.2499214083621501E-2</v>
      </c>
      <c r="BT142" s="130">
        <f t="shared" ref="BT142" si="1172">L142/L157</f>
        <v>3.5635529681573609E-2</v>
      </c>
      <c r="BU142" s="128">
        <f t="shared" ref="BU142" si="1173">M142/M157</f>
        <v>5.0279850746268659E-2</v>
      </c>
      <c r="BV142" s="132">
        <f t="shared" ref="BV142" si="1174">N142/N157</f>
        <v>4.0437537121362103E-2</v>
      </c>
      <c r="BW142" s="133">
        <f t="shared" ref="BW142" si="1175">O142/O157</f>
        <v>4.754821756160444E-2</v>
      </c>
      <c r="BX142" s="128">
        <f t="shared" ref="BX142" si="1176">P142/P157</f>
        <v>4.3180061823802164E-2</v>
      </c>
      <c r="BY142" s="129">
        <f t="shared" ref="BY142" si="1177">Q142/Q157</f>
        <v>3.879719218364637E-2</v>
      </c>
      <c r="BZ142" s="130">
        <f t="shared" ref="BZ142" si="1178">R142/R157</f>
        <v>4.9488847583643122E-2</v>
      </c>
      <c r="CA142" s="131">
        <f t="shared" ref="CA142" si="1179">S142/S157</f>
        <v>4.4705706155459039E-2</v>
      </c>
      <c r="CB142" s="128">
        <f t="shared" ref="CB142" si="1180">T142/T157</f>
        <v>4.5384377894411854E-2</v>
      </c>
      <c r="CC142" s="129">
        <f t="shared" ref="CC142" si="1181">U142/U157</f>
        <v>4.0532365396249243E-2</v>
      </c>
      <c r="CD142" s="130">
        <f t="shared" ref="CD142" si="1182">V142/V157</f>
        <v>4.2078746034707966E-2</v>
      </c>
      <c r="CE142" s="131">
        <f t="shared" ref="CE142" si="1183">W142/W157</f>
        <v>5.0080775444264945E-2</v>
      </c>
      <c r="CF142" s="128">
        <f t="shared" ref="CF142" si="1184">X142/X157</f>
        <v>4.2791097731426725E-2</v>
      </c>
      <c r="CG142" s="129">
        <f t="shared" ref="CG142" si="1185">Y142/Y157</f>
        <v>3.761969904240766E-2</v>
      </c>
      <c r="CH142" s="130">
        <f t="shared" ref="CH142" si="1186">Z142/Z157</f>
        <v>5.5630583835445668E-2</v>
      </c>
      <c r="CI142" s="128">
        <f t="shared" ref="CI142" si="1187">AA142/AA157</f>
        <v>5.4912755435289728E-2</v>
      </c>
      <c r="CJ142" s="134">
        <f t="shared" ref="CJ142" si="1188">AB142/AB157</f>
        <v>4.4822206119478007E-2</v>
      </c>
      <c r="CK142" s="135">
        <f t="shared" ref="CK142" si="1189">AC142/AC157</f>
        <v>4.6164508051492942E-2</v>
      </c>
    </row>
    <row r="143" spans="1:89" ht="13.5" thickBot="1" x14ac:dyDescent="0.25">
      <c r="A143" s="145" t="s">
        <v>26</v>
      </c>
      <c r="B143" s="202">
        <v>398</v>
      </c>
      <c r="C143" s="196">
        <v>419</v>
      </c>
      <c r="D143" s="197">
        <v>222</v>
      </c>
      <c r="E143" s="198">
        <v>209</v>
      </c>
      <c r="F143" s="195">
        <v>522</v>
      </c>
      <c r="G143" s="199">
        <v>378</v>
      </c>
      <c r="H143" s="197">
        <v>902</v>
      </c>
      <c r="I143" s="198">
        <v>752</v>
      </c>
      <c r="J143" s="195">
        <v>139</v>
      </c>
      <c r="K143" s="196">
        <v>121</v>
      </c>
      <c r="L143" s="197">
        <v>438</v>
      </c>
      <c r="M143" s="195">
        <v>386</v>
      </c>
      <c r="N143" s="200">
        <v>836</v>
      </c>
      <c r="O143" s="203">
        <v>716</v>
      </c>
      <c r="P143" s="195">
        <v>405</v>
      </c>
      <c r="Q143" s="196">
        <v>396</v>
      </c>
      <c r="R143" s="197">
        <v>629</v>
      </c>
      <c r="S143" s="198">
        <v>510</v>
      </c>
      <c r="T143" s="195">
        <v>120</v>
      </c>
      <c r="U143" s="199">
        <v>133</v>
      </c>
      <c r="V143" s="197">
        <v>450</v>
      </c>
      <c r="W143" s="204">
        <v>471</v>
      </c>
      <c r="X143" s="195">
        <v>336</v>
      </c>
      <c r="Y143" s="199">
        <v>225</v>
      </c>
      <c r="Z143" s="197">
        <v>987</v>
      </c>
      <c r="AA143" s="195">
        <v>1153</v>
      </c>
      <c r="AB143" s="169">
        <f t="shared" si="942"/>
        <v>6384</v>
      </c>
      <c r="AC143" s="170">
        <f t="shared" si="943"/>
        <v>5869</v>
      </c>
      <c r="AE143" s="272"/>
      <c r="AF143" s="125"/>
      <c r="AG143" s="196"/>
      <c r="AH143" s="197"/>
      <c r="AI143" s="198"/>
      <c r="AJ143" s="195"/>
      <c r="AK143" s="199"/>
      <c r="AL143" s="197"/>
      <c r="AM143" s="198"/>
      <c r="AN143" s="195"/>
      <c r="AO143" s="199"/>
      <c r="AP143" s="197"/>
      <c r="AQ143" s="195"/>
      <c r="AR143" s="200"/>
      <c r="AS143" s="201"/>
      <c r="AT143" s="195"/>
      <c r="AU143" s="199"/>
      <c r="AV143" s="197"/>
      <c r="AW143" s="198"/>
      <c r="AX143" s="195"/>
      <c r="AY143" s="199"/>
      <c r="AZ143" s="197"/>
      <c r="BA143" s="198"/>
      <c r="BB143" s="195"/>
      <c r="BC143" s="199"/>
      <c r="BD143" s="197"/>
      <c r="BE143" s="195"/>
      <c r="BF143" s="171"/>
      <c r="BG143" s="172"/>
      <c r="BI143" s="145" t="s">
        <v>26</v>
      </c>
      <c r="BJ143" s="128">
        <f>B143/B157</f>
        <v>3.2376149027902056E-2</v>
      </c>
      <c r="BK143" s="129">
        <f t="shared" ref="BK143" si="1190">C143/C157</f>
        <v>3.3954619124797407E-2</v>
      </c>
      <c r="BL143" s="130">
        <f t="shared" ref="BL143" si="1191">D143/D157</f>
        <v>3.8561750911933299E-2</v>
      </c>
      <c r="BM143" s="131">
        <f t="shared" ref="BM143" si="1192">E143/E157</f>
        <v>3.6442894507410638E-2</v>
      </c>
      <c r="BN143" s="128">
        <f t="shared" ref="BN143" si="1193">F143/F157</f>
        <v>3.4148894413188538E-2</v>
      </c>
      <c r="BO143" s="129">
        <f t="shared" ref="BO143" si="1194">G143/G157</f>
        <v>2.5780930296003274E-2</v>
      </c>
      <c r="BP143" s="130">
        <f t="shared" ref="BP143" si="1195">H143/H157</f>
        <v>4.6709129511677279E-2</v>
      </c>
      <c r="BQ143" s="131">
        <f t="shared" ref="BQ143" si="1196">I143/I157</f>
        <v>3.7787045877091606E-2</v>
      </c>
      <c r="BR143" s="128">
        <f t="shared" ref="BR143" si="1197">J143/J157</f>
        <v>4.3154299906861225E-2</v>
      </c>
      <c r="BS143" s="129">
        <f t="shared" ref="BS143" si="1198">K143/K157</f>
        <v>3.8038352719270668E-2</v>
      </c>
      <c r="BT143" s="130">
        <f t="shared" ref="BT143" si="1199">L143/L157</f>
        <v>3.8634559407250593E-2</v>
      </c>
      <c r="BU143" s="128">
        <f t="shared" ref="BU143" si="1200">M143/M157</f>
        <v>3.6007462686567161E-2</v>
      </c>
      <c r="BV143" s="132">
        <f t="shared" ref="BV143" si="1201">N143/N157</f>
        <v>4.1377944961393784E-2</v>
      </c>
      <c r="BW143" s="133">
        <f t="shared" ref="BW143" si="1202">O143/O157</f>
        <v>3.5500024790520106E-2</v>
      </c>
      <c r="BX143" s="128">
        <f t="shared" ref="BX143" si="1203">P143/P157</f>
        <v>3.9122874806800621E-2</v>
      </c>
      <c r="BY143" s="129">
        <f t="shared" ref="BY143" si="1204">Q143/Q157</f>
        <v>3.7564029595902104E-2</v>
      </c>
      <c r="BZ143" s="130">
        <f t="shared" ref="BZ143" si="1205">R143/R157</f>
        <v>4.8714374225526644E-2</v>
      </c>
      <c r="CA143" s="131">
        <f t="shared" ref="CA143" si="1206">S143/S157</f>
        <v>3.8190804253407221E-2</v>
      </c>
      <c r="CB143" s="128">
        <f t="shared" ref="CB143" si="1207">T143/T157</f>
        <v>3.7048471750540289E-2</v>
      </c>
      <c r="CC143" s="129">
        <f t="shared" ref="CC143" si="1208">U143/U157</f>
        <v>4.0229885057471264E-2</v>
      </c>
      <c r="CD143" s="130">
        <f t="shared" ref="CD143" si="1209">V143/V157</f>
        <v>4.1985445045717482E-2</v>
      </c>
      <c r="CE143" s="131">
        <f t="shared" ref="CE143" si="1210">W143/W157</f>
        <v>4.0047614998724598E-2</v>
      </c>
      <c r="CF143" s="128">
        <f t="shared" ref="CF143" si="1211">X143/X157</f>
        <v>3.6125147833566282E-2</v>
      </c>
      <c r="CG143" s="129">
        <f t="shared" ref="CG143" si="1212">Y143/Y157</f>
        <v>3.8474692202462378E-2</v>
      </c>
      <c r="CH143" s="130">
        <f t="shared" ref="CH143" si="1213">Z143/Z157</f>
        <v>5.1267400789528364E-2</v>
      </c>
      <c r="CI143" s="128">
        <f t="shared" ref="CI143" si="1214">AA143/AA157</f>
        <v>5.3793039096762155E-2</v>
      </c>
      <c r="CJ143" s="134">
        <f t="shared" ref="CJ143" si="1215">AB143/AB157</f>
        <v>4.1675642858541743E-2</v>
      </c>
      <c r="CK143" s="135">
        <f t="shared" ref="CK143" si="1216">AC143/AC157</f>
        <v>3.8371264375330984E-2</v>
      </c>
    </row>
    <row r="144" spans="1:89" ht="14.25" thickTop="1" thickBot="1" x14ac:dyDescent="0.25">
      <c r="A144" s="136" t="s">
        <v>27</v>
      </c>
      <c r="B144" s="205">
        <v>465</v>
      </c>
      <c r="C144" s="189">
        <v>648</v>
      </c>
      <c r="D144" s="190">
        <v>274</v>
      </c>
      <c r="E144" s="191">
        <v>304</v>
      </c>
      <c r="F144" s="188">
        <v>513</v>
      </c>
      <c r="G144" s="192">
        <v>757</v>
      </c>
      <c r="H144" s="190">
        <v>897</v>
      </c>
      <c r="I144" s="191">
        <v>1171</v>
      </c>
      <c r="J144" s="188">
        <v>153</v>
      </c>
      <c r="K144" s="189">
        <v>144</v>
      </c>
      <c r="L144" s="190">
        <v>562</v>
      </c>
      <c r="M144" s="188">
        <v>458</v>
      </c>
      <c r="N144" s="193">
        <v>907</v>
      </c>
      <c r="O144" s="206">
        <v>865</v>
      </c>
      <c r="P144" s="188">
        <v>523</v>
      </c>
      <c r="Q144" s="189">
        <v>391</v>
      </c>
      <c r="R144" s="190">
        <v>549</v>
      </c>
      <c r="S144" s="191">
        <v>646</v>
      </c>
      <c r="T144" s="188">
        <v>171</v>
      </c>
      <c r="U144" s="192">
        <v>108</v>
      </c>
      <c r="V144" s="190">
        <v>535</v>
      </c>
      <c r="W144" s="207">
        <v>490</v>
      </c>
      <c r="X144" s="188">
        <v>340</v>
      </c>
      <c r="Y144" s="192">
        <v>194</v>
      </c>
      <c r="Z144" s="190">
        <v>997</v>
      </c>
      <c r="AA144" s="188">
        <v>1238</v>
      </c>
      <c r="AB144" s="169">
        <f t="shared" si="942"/>
        <v>6886</v>
      </c>
      <c r="AC144" s="170">
        <f t="shared" si="943"/>
        <v>7414</v>
      </c>
      <c r="AE144" s="266" t="s">
        <v>13</v>
      </c>
      <c r="AF144" s="20">
        <f t="shared" ref="AF144:BG144" si="1217">SUM(AF141:AF143)</f>
        <v>1369</v>
      </c>
      <c r="AG144" s="21">
        <f t="shared" si="1217"/>
        <v>2969</v>
      </c>
      <c r="AH144" s="20">
        <f t="shared" si="1217"/>
        <v>851</v>
      </c>
      <c r="AI144" s="21">
        <f t="shared" si="1217"/>
        <v>904</v>
      </c>
      <c r="AJ144" s="20">
        <f t="shared" si="1217"/>
        <v>1254</v>
      </c>
      <c r="AK144" s="21">
        <f t="shared" si="1217"/>
        <v>3356</v>
      </c>
      <c r="AL144" s="20">
        <f t="shared" si="1217"/>
        <v>2317</v>
      </c>
      <c r="AM144" s="21">
        <f t="shared" si="1217"/>
        <v>4265</v>
      </c>
      <c r="AN144" s="20">
        <f t="shared" si="1217"/>
        <v>773</v>
      </c>
      <c r="AO144" s="21">
        <f t="shared" si="1217"/>
        <v>235</v>
      </c>
      <c r="AP144" s="20">
        <f t="shared" si="1217"/>
        <v>2779</v>
      </c>
      <c r="AQ144" s="21">
        <f t="shared" si="1217"/>
        <v>719</v>
      </c>
      <c r="AR144" s="20">
        <f t="shared" si="1217"/>
        <v>3739</v>
      </c>
      <c r="AS144" s="21">
        <f t="shared" si="1217"/>
        <v>2372</v>
      </c>
      <c r="AT144" s="20">
        <f t="shared" si="1217"/>
        <v>1794</v>
      </c>
      <c r="AU144" s="21">
        <f t="shared" si="1217"/>
        <v>1673</v>
      </c>
      <c r="AV144" s="20">
        <f t="shared" si="1217"/>
        <v>1730</v>
      </c>
      <c r="AW144" s="21">
        <f t="shared" si="1217"/>
        <v>2500</v>
      </c>
      <c r="AX144" s="20">
        <f t="shared" si="1217"/>
        <v>813</v>
      </c>
      <c r="AY144" s="21">
        <f t="shared" si="1217"/>
        <v>173</v>
      </c>
      <c r="AZ144" s="20">
        <f t="shared" si="1217"/>
        <v>2370</v>
      </c>
      <c r="BA144" s="21">
        <f t="shared" si="1217"/>
        <v>1223</v>
      </c>
      <c r="BB144" s="20">
        <f t="shared" si="1217"/>
        <v>1874</v>
      </c>
      <c r="BC144" s="21">
        <f t="shared" si="1217"/>
        <v>588</v>
      </c>
      <c r="BD144" s="20">
        <f t="shared" si="1217"/>
        <v>2640</v>
      </c>
      <c r="BE144" s="21">
        <f t="shared" si="1217"/>
        <v>3804</v>
      </c>
      <c r="BF144" s="173">
        <f t="shared" si="1217"/>
        <v>24303</v>
      </c>
      <c r="BG144" s="174">
        <f t="shared" si="1217"/>
        <v>24781</v>
      </c>
      <c r="BI144" s="136" t="s">
        <v>27</v>
      </c>
      <c r="BJ144" s="128">
        <f>B144/B157</f>
        <v>3.7826405271292607E-2</v>
      </c>
      <c r="BK144" s="129">
        <f t="shared" ref="BK144" si="1218">C144/C157</f>
        <v>5.2512155591572122E-2</v>
      </c>
      <c r="BL144" s="130">
        <f t="shared" ref="BL144" si="1219">D144/D157</f>
        <v>4.7594233107521276E-2</v>
      </c>
      <c r="BM144" s="131">
        <f t="shared" ref="BM144" si="1220">E144/E157</f>
        <v>5.3007846556233654E-2</v>
      </c>
      <c r="BN144" s="128">
        <f t="shared" ref="BN144" si="1221">F144/F157</f>
        <v>3.3560120371581841E-2</v>
      </c>
      <c r="BO144" s="129">
        <f t="shared" ref="BO144" si="1222">G144/G157</f>
        <v>5.1630064111308147E-2</v>
      </c>
      <c r="BP144" s="130">
        <f t="shared" ref="BP144" si="1223">H144/H157</f>
        <v>4.6450209725027183E-2</v>
      </c>
      <c r="BQ144" s="131">
        <f t="shared" ref="BQ144" si="1224">I144/I157</f>
        <v>5.884126425807748E-2</v>
      </c>
      <c r="BR144" s="128">
        <f t="shared" ref="BR144" si="1225">J144/J157</f>
        <v>4.7500776156473148E-2</v>
      </c>
      <c r="BS144" s="129">
        <f t="shared" ref="BS144" si="1226">K144/K157</f>
        <v>4.5268783401446085E-2</v>
      </c>
      <c r="BT144" s="130">
        <f t="shared" ref="BT144" si="1227">L144/L157</f>
        <v>4.9572197230307841E-2</v>
      </c>
      <c r="BU144" s="128">
        <f t="shared" ref="BU144" si="1228">M144/M157</f>
        <v>4.2723880597014922E-2</v>
      </c>
      <c r="BV144" s="132">
        <f t="shared" ref="BV144" si="1229">N144/N157</f>
        <v>4.4892100574143737E-2</v>
      </c>
      <c r="BW144" s="133">
        <f t="shared" ref="BW144" si="1230">O144/O157</f>
        <v>4.2887599781843422E-2</v>
      </c>
      <c r="BX144" s="128">
        <f t="shared" ref="BX144" si="1231">P144/P157</f>
        <v>5.0521638330757339E-2</v>
      </c>
      <c r="BY144" s="129">
        <f t="shared" ref="BY144" si="1232">Q144/Q157</f>
        <v>3.7089736292923545E-2</v>
      </c>
      <c r="BZ144" s="130">
        <f t="shared" ref="BZ144" si="1233">R144/R157</f>
        <v>4.2518587360594794E-2</v>
      </c>
      <c r="CA144" s="131">
        <f t="shared" ref="CA144" si="1234">S144/S157</f>
        <v>4.8375018720982474E-2</v>
      </c>
      <c r="CB144" s="128">
        <f t="shared" ref="CB144" si="1235">T144/T157</f>
        <v>5.2794072244519916E-2</v>
      </c>
      <c r="CC144" s="129">
        <f t="shared" ref="CC144" si="1236">U144/U157</f>
        <v>3.2667876588021776E-2</v>
      </c>
      <c r="CD144" s="130">
        <f t="shared" ref="CD144" si="1237">V144/V157</f>
        <v>4.9916029109908562E-2</v>
      </c>
      <c r="CE144" s="131">
        <f t="shared" ref="CE144" si="1238">W144/W157</f>
        <v>4.1663123884023469E-2</v>
      </c>
      <c r="CF144" s="128">
        <f t="shared" ref="CF144" si="1239">X144/X157</f>
        <v>3.6555209117299217E-2</v>
      </c>
      <c r="CG144" s="129">
        <f t="shared" ref="CG144" si="1240">Y144/Y157</f>
        <v>3.3173734610123122E-2</v>
      </c>
      <c r="CH144" s="130">
        <f t="shared" ref="CH144" si="1241">Z144/Z157</f>
        <v>5.1786827342613757E-2</v>
      </c>
      <c r="CI144" s="128">
        <f t="shared" ref="CI144" si="1242">AA144/AA157</f>
        <v>5.775870112904731E-2</v>
      </c>
      <c r="CJ144" s="134">
        <f t="shared" ref="CJ144" si="1243">AB144/AB157</f>
        <v>4.4952768910388227E-2</v>
      </c>
      <c r="CK144" s="135">
        <f t="shared" ref="CK144" si="1244">AC144/AC157</f>
        <v>4.8472406556262379E-2</v>
      </c>
    </row>
    <row r="145" spans="1:89" ht="13.5" thickTop="1" x14ac:dyDescent="0.2">
      <c r="A145" s="145" t="s">
        <v>28</v>
      </c>
      <c r="B145" s="202">
        <v>450</v>
      </c>
      <c r="C145" s="196">
        <v>872</v>
      </c>
      <c r="D145" s="197">
        <v>321</v>
      </c>
      <c r="E145" s="198">
        <v>329</v>
      </c>
      <c r="F145" s="195">
        <v>547</v>
      </c>
      <c r="G145" s="199">
        <v>1006</v>
      </c>
      <c r="H145" s="197">
        <v>957</v>
      </c>
      <c r="I145" s="198">
        <v>1158</v>
      </c>
      <c r="J145" s="195">
        <v>218</v>
      </c>
      <c r="K145" s="196">
        <v>87</v>
      </c>
      <c r="L145" s="197">
        <v>773</v>
      </c>
      <c r="M145" s="195">
        <v>342</v>
      </c>
      <c r="N145" s="200">
        <v>1318</v>
      </c>
      <c r="O145" s="203">
        <v>776</v>
      </c>
      <c r="P145" s="195">
        <v>595</v>
      </c>
      <c r="Q145" s="196">
        <v>478</v>
      </c>
      <c r="R145" s="197">
        <v>667</v>
      </c>
      <c r="S145" s="198">
        <v>665</v>
      </c>
      <c r="T145" s="195">
        <v>250</v>
      </c>
      <c r="U145" s="199">
        <v>75</v>
      </c>
      <c r="V145" s="197">
        <v>732</v>
      </c>
      <c r="W145" s="204">
        <v>437</v>
      </c>
      <c r="X145" s="195">
        <v>515</v>
      </c>
      <c r="Y145" s="199">
        <v>161</v>
      </c>
      <c r="Z145" s="197">
        <v>1160</v>
      </c>
      <c r="AA145" s="195">
        <v>1117</v>
      </c>
      <c r="AB145" s="169">
        <f t="shared" si="942"/>
        <v>8503</v>
      </c>
      <c r="AC145" s="170">
        <f t="shared" si="943"/>
        <v>7503</v>
      </c>
      <c r="BI145" s="145" t="s">
        <v>28</v>
      </c>
      <c r="BJ145" s="128">
        <f>B145/B157</f>
        <v>3.6606198649638003E-2</v>
      </c>
      <c r="BK145" s="129">
        <f t="shared" ref="BK145" si="1245">C145/C157</f>
        <v>7.0664505672609401E-2</v>
      </c>
      <c r="BL145" s="130">
        <f t="shared" ref="BL145" si="1246">D145/D157</f>
        <v>5.5758207399687336E-2</v>
      </c>
      <c r="BM145" s="131">
        <f t="shared" ref="BM145" si="1247">E145/E157</f>
        <v>5.7367044463818656E-2</v>
      </c>
      <c r="BN145" s="128">
        <f t="shared" ref="BN145" si="1248">F145/F157</f>
        <v>3.5784377862096033E-2</v>
      </c>
      <c r="BO145" s="129">
        <f t="shared" ref="BO145" si="1249">G145/G157</f>
        <v>6.8612740417405532E-2</v>
      </c>
      <c r="BP145" s="130">
        <f t="shared" ref="BP145" si="1250">H145/H157</f>
        <v>4.9557247164828337E-2</v>
      </c>
      <c r="BQ145" s="131">
        <f t="shared" ref="BQ145" si="1251">I145/I157</f>
        <v>5.8188030752223507E-2</v>
      </c>
      <c r="BR145" s="128">
        <f t="shared" ref="BR145" si="1252">J145/J157</f>
        <v>6.7680844458242781E-2</v>
      </c>
      <c r="BS145" s="129">
        <f t="shared" ref="BS145" si="1253">K145/K157</f>
        <v>2.7349889971707009E-2</v>
      </c>
      <c r="BT145" s="130">
        <f t="shared" ref="BT145" si="1254">L145/L157</f>
        <v>6.8183822880832676E-2</v>
      </c>
      <c r="BU145" s="128">
        <f t="shared" ref="BU145" si="1255">M145/M157</f>
        <v>3.1902985074626869E-2</v>
      </c>
      <c r="BV145" s="132">
        <f t="shared" ref="BV145" si="1256">N145/N157</f>
        <v>6.5234607008513162E-2</v>
      </c>
      <c r="BW145" s="133">
        <f t="shared" ref="BW145" si="1257">O145/O157</f>
        <v>3.8474887203133523E-2</v>
      </c>
      <c r="BX145" s="128">
        <f t="shared" ref="BX145" si="1258">P145/P157</f>
        <v>5.7476816074188565E-2</v>
      </c>
      <c r="BY145" s="129">
        <f t="shared" ref="BY145" si="1259">Q145/Q157</f>
        <v>4.5342439764750525E-2</v>
      </c>
      <c r="BZ145" s="130">
        <f t="shared" ref="BZ145" si="1260">R145/R157</f>
        <v>5.1657372986369271E-2</v>
      </c>
      <c r="CA145" s="131">
        <f t="shared" ref="CA145" si="1261">S145/S157</f>
        <v>4.9797813389246666E-2</v>
      </c>
      <c r="CB145" s="128">
        <f t="shared" ref="CB145" si="1262">T145/T157</f>
        <v>7.7184316146958934E-2</v>
      </c>
      <c r="CC145" s="129">
        <f t="shared" ref="CC145" si="1263">U145/U157</f>
        <v>2.2686025408348458E-2</v>
      </c>
      <c r="CD145" s="130">
        <f t="shared" ref="CD145" si="1264">V145/V157</f>
        <v>6.8296323941033771E-2</v>
      </c>
      <c r="CE145" s="131">
        <f t="shared" ref="CE145" si="1265">W145/W157</f>
        <v>3.7156704361873988E-2</v>
      </c>
      <c r="CF145" s="128">
        <f t="shared" ref="CF145" si="1266">X145/X157</f>
        <v>5.5370390280614988E-2</v>
      </c>
      <c r="CG145" s="129">
        <f t="shared" ref="CG145" si="1267">Y145/Y157</f>
        <v>2.7530779753761971E-2</v>
      </c>
      <c r="CH145" s="130">
        <f t="shared" ref="CH145" si="1268">Z145/Z157</f>
        <v>6.0253480157905673E-2</v>
      </c>
      <c r="CI145" s="128">
        <f t="shared" ref="CI145" si="1269">AA145/AA157</f>
        <v>5.2113464588970794E-2</v>
      </c>
      <c r="CJ145" s="134">
        <f t="shared" ref="CJ145" si="1270">AB145/AB157</f>
        <v>5.5508770555479391E-2</v>
      </c>
      <c r="CK145" s="135">
        <f t="shared" ref="CK145" si="1271">AC145/AC157</f>
        <v>4.9054284649532862E-2</v>
      </c>
    </row>
    <row r="146" spans="1:89" x14ac:dyDescent="0.2">
      <c r="A146" s="136" t="s">
        <v>29</v>
      </c>
      <c r="B146" s="205">
        <v>543</v>
      </c>
      <c r="C146" s="189">
        <v>1199</v>
      </c>
      <c r="D146" s="190">
        <v>460</v>
      </c>
      <c r="E146" s="191">
        <v>425</v>
      </c>
      <c r="F146" s="188">
        <v>693</v>
      </c>
      <c r="G146" s="192">
        <v>1537</v>
      </c>
      <c r="H146" s="190">
        <v>1016</v>
      </c>
      <c r="I146" s="191">
        <v>1702</v>
      </c>
      <c r="J146" s="188">
        <v>348</v>
      </c>
      <c r="K146" s="189">
        <v>106</v>
      </c>
      <c r="L146" s="190">
        <v>1013</v>
      </c>
      <c r="M146" s="188">
        <v>365</v>
      </c>
      <c r="N146" s="193">
        <v>1557</v>
      </c>
      <c r="O146" s="206">
        <v>988</v>
      </c>
      <c r="P146" s="188">
        <v>801</v>
      </c>
      <c r="Q146" s="189">
        <v>537</v>
      </c>
      <c r="R146" s="190">
        <v>919</v>
      </c>
      <c r="S146" s="191">
        <v>1023</v>
      </c>
      <c r="T146" s="188">
        <v>457</v>
      </c>
      <c r="U146" s="192">
        <v>73</v>
      </c>
      <c r="V146" s="190">
        <v>1111</v>
      </c>
      <c r="W146" s="207">
        <v>645</v>
      </c>
      <c r="X146" s="188">
        <v>803</v>
      </c>
      <c r="Y146" s="192">
        <v>204</v>
      </c>
      <c r="Z146" s="190">
        <v>1392</v>
      </c>
      <c r="AA146" s="188">
        <v>1514</v>
      </c>
      <c r="AB146" s="169">
        <f t="shared" si="942"/>
        <v>11113</v>
      </c>
      <c r="AC146" s="170">
        <f t="shared" si="943"/>
        <v>10318</v>
      </c>
      <c r="BI146" s="136" t="s">
        <v>29</v>
      </c>
      <c r="BJ146" s="128">
        <f>B146/B157</f>
        <v>4.4171479703896524E-2</v>
      </c>
      <c r="BK146" s="129">
        <f t="shared" ref="BK146" si="1272">C146/C157</f>
        <v>9.7163695299837927E-2</v>
      </c>
      <c r="BL146" s="130">
        <f t="shared" ref="BL146" si="1273">D146/D157</f>
        <v>7.9902727114816746E-2</v>
      </c>
      <c r="BM146" s="131">
        <f t="shared" ref="BM146" si="1274">E146/E157</f>
        <v>7.4106364428945068E-2</v>
      </c>
      <c r="BN146" s="128">
        <f t="shared" ref="BN146" si="1275">F146/F157</f>
        <v>4.5335601203715818E-2</v>
      </c>
      <c r="BO146" s="129">
        <f t="shared" ref="BO146" si="1276">G146/G157</f>
        <v>0.10482880916655299</v>
      </c>
      <c r="BP146" s="130">
        <f t="shared" ref="BP146" si="1277">H146/H157</f>
        <v>5.2612500647299464E-2</v>
      </c>
      <c r="BQ146" s="131">
        <f t="shared" ref="BQ146" si="1278">I146/I157</f>
        <v>8.5523340535651471E-2</v>
      </c>
      <c r="BR146" s="128">
        <f t="shared" ref="BR146" si="1279">J146/J157</f>
        <v>0.10804098106178206</v>
      </c>
      <c r="BS146" s="129">
        <f t="shared" ref="BS146" si="1280">K146/K157</f>
        <v>3.3322854448286705E-2</v>
      </c>
      <c r="BT146" s="130">
        <f t="shared" ref="BT146" si="1281">L146/L157</f>
        <v>8.9353444473846702E-2</v>
      </c>
      <c r="BU146" s="128">
        <f t="shared" ref="BU146" si="1282">M146/M157</f>
        <v>3.4048507462686568E-2</v>
      </c>
      <c r="BV146" s="132">
        <f t="shared" ref="BV146" si="1283">N146/N157</f>
        <v>7.7063947733122154E-2</v>
      </c>
      <c r="BW146" s="133">
        <f t="shared" ref="BW146" si="1284">O146/O157</f>
        <v>4.8986067727700928E-2</v>
      </c>
      <c r="BX146" s="128">
        <f t="shared" ref="BX146" si="1285">P146/P157</f>
        <v>7.7376352395672338E-2</v>
      </c>
      <c r="BY146" s="129">
        <f t="shared" ref="BY146" si="1286">Q146/Q157</f>
        <v>5.0939100739897554E-2</v>
      </c>
      <c r="BZ146" s="130">
        <f t="shared" ref="BZ146" si="1287">R146/R157</f>
        <v>7.117410161090458E-2</v>
      </c>
      <c r="CA146" s="131">
        <f t="shared" ref="CA146" si="1288">S146/S157</f>
        <v>7.6606260296540357E-2</v>
      </c>
      <c r="CB146" s="128">
        <f t="shared" ref="CB146" si="1289">T146/T157</f>
        <v>0.14109292991664094</v>
      </c>
      <c r="CC146" s="129">
        <f t="shared" ref="CC146" si="1290">U146/U157</f>
        <v>2.2081064730792497E-2</v>
      </c>
      <c r="CD146" s="130">
        <f t="shared" ref="CD146" si="1291">V146/V157</f>
        <v>0.10365739876842694</v>
      </c>
      <c r="CE146" s="131">
        <f t="shared" ref="CE146" si="1292">W146/W157</f>
        <v>5.4842275316724767E-2</v>
      </c>
      <c r="CF146" s="128">
        <f t="shared" ref="CF146" si="1293">X146/X157</f>
        <v>8.6334802709386094E-2</v>
      </c>
      <c r="CG146" s="129">
        <f t="shared" ref="CG146" si="1294">Y146/Y157</f>
        <v>3.4883720930232558E-2</v>
      </c>
      <c r="CH146" s="130">
        <f t="shared" ref="CH146" si="1295">Z146/Z157</f>
        <v>7.2304176189486813E-2</v>
      </c>
      <c r="CI146" s="128">
        <f t="shared" ref="CI146" si="1296">AA146/AA157</f>
        <v>7.0635439022114402E-2</v>
      </c>
      <c r="CJ146" s="134">
        <f t="shared" ref="CJ146" si="1297">AB146/AB157</f>
        <v>7.2547214769262902E-2</v>
      </c>
      <c r="CK146" s="135">
        <f t="shared" ref="CK146" si="1298">AC146/AC157</f>
        <v>6.7458631082750908E-2</v>
      </c>
    </row>
    <row r="147" spans="1:89" x14ac:dyDescent="0.2">
      <c r="A147" s="145" t="s">
        <v>30</v>
      </c>
      <c r="B147" s="202">
        <v>737</v>
      </c>
      <c r="C147" s="196">
        <v>1579</v>
      </c>
      <c r="D147" s="197">
        <v>541</v>
      </c>
      <c r="E147" s="198">
        <v>445</v>
      </c>
      <c r="F147" s="195">
        <v>702</v>
      </c>
      <c r="G147" s="199">
        <v>1767</v>
      </c>
      <c r="H147" s="197">
        <v>1217</v>
      </c>
      <c r="I147" s="198">
        <v>2269</v>
      </c>
      <c r="J147" s="195">
        <v>457</v>
      </c>
      <c r="K147" s="196">
        <v>120</v>
      </c>
      <c r="L147" s="197">
        <v>1462</v>
      </c>
      <c r="M147" s="195">
        <v>387</v>
      </c>
      <c r="N147" s="200">
        <v>2044</v>
      </c>
      <c r="O147" s="203">
        <v>1221</v>
      </c>
      <c r="P147" s="195">
        <v>991</v>
      </c>
      <c r="Q147" s="196">
        <v>783</v>
      </c>
      <c r="R147" s="197">
        <v>918</v>
      </c>
      <c r="S147" s="198">
        <v>1329</v>
      </c>
      <c r="T147" s="195">
        <v>466</v>
      </c>
      <c r="U147" s="199">
        <v>103</v>
      </c>
      <c r="V147" s="197">
        <v>1169</v>
      </c>
      <c r="W147" s="204">
        <v>692</v>
      </c>
      <c r="X147" s="195">
        <v>1072</v>
      </c>
      <c r="Y147" s="199">
        <v>306</v>
      </c>
      <c r="Z147" s="197">
        <v>1444</v>
      </c>
      <c r="AA147" s="195">
        <v>1950</v>
      </c>
      <c r="AB147" s="169">
        <f t="shared" si="942"/>
        <v>13220</v>
      </c>
      <c r="AC147" s="170">
        <f t="shared" si="943"/>
        <v>12951</v>
      </c>
      <c r="BI147" s="145" t="s">
        <v>30</v>
      </c>
      <c r="BJ147" s="128">
        <f>B147/B157</f>
        <v>5.9952818677296023E-2</v>
      </c>
      <c r="BK147" s="129">
        <f t="shared" ref="BK147" si="1299">C147/C157</f>
        <v>0.1279578606158833</v>
      </c>
      <c r="BL147" s="130">
        <f t="shared" ref="BL147" si="1300">D147/D157</f>
        <v>9.3972555150251866E-2</v>
      </c>
      <c r="BM147" s="131">
        <f t="shared" ref="BM147" si="1301">E147/E157</f>
        <v>7.7593722755013084E-2</v>
      </c>
      <c r="BN147" s="128">
        <f t="shared" ref="BN147" si="1302">F147/F157</f>
        <v>4.5924375245322516E-2</v>
      </c>
      <c r="BO147" s="129">
        <f t="shared" ref="BO147" si="1303">G147/G157</f>
        <v>0.12051561860592007</v>
      </c>
      <c r="BP147" s="130">
        <f t="shared" ref="BP147" si="1304">H147/H157</f>
        <v>6.3021076070633314E-2</v>
      </c>
      <c r="BQ147" s="131">
        <f t="shared" ref="BQ147" si="1305">I147/I157</f>
        <v>0.11401437113712878</v>
      </c>
      <c r="BR147" s="128">
        <f t="shared" ref="BR147" si="1306">J147/J157</f>
        <v>0.14188140329090346</v>
      </c>
      <c r="BS147" s="129">
        <f t="shared" ref="BS147" si="1307">K147/K157</f>
        <v>3.7723986167871738E-2</v>
      </c>
      <c r="BT147" s="130">
        <f t="shared" ref="BT147" si="1308">L147/L157</f>
        <v>0.12895827820411043</v>
      </c>
      <c r="BU147" s="128">
        <f t="shared" ref="BU147" si="1309">M147/M157</f>
        <v>3.6100746268656718E-2</v>
      </c>
      <c r="BV147" s="132">
        <f t="shared" ref="BV147" si="1310">N147/N157</f>
        <v>0.10116808552761829</v>
      </c>
      <c r="BW147" s="133">
        <f t="shared" ref="BW147" si="1311">O147/O157</f>
        <v>6.053845009668303E-2</v>
      </c>
      <c r="BX147" s="128">
        <f t="shared" ref="BX147" si="1312">P147/P157</f>
        <v>9.5730293663060281E-2</v>
      </c>
      <c r="BY147" s="129">
        <f t="shared" ref="BY147" si="1313">Q147/Q157</f>
        <v>7.4274331246442796E-2</v>
      </c>
      <c r="BZ147" s="130">
        <f t="shared" ref="BZ147" si="1314">R147/R157</f>
        <v>7.1096654275092944E-2</v>
      </c>
      <c r="CA147" s="131">
        <f t="shared" ref="CA147" si="1315">S147/S157</f>
        <v>9.9520742848584698E-2</v>
      </c>
      <c r="CB147" s="128">
        <f t="shared" ref="CB147" si="1316">T147/T157</f>
        <v>0.14387156529793146</v>
      </c>
      <c r="CC147" s="129">
        <f t="shared" ref="CC147" si="1317">U147/U157</f>
        <v>3.1155474894131882E-2</v>
      </c>
      <c r="CD147" s="130">
        <f t="shared" ref="CD147" si="1318">V147/V157</f>
        <v>0.10906885612987498</v>
      </c>
      <c r="CE147" s="131">
        <f t="shared" ref="CE147" si="1319">W147/W157</f>
        <v>5.8838534138253552E-2</v>
      </c>
      <c r="CF147" s="128">
        <f t="shared" ref="CF147" si="1320">X147/X157</f>
        <v>0.11525642404042576</v>
      </c>
      <c r="CG147" s="129">
        <f t="shared" ref="CG147" si="1321">Y147/Y157</f>
        <v>5.232558139534884E-2</v>
      </c>
      <c r="CH147" s="130">
        <f t="shared" ref="CH147" si="1322">Z147/Z157</f>
        <v>7.5005194265530858E-2</v>
      </c>
      <c r="CI147" s="128">
        <f t="shared" ref="CI147" si="1323">AA147/AA157</f>
        <v>9.0976952505365305E-2</v>
      </c>
      <c r="CJ147" s="134">
        <f t="shared" ref="CJ147" si="1324">AB147/AB157</f>
        <v>8.6302004791654424E-2</v>
      </c>
      <c r="CK147" s="135">
        <f t="shared" ref="CK147" si="1325">AC147/AC157</f>
        <v>8.4673069505011342E-2</v>
      </c>
    </row>
    <row r="148" spans="1:89" x14ac:dyDescent="0.2">
      <c r="A148" s="136" t="s">
        <v>31</v>
      </c>
      <c r="B148" s="205">
        <v>632</v>
      </c>
      <c r="C148" s="189">
        <v>1390</v>
      </c>
      <c r="D148" s="190">
        <v>310</v>
      </c>
      <c r="E148" s="191">
        <v>459</v>
      </c>
      <c r="F148" s="188">
        <v>552</v>
      </c>
      <c r="G148" s="192">
        <v>1589</v>
      </c>
      <c r="H148" s="190">
        <v>1100</v>
      </c>
      <c r="I148" s="191">
        <v>1996</v>
      </c>
      <c r="J148" s="188">
        <v>316</v>
      </c>
      <c r="K148" s="189">
        <v>115</v>
      </c>
      <c r="L148" s="190">
        <v>1317</v>
      </c>
      <c r="M148" s="188">
        <v>332</v>
      </c>
      <c r="N148" s="193">
        <v>1695</v>
      </c>
      <c r="O148" s="206">
        <v>1151</v>
      </c>
      <c r="P148" s="188">
        <v>803</v>
      </c>
      <c r="Q148" s="189">
        <v>890</v>
      </c>
      <c r="R148" s="190">
        <v>812</v>
      </c>
      <c r="S148" s="191">
        <v>1171</v>
      </c>
      <c r="T148" s="188">
        <v>347</v>
      </c>
      <c r="U148" s="192">
        <v>70</v>
      </c>
      <c r="V148" s="190">
        <v>1201</v>
      </c>
      <c r="W148" s="207">
        <v>531</v>
      </c>
      <c r="X148" s="188">
        <v>802</v>
      </c>
      <c r="Y148" s="192">
        <v>282</v>
      </c>
      <c r="Z148" s="190">
        <v>1196</v>
      </c>
      <c r="AA148" s="188">
        <v>1854</v>
      </c>
      <c r="AB148" s="169">
        <f t="shared" si="942"/>
        <v>11083</v>
      </c>
      <c r="AC148" s="170">
        <f t="shared" si="943"/>
        <v>11830</v>
      </c>
      <c r="BI148" s="136" t="s">
        <v>31</v>
      </c>
      <c r="BJ148" s="128">
        <f>B148/B157</f>
        <v>5.1411372325713821E-2</v>
      </c>
      <c r="BK148" s="129">
        <f t="shared" ref="BK148" si="1326">C148/C157</f>
        <v>0.1126418152350081</v>
      </c>
      <c r="BL148" s="130">
        <f t="shared" ref="BL148" si="1327">D148/D157</f>
        <v>5.3847490012159112E-2</v>
      </c>
      <c r="BM148" s="131">
        <f t="shared" ref="BM148" si="1328">E148/E157</f>
        <v>8.0034873583260682E-2</v>
      </c>
      <c r="BN148" s="128">
        <f t="shared" ref="BN148" si="1329">F148/F157</f>
        <v>3.6111474551877534E-2</v>
      </c>
      <c r="BO148" s="129">
        <f t="shared" ref="BO148" si="1330">G148/G157</f>
        <v>0.10837539217023598</v>
      </c>
      <c r="BP148" s="130">
        <f t="shared" ref="BP148" si="1331">H148/H157</f>
        <v>5.6962353063021075E-2</v>
      </c>
      <c r="BQ148" s="131">
        <f t="shared" ref="BQ148" si="1332">I148/I157</f>
        <v>0.10029646751419527</v>
      </c>
      <c r="BR148" s="128">
        <f t="shared" ref="BR148" si="1333">J148/J157</f>
        <v>9.8106178205526237E-2</v>
      </c>
      <c r="BS148" s="129">
        <f t="shared" ref="BS148" si="1334">K148/K157</f>
        <v>3.6152153410877082E-2</v>
      </c>
      <c r="BT148" s="130">
        <f t="shared" ref="BT148" si="1335">L148/L157</f>
        <v>0.11616829849166446</v>
      </c>
      <c r="BU148" s="128">
        <f t="shared" ref="BU148" si="1336">M148/M157</f>
        <v>3.0970149253731344E-2</v>
      </c>
      <c r="BV148" s="132">
        <f t="shared" ref="BV148" si="1337">N148/N157</f>
        <v>8.389427836072065E-2</v>
      </c>
      <c r="BW148" s="133">
        <f t="shared" ref="BW148" si="1338">O148/O157</f>
        <v>5.7067777281967373E-2</v>
      </c>
      <c r="BX148" s="128">
        <f t="shared" ref="BX148" si="1339">P148/P157</f>
        <v>7.7569551777434312E-2</v>
      </c>
      <c r="BY148" s="129">
        <f t="shared" ref="BY148" si="1340">Q148/Q157</f>
        <v>8.4424207930184028E-2</v>
      </c>
      <c r="BZ148" s="130">
        <f t="shared" ref="BZ148" si="1341">R148/R157</f>
        <v>6.2887236679058239E-2</v>
      </c>
      <c r="CA148" s="131">
        <f t="shared" ref="CA148" si="1342">S148/S157</f>
        <v>8.7689081923019316E-2</v>
      </c>
      <c r="CB148" s="128">
        <f t="shared" ref="CB148" si="1343">T148/T157</f>
        <v>0.10713183081197901</v>
      </c>
      <c r="CC148" s="129">
        <f t="shared" ref="CC148" si="1344">U148/U157</f>
        <v>2.1173623714458561E-2</v>
      </c>
      <c r="CD148" s="130">
        <f t="shared" ref="CD148" si="1345">V148/V157</f>
        <v>0.11205448777757045</v>
      </c>
      <c r="CE148" s="131">
        <f t="shared" ref="CE148" si="1346">W148/W157</f>
        <v>4.5149222004931551E-2</v>
      </c>
      <c r="CF148" s="128">
        <f t="shared" ref="CF148" si="1347">X148/X157</f>
        <v>8.6227287388452853E-2</v>
      </c>
      <c r="CG148" s="129">
        <f t="shared" ref="CG148" si="1348">Y148/Y157</f>
        <v>4.8221614227086186E-2</v>
      </c>
      <c r="CH148" s="130">
        <f t="shared" ref="CH148" si="1349">Z148/Z157</f>
        <v>6.2123415749013089E-2</v>
      </c>
      <c r="CI148" s="128">
        <f t="shared" ref="CI148" si="1350">AA148/AA157</f>
        <v>8.649808715125501E-2</v>
      </c>
      <c r="CJ148" s="134">
        <f t="shared" ref="CJ148" si="1351">AB148/AB157</f>
        <v>7.2351370582897576E-2</v>
      </c>
      <c r="CK148" s="135">
        <f t="shared" ref="CK148" si="1352">AC148/AC157</f>
        <v>7.7344020712244943E-2</v>
      </c>
    </row>
    <row r="149" spans="1:89" x14ac:dyDescent="0.2">
      <c r="A149" s="145" t="s">
        <v>32</v>
      </c>
      <c r="B149" s="202">
        <v>661</v>
      </c>
      <c r="C149" s="196">
        <v>928</v>
      </c>
      <c r="D149" s="197">
        <v>207</v>
      </c>
      <c r="E149" s="198">
        <v>373</v>
      </c>
      <c r="F149" s="195">
        <v>486</v>
      </c>
      <c r="G149" s="199">
        <v>1173</v>
      </c>
      <c r="H149" s="197">
        <v>946</v>
      </c>
      <c r="I149" s="198">
        <v>1433</v>
      </c>
      <c r="J149" s="195">
        <v>323</v>
      </c>
      <c r="K149" s="196">
        <v>73</v>
      </c>
      <c r="L149" s="197">
        <v>904</v>
      </c>
      <c r="M149" s="195">
        <v>338</v>
      </c>
      <c r="N149" s="200">
        <v>1185</v>
      </c>
      <c r="O149" s="203">
        <v>937</v>
      </c>
      <c r="P149" s="195">
        <v>489</v>
      </c>
      <c r="Q149" s="196">
        <v>660</v>
      </c>
      <c r="R149" s="197">
        <v>616</v>
      </c>
      <c r="S149" s="198">
        <v>982</v>
      </c>
      <c r="T149" s="195">
        <v>155</v>
      </c>
      <c r="U149" s="199">
        <v>84</v>
      </c>
      <c r="V149" s="197">
        <v>993</v>
      </c>
      <c r="W149" s="204">
        <v>565</v>
      </c>
      <c r="X149" s="195">
        <v>476</v>
      </c>
      <c r="Y149" s="199">
        <v>315</v>
      </c>
      <c r="Z149" s="197">
        <v>905</v>
      </c>
      <c r="AA149" s="195">
        <v>1405</v>
      </c>
      <c r="AB149" s="169">
        <f t="shared" si="942"/>
        <v>8346</v>
      </c>
      <c r="AC149" s="170">
        <f t="shared" si="943"/>
        <v>9266</v>
      </c>
      <c r="BI149" s="145" t="s">
        <v>32</v>
      </c>
      <c r="BJ149" s="128">
        <f>B149/B157</f>
        <v>5.3770438460912715E-2</v>
      </c>
      <c r="BK149" s="129">
        <f t="shared" ref="BK149" si="1353">C149/C157</f>
        <v>7.5202593192868719E-2</v>
      </c>
      <c r="BL149" s="130">
        <f t="shared" ref="BL149" si="1354">D149/D157</f>
        <v>3.5956227201667537E-2</v>
      </c>
      <c r="BM149" s="131">
        <f t="shared" ref="BM149" si="1355">E149/E157</f>
        <v>6.5039232781168271E-2</v>
      </c>
      <c r="BN149" s="128">
        <f t="shared" ref="BN149" si="1356">F149/F157</f>
        <v>3.1793798246761741E-2</v>
      </c>
      <c r="BO149" s="129">
        <f t="shared" ref="BO149" si="1357">G149/G157</f>
        <v>8.000272814077207E-2</v>
      </c>
      <c r="BP149" s="130">
        <f t="shared" ref="BP149" si="1358">H149/H157</f>
        <v>4.8987623634198126E-2</v>
      </c>
      <c r="BQ149" s="131">
        <f t="shared" ref="BQ149" si="1359">I149/I157</f>
        <v>7.2006431837596099E-2</v>
      </c>
      <c r="BR149" s="128">
        <f t="shared" ref="BR149" si="1360">J149/J157</f>
        <v>0.10027941633033219</v>
      </c>
      <c r="BS149" s="129">
        <f t="shared" ref="BS149" si="1361">K149/K157</f>
        <v>2.2948758252121976E-2</v>
      </c>
      <c r="BT149" s="130">
        <f t="shared" ref="BT149" si="1362">L149/L157</f>
        <v>7.9738908000352826E-2</v>
      </c>
      <c r="BU149" s="128">
        <f t="shared" ref="BU149" si="1363">M149/M157</f>
        <v>3.1529850746268656E-2</v>
      </c>
      <c r="BV149" s="132">
        <f t="shared" ref="BV149" si="1364">N149/N157</f>
        <v>5.8651752128291428E-2</v>
      </c>
      <c r="BW149" s="133">
        <f t="shared" ref="BW149" si="1365">O149/O157</f>
        <v>4.645743467697952E-2</v>
      </c>
      <c r="BX149" s="128">
        <f t="shared" ref="BX149" si="1366">P149/P157</f>
        <v>4.7237248840803707E-2</v>
      </c>
      <c r="BY149" s="129">
        <f t="shared" ref="BY149" si="1367">Q149/Q157</f>
        <v>6.2606715993170178E-2</v>
      </c>
      <c r="BZ149" s="130">
        <f t="shared" ref="BZ149" si="1368">R149/R157</f>
        <v>4.770755885997522E-2</v>
      </c>
      <c r="CA149" s="131">
        <f t="shared" ref="CA149" si="1369">S149/S157</f>
        <v>7.3536019170286057E-2</v>
      </c>
      <c r="CB149" s="128">
        <f t="shared" ref="CB149" si="1370">T149/T157</f>
        <v>4.7854276011114541E-2</v>
      </c>
      <c r="CC149" s="129">
        <f t="shared" ref="CC149" si="1371">U149/U157</f>
        <v>2.5408348457350273E-2</v>
      </c>
      <c r="CD149" s="130">
        <f t="shared" ref="CD149" si="1372">V149/V157</f>
        <v>9.2647882067549911E-2</v>
      </c>
      <c r="CE149" s="131">
        <f t="shared" ref="CE149" si="1373">W149/W157</f>
        <v>4.8040132641782161E-2</v>
      </c>
      <c r="CF149" s="128">
        <f t="shared" ref="CF149" si="1374">X149/X157</f>
        <v>5.1177292764218903E-2</v>
      </c>
      <c r="CG149" s="129">
        <f t="shared" ref="CG149" si="1375">Y149/Y157</f>
        <v>5.3864569083447333E-2</v>
      </c>
      <c r="CH149" s="130">
        <f t="shared" ref="CH149" si="1376">Z149/Z157</f>
        <v>4.7008103054228131E-2</v>
      </c>
      <c r="CI149" s="128">
        <f t="shared" ref="CI149" si="1377">AA149/AA157</f>
        <v>6.5550060651301673E-2</v>
      </c>
      <c r="CJ149" s="134">
        <f t="shared" ref="CJ149" si="1378">AB149/AB157</f>
        <v>5.4483852646834176E-2</v>
      </c>
      <c r="CK149" s="135">
        <f t="shared" ref="CK149" si="1379">AC149/AC157</f>
        <v>6.0580701261171731E-2</v>
      </c>
    </row>
    <row r="150" spans="1:89" x14ac:dyDescent="0.2">
      <c r="A150" s="136" t="s">
        <v>33</v>
      </c>
      <c r="B150" s="205">
        <v>495</v>
      </c>
      <c r="C150" s="189">
        <v>702</v>
      </c>
      <c r="D150" s="190">
        <v>167</v>
      </c>
      <c r="E150" s="191">
        <v>305</v>
      </c>
      <c r="F150" s="188">
        <v>463</v>
      </c>
      <c r="G150" s="192">
        <v>927</v>
      </c>
      <c r="H150" s="190">
        <v>729</v>
      </c>
      <c r="I150" s="191">
        <v>1127</v>
      </c>
      <c r="J150" s="188">
        <v>203</v>
      </c>
      <c r="K150" s="189">
        <v>51</v>
      </c>
      <c r="L150" s="190">
        <v>620</v>
      </c>
      <c r="M150" s="188">
        <v>359</v>
      </c>
      <c r="N150" s="193">
        <v>930</v>
      </c>
      <c r="O150" s="206">
        <v>949</v>
      </c>
      <c r="P150" s="188">
        <v>351</v>
      </c>
      <c r="Q150" s="189">
        <v>618</v>
      </c>
      <c r="R150" s="190">
        <v>512</v>
      </c>
      <c r="S150" s="191">
        <v>634</v>
      </c>
      <c r="T150" s="188">
        <v>66</v>
      </c>
      <c r="U150" s="192">
        <v>100</v>
      </c>
      <c r="V150" s="190">
        <v>906</v>
      </c>
      <c r="W150" s="207">
        <v>357</v>
      </c>
      <c r="X150" s="188">
        <v>307</v>
      </c>
      <c r="Y150" s="192">
        <v>230</v>
      </c>
      <c r="Z150" s="190">
        <v>800</v>
      </c>
      <c r="AA150" s="188">
        <v>942</v>
      </c>
      <c r="AB150" s="169">
        <f t="shared" si="942"/>
        <v>6549</v>
      </c>
      <c r="AC150" s="170">
        <f t="shared" si="943"/>
        <v>7301</v>
      </c>
      <c r="BI150" s="136" t="s">
        <v>33</v>
      </c>
      <c r="BJ150" s="128">
        <f>B150/B157</f>
        <v>4.0266818514601808E-2</v>
      </c>
      <c r="BK150" s="129">
        <f t="shared" ref="BK150" si="1380">C150/C157</f>
        <v>5.6888168557536464E-2</v>
      </c>
      <c r="BL150" s="130">
        <f t="shared" ref="BL150" si="1381">D150/D157</f>
        <v>2.9008163974292168E-2</v>
      </c>
      <c r="BM150" s="131">
        <f t="shared" ref="BM150" si="1382">E150/E157</f>
        <v>5.3182214472537057E-2</v>
      </c>
      <c r="BN150" s="128">
        <f t="shared" ref="BN150" si="1383">F150/F157</f>
        <v>3.0289153473766844E-2</v>
      </c>
      <c r="BO150" s="129">
        <f t="shared" ref="BO150" si="1384">G150/G157</f>
        <v>6.3224662392579456E-2</v>
      </c>
      <c r="BP150" s="130">
        <f t="shared" ref="BP150" si="1385">H150/H157</f>
        <v>3.7750504893583968E-2</v>
      </c>
      <c r="BQ150" s="131">
        <f t="shared" ref="BQ150" si="1386">I150/I157</f>
        <v>5.6630320084417866E-2</v>
      </c>
      <c r="BR150" s="128">
        <f t="shared" ref="BR150" si="1387">J150/J157</f>
        <v>6.3023905619372864E-2</v>
      </c>
      <c r="BS150" s="129">
        <f t="shared" ref="BS150" si="1388">K150/K157</f>
        <v>1.6032694121345489E-2</v>
      </c>
      <c r="BT150" s="130">
        <f t="shared" ref="BT150" si="1389">L150/L157</f>
        <v>5.468818911528623E-2</v>
      </c>
      <c r="BU150" s="128">
        <f t="shared" ref="BU150" si="1390">M150/M157</f>
        <v>3.3488805970149256E-2</v>
      </c>
      <c r="BV150" s="132">
        <f t="shared" ref="BV150" si="1391">N150/N157</f>
        <v>4.603048901207682E-2</v>
      </c>
      <c r="BW150" s="133">
        <f t="shared" ref="BW150" si="1392">O150/O157</f>
        <v>4.7052407159502208E-2</v>
      </c>
      <c r="BX150" s="128">
        <f t="shared" ref="BX150" si="1393">P150/P157</f>
        <v>3.3906491499227205E-2</v>
      </c>
      <c r="BY150" s="129">
        <f t="shared" ref="BY150" si="1394">Q150/Q157</f>
        <v>5.8622652248150255E-2</v>
      </c>
      <c r="BZ150" s="130">
        <f t="shared" ref="BZ150" si="1395">R150/R157</f>
        <v>3.9653035935563817E-2</v>
      </c>
      <c r="CA150" s="131">
        <f t="shared" ref="CA150" si="1396">S150/S157</f>
        <v>4.7476411562078775E-2</v>
      </c>
      <c r="CB150" s="128">
        <f t="shared" ref="CB150" si="1397">T150/T157</f>
        <v>2.037665946279716E-2</v>
      </c>
      <c r="CC150" s="129">
        <f t="shared" ref="CC150" si="1398">U150/U157</f>
        <v>3.0248033877797943E-2</v>
      </c>
      <c r="CD150" s="130">
        <f t="shared" ref="CD150" si="1399">V150/V157</f>
        <v>8.4530696025377869E-2</v>
      </c>
      <c r="CE150" s="131">
        <f t="shared" ref="CE150" si="1400">W150/W157</f>
        <v>3.0354561686931382E-2</v>
      </c>
      <c r="CF150" s="128">
        <f t="shared" ref="CF150" si="1401">X150/X157</f>
        <v>3.3007203526502528E-2</v>
      </c>
      <c r="CG150" s="129">
        <f t="shared" ref="CG150" si="1402">Y150/Y157</f>
        <v>3.9329685362517103E-2</v>
      </c>
      <c r="CH150" s="130">
        <f t="shared" ref="CH150" si="1403">Z150/Z157</f>
        <v>4.1554124246831498E-2</v>
      </c>
      <c r="CI150" s="128">
        <f t="shared" ref="CI150" si="1404">AA150/AA157</f>
        <v>4.394886628720724E-2</v>
      </c>
      <c r="CJ150" s="134">
        <f t="shared" ref="CJ150" si="1405">AB150/AB157</f>
        <v>4.2752785883551046E-2</v>
      </c>
      <c r="CK150" s="135">
        <f t="shared" ref="CK150" si="1406">AC150/AC157</f>
        <v>4.7733617516491994E-2</v>
      </c>
    </row>
    <row r="151" spans="1:89" x14ac:dyDescent="0.2">
      <c r="A151" s="145" t="s">
        <v>34</v>
      </c>
      <c r="B151" s="202">
        <v>255</v>
      </c>
      <c r="C151" s="196">
        <v>409</v>
      </c>
      <c r="D151" s="197">
        <v>91</v>
      </c>
      <c r="E151" s="198">
        <v>265</v>
      </c>
      <c r="F151" s="195">
        <v>238</v>
      </c>
      <c r="G151" s="199">
        <v>864</v>
      </c>
      <c r="H151" s="197">
        <v>392</v>
      </c>
      <c r="I151" s="198">
        <v>1009</v>
      </c>
      <c r="J151" s="195">
        <v>60</v>
      </c>
      <c r="K151" s="196">
        <v>47</v>
      </c>
      <c r="L151" s="197">
        <v>752</v>
      </c>
      <c r="M151" s="195">
        <v>262</v>
      </c>
      <c r="N151" s="200">
        <v>969</v>
      </c>
      <c r="O151" s="203">
        <v>779</v>
      </c>
      <c r="P151" s="195">
        <v>315</v>
      </c>
      <c r="Q151" s="196">
        <v>469</v>
      </c>
      <c r="R151" s="197">
        <v>444</v>
      </c>
      <c r="S151" s="198">
        <v>553</v>
      </c>
      <c r="T151" s="195">
        <v>66</v>
      </c>
      <c r="U151" s="199">
        <v>126</v>
      </c>
      <c r="V151" s="197">
        <v>484</v>
      </c>
      <c r="W151" s="204">
        <v>349</v>
      </c>
      <c r="X151" s="195">
        <v>212</v>
      </c>
      <c r="Y151" s="199">
        <v>312</v>
      </c>
      <c r="Z151" s="197">
        <v>555</v>
      </c>
      <c r="AA151" s="195">
        <v>678</v>
      </c>
      <c r="AB151" s="169">
        <f t="shared" si="942"/>
        <v>4833</v>
      </c>
      <c r="AC151" s="170">
        <f t="shared" si="943"/>
        <v>6122</v>
      </c>
      <c r="BI151" s="145" t="s">
        <v>34</v>
      </c>
      <c r="BJ151" s="128">
        <f>B151/B157</f>
        <v>2.0743512568128203E-2</v>
      </c>
      <c r="BK151" s="129">
        <f t="shared" ref="BK151" si="1407">C151/C157</f>
        <v>3.3144246353322526E-2</v>
      </c>
      <c r="BL151" s="130">
        <f t="shared" ref="BL151" si="1408">D151/D157</f>
        <v>1.5806843842278966E-2</v>
      </c>
      <c r="BM151" s="131">
        <f t="shared" ref="BM151" si="1409">E151/E157</f>
        <v>4.6207497820401046E-2</v>
      </c>
      <c r="BN151" s="128">
        <f t="shared" ref="BN151" si="1410">F151/F157</f>
        <v>1.5569802433599372E-2</v>
      </c>
      <c r="BO151" s="129">
        <f t="shared" ref="BO151" si="1411">G151/G157</f>
        <v>5.8927840676578913E-2</v>
      </c>
      <c r="BP151" s="130">
        <f t="shared" ref="BP151" si="1412">H151/H157</f>
        <v>2.029931127336751E-2</v>
      </c>
      <c r="BQ151" s="131">
        <f t="shared" ref="BQ151" si="1413">I151/I157</f>
        <v>5.0700969800512537E-2</v>
      </c>
      <c r="BR151" s="128">
        <f t="shared" ref="BR151" si="1414">J151/J157</f>
        <v>1.8627755355479666E-2</v>
      </c>
      <c r="BS151" s="129">
        <f t="shared" ref="BS151" si="1415">K151/K157</f>
        <v>1.4775227915749764E-2</v>
      </c>
      <c r="BT151" s="130">
        <f t="shared" ref="BT151" si="1416">L151/L157</f>
        <v>6.6331480991443939E-2</v>
      </c>
      <c r="BU151" s="128">
        <f t="shared" ref="BU151" si="1417">M151/M157</f>
        <v>2.4440298507462686E-2</v>
      </c>
      <c r="BV151" s="132">
        <f t="shared" ref="BV151" si="1418">N151/N157</f>
        <v>4.7960799841615519E-2</v>
      </c>
      <c r="BW151" s="133">
        <f t="shared" ref="BW151" si="1419">O151/O157</f>
        <v>3.8623630323764195E-2</v>
      </c>
      <c r="BX151" s="128">
        <f t="shared" ref="BX151" si="1420">P151/P157</f>
        <v>3.0428902627511592E-2</v>
      </c>
      <c r="BY151" s="129">
        <f t="shared" ref="BY151" si="1421">Q151/Q157</f>
        <v>4.4488711819389112E-2</v>
      </c>
      <c r="BZ151" s="130">
        <f t="shared" ref="BZ151" si="1422">R151/R157</f>
        <v>3.4386617100371747E-2</v>
      </c>
      <c r="CA151" s="131">
        <f t="shared" ref="CA151" si="1423">S151/S157</f>
        <v>4.1410813239478809E-2</v>
      </c>
      <c r="CB151" s="128">
        <f t="shared" ref="CB151" si="1424">T151/T157</f>
        <v>2.037665946279716E-2</v>
      </c>
      <c r="CC151" s="129">
        <f t="shared" ref="CC151" si="1425">U151/U157</f>
        <v>3.8112522686025406E-2</v>
      </c>
      <c r="CD151" s="130">
        <f t="shared" ref="CD151" si="1426">V151/V157</f>
        <v>4.5157678671393919E-2</v>
      </c>
      <c r="CE151" s="131">
        <f t="shared" ref="CE151" si="1427">W151/W157</f>
        <v>2.9674347419437124E-2</v>
      </c>
      <c r="CF151" s="128">
        <f t="shared" ref="CF151" si="1428">X151/X157</f>
        <v>2.2793248037845392E-2</v>
      </c>
      <c r="CG151" s="129">
        <f t="shared" ref="CG151" si="1429">Y151/Y157</f>
        <v>5.33515731874145E-2</v>
      </c>
      <c r="CH151" s="130">
        <f t="shared" ref="CH151" si="1430">Z151/Z157</f>
        <v>2.8828173696239353E-2</v>
      </c>
      <c r="CI151" s="128">
        <f t="shared" ref="CI151" si="1431">AA151/AA157</f>
        <v>3.1631986563403935E-2</v>
      </c>
      <c r="CJ151" s="134">
        <f t="shared" ref="CJ151" si="1432">AB151/AB157</f>
        <v>3.1550498423454303E-2</v>
      </c>
      <c r="CK151" s="135">
        <f t="shared" ref="CK151" si="1433">AC151/AC157</f>
        <v>4.0025367269684149E-2</v>
      </c>
    </row>
    <row r="152" spans="1:89" x14ac:dyDescent="0.2">
      <c r="A152" s="136" t="s">
        <v>35</v>
      </c>
      <c r="B152" s="205">
        <v>0</v>
      </c>
      <c r="C152" s="189">
        <v>142</v>
      </c>
      <c r="D152" s="190">
        <v>7</v>
      </c>
      <c r="E152" s="191">
        <v>121</v>
      </c>
      <c r="F152" s="188">
        <v>11</v>
      </c>
      <c r="G152" s="192">
        <v>225</v>
      </c>
      <c r="H152" s="190">
        <v>39</v>
      </c>
      <c r="I152" s="191">
        <v>238</v>
      </c>
      <c r="J152" s="188">
        <v>14</v>
      </c>
      <c r="K152" s="189">
        <v>16</v>
      </c>
      <c r="L152" s="190">
        <v>88</v>
      </c>
      <c r="M152" s="188">
        <v>31</v>
      </c>
      <c r="N152" s="193">
        <v>130</v>
      </c>
      <c r="O152" s="206">
        <v>87</v>
      </c>
      <c r="P152" s="188">
        <v>48</v>
      </c>
      <c r="Q152" s="189">
        <v>41</v>
      </c>
      <c r="R152" s="190">
        <v>80</v>
      </c>
      <c r="S152" s="191">
        <v>35</v>
      </c>
      <c r="T152" s="188">
        <v>9</v>
      </c>
      <c r="U152" s="192">
        <v>6</v>
      </c>
      <c r="V152" s="190">
        <v>51</v>
      </c>
      <c r="W152" s="207">
        <v>10</v>
      </c>
      <c r="X152" s="188">
        <v>16</v>
      </c>
      <c r="Y152" s="192">
        <v>24</v>
      </c>
      <c r="Z152" s="190">
        <v>54</v>
      </c>
      <c r="AA152" s="188">
        <v>124</v>
      </c>
      <c r="AB152" s="169">
        <f t="shared" si="942"/>
        <v>547</v>
      </c>
      <c r="AC152" s="170">
        <f t="shared" si="943"/>
        <v>1100</v>
      </c>
      <c r="BI152" s="136" t="s">
        <v>35</v>
      </c>
      <c r="BJ152" s="128">
        <f>B152/B157</f>
        <v>0</v>
      </c>
      <c r="BK152" s="129">
        <f t="shared" ref="BK152" si="1434">C152/C157</f>
        <v>1.1507293354943274E-2</v>
      </c>
      <c r="BL152" s="130">
        <f t="shared" ref="BL152" si="1435">D152/D157</f>
        <v>1.2159110647906896E-3</v>
      </c>
      <c r="BM152" s="131">
        <f t="shared" ref="BM152" si="1436">E152/E157</f>
        <v>2.1098517872711421E-2</v>
      </c>
      <c r="BN152" s="128">
        <f t="shared" ref="BN152" si="1437">F152/F157</f>
        <v>7.1961271751929876E-4</v>
      </c>
      <c r="BO152" s="129">
        <f t="shared" ref="BO152" si="1438">G152/G157</f>
        <v>1.5345791842859091E-2</v>
      </c>
      <c r="BP152" s="130">
        <f t="shared" ref="BP152" si="1439">H152/H157</f>
        <v>2.0195743358707471E-3</v>
      </c>
      <c r="BQ152" s="131">
        <f t="shared" ref="BQ152" si="1440">I152/I157</f>
        <v>1.1959198030249736E-2</v>
      </c>
      <c r="BR152" s="128">
        <f t="shared" ref="BR152" si="1441">J152/J157</f>
        <v>4.3464762496119216E-3</v>
      </c>
      <c r="BS152" s="129">
        <f t="shared" ref="BS152" si="1442">K152/K157</f>
        <v>5.0298648223828981E-3</v>
      </c>
      <c r="BT152" s="130">
        <f t="shared" ref="BT152" si="1443">L152/L157</f>
        <v>7.7621945841051428E-3</v>
      </c>
      <c r="BU152" s="128">
        <f t="shared" ref="BU152" si="1444">M152/M157</f>
        <v>2.8917910447761193E-3</v>
      </c>
      <c r="BV152" s="132">
        <f t="shared" ref="BV152" si="1445">N152/N157</f>
        <v>6.434369431795684E-3</v>
      </c>
      <c r="BW152" s="133">
        <f t="shared" ref="BW152" si="1446">O152/O157</f>
        <v>4.3135504982894542E-3</v>
      </c>
      <c r="BX152" s="128">
        <f t="shared" ref="BX152" si="1447">P152/P157</f>
        <v>4.6367851622874804E-3</v>
      </c>
      <c r="BY152" s="129">
        <f t="shared" ref="BY152" si="1448">Q152/Q157</f>
        <v>3.8892050844242078E-3</v>
      </c>
      <c r="BZ152" s="130">
        <f t="shared" ref="BZ152" si="1449">R152/R157</f>
        <v>6.1957868649318466E-3</v>
      </c>
      <c r="CA152" s="131">
        <f t="shared" ref="CA152" si="1450">S152/S157</f>
        <v>2.620937546802456E-3</v>
      </c>
      <c r="CB152" s="128">
        <f t="shared" ref="CB152" si="1451">T152/T157</f>
        <v>2.7786353812905219E-3</v>
      </c>
      <c r="CC152" s="129">
        <f t="shared" ref="CC152" si="1452">U152/U157</f>
        <v>1.8148820326678765E-3</v>
      </c>
      <c r="CD152" s="130">
        <f t="shared" ref="CD152" si="1453">V152/V157</f>
        <v>4.7583504385146479E-3</v>
      </c>
      <c r="CE152" s="131">
        <f t="shared" ref="CE152" si="1454">W152/W157</f>
        <v>8.5026783436782584E-4</v>
      </c>
      <c r="CF152" s="128">
        <f t="shared" ref="CF152" si="1455">X152/X157</f>
        <v>1.7202451349317277E-3</v>
      </c>
      <c r="CG152" s="129">
        <f t="shared" ref="CG152" si="1456">Y152/Y157</f>
        <v>4.1039671682626538E-3</v>
      </c>
      <c r="CH152" s="130">
        <f t="shared" ref="CH152" si="1457">Z152/Z157</f>
        <v>2.8049033866611259E-3</v>
      </c>
      <c r="CI152" s="128">
        <f t="shared" ref="CI152" si="1458">AA152/AA157</f>
        <v>5.7852010823924603E-3</v>
      </c>
      <c r="CJ152" s="134">
        <f t="shared" ref="CJ152" si="1459">AB152/AB157</f>
        <v>3.5708923313944761E-3</v>
      </c>
      <c r="CK152" s="135">
        <f t="shared" ref="CK152" si="1460">AC152/AC157</f>
        <v>7.1917517145789886E-3</v>
      </c>
    </row>
    <row r="153" spans="1:89" x14ac:dyDescent="0.2">
      <c r="A153" s="145" t="s">
        <v>36</v>
      </c>
      <c r="B153" s="202"/>
      <c r="C153" s="196"/>
      <c r="D153" s="197"/>
      <c r="E153" s="198"/>
      <c r="F153" s="195"/>
      <c r="G153" s="199"/>
      <c r="H153" s="197"/>
      <c r="I153" s="198"/>
      <c r="J153" s="195"/>
      <c r="K153" s="199"/>
      <c r="L153" s="197"/>
      <c r="M153" s="195"/>
      <c r="N153" s="200"/>
      <c r="O153" s="203"/>
      <c r="P153" s="195"/>
      <c r="Q153" s="199"/>
      <c r="R153" s="197"/>
      <c r="S153" s="198"/>
      <c r="T153" s="195"/>
      <c r="U153" s="199"/>
      <c r="V153" s="197"/>
      <c r="W153" s="198"/>
      <c r="X153" s="195"/>
      <c r="Y153" s="199"/>
      <c r="Z153" s="197"/>
      <c r="AA153" s="195"/>
      <c r="AB153" s="169">
        <f t="shared" si="942"/>
        <v>0</v>
      </c>
      <c r="AC153" s="170">
        <f t="shared" si="943"/>
        <v>0</v>
      </c>
      <c r="BI153" s="145" t="s">
        <v>36</v>
      </c>
      <c r="BJ153" s="128">
        <f>B153/B157</f>
        <v>0</v>
      </c>
      <c r="BK153" s="129">
        <f t="shared" ref="BK153" si="1461">C153/C157</f>
        <v>0</v>
      </c>
      <c r="BL153" s="130">
        <f t="shared" ref="BL153" si="1462">D153/D157</f>
        <v>0</v>
      </c>
      <c r="BM153" s="131">
        <f t="shared" ref="BM153" si="1463">E153/E157</f>
        <v>0</v>
      </c>
      <c r="BN153" s="128">
        <f t="shared" ref="BN153" si="1464">F153/F157</f>
        <v>0</v>
      </c>
      <c r="BO153" s="129">
        <f t="shared" ref="BO153" si="1465">G153/G157</f>
        <v>0</v>
      </c>
      <c r="BP153" s="130">
        <f t="shared" ref="BP153" si="1466">H153/H157</f>
        <v>0</v>
      </c>
      <c r="BQ153" s="131">
        <f t="shared" ref="BQ153" si="1467">I153/I157</f>
        <v>0</v>
      </c>
      <c r="BR153" s="128">
        <f t="shared" ref="BR153" si="1468">J153/J157</f>
        <v>0</v>
      </c>
      <c r="BS153" s="129">
        <f t="shared" ref="BS153" si="1469">K153/K157</f>
        <v>0</v>
      </c>
      <c r="BT153" s="130">
        <f t="shared" ref="BT153" si="1470">L153/L157</f>
        <v>0</v>
      </c>
      <c r="BU153" s="128">
        <f t="shared" ref="BU153" si="1471">M153/M157</f>
        <v>0</v>
      </c>
      <c r="BV153" s="132">
        <f t="shared" ref="BV153" si="1472">N153/N157</f>
        <v>0</v>
      </c>
      <c r="BW153" s="133">
        <f t="shared" ref="BW153" si="1473">O153/O157</f>
        <v>0</v>
      </c>
      <c r="BX153" s="128">
        <f t="shared" ref="BX153" si="1474">P153/P157</f>
        <v>0</v>
      </c>
      <c r="BY153" s="129">
        <f t="shared" ref="BY153" si="1475">Q153/Q157</f>
        <v>0</v>
      </c>
      <c r="BZ153" s="130">
        <f t="shared" ref="BZ153" si="1476">R153/R157</f>
        <v>0</v>
      </c>
      <c r="CA153" s="131">
        <f t="shared" ref="CA153" si="1477">S153/S157</f>
        <v>0</v>
      </c>
      <c r="CB153" s="128">
        <f t="shared" ref="CB153" si="1478">T153/T157</f>
        <v>0</v>
      </c>
      <c r="CC153" s="129">
        <f t="shared" ref="CC153" si="1479">U153/U157</f>
        <v>0</v>
      </c>
      <c r="CD153" s="130">
        <f t="shared" ref="CD153" si="1480">V153/V157</f>
        <v>0</v>
      </c>
      <c r="CE153" s="131">
        <f t="shared" ref="CE153" si="1481">W153/W157</f>
        <v>0</v>
      </c>
      <c r="CF153" s="128">
        <f t="shared" ref="CF153" si="1482">X153/X157</f>
        <v>0</v>
      </c>
      <c r="CG153" s="129">
        <f t="shared" ref="CG153" si="1483">Y153/Y157</f>
        <v>0</v>
      </c>
      <c r="CH153" s="130">
        <f t="shared" ref="CH153" si="1484">Z153/Z157</f>
        <v>0</v>
      </c>
      <c r="CI153" s="128">
        <f t="shared" ref="CI153" si="1485">AA153/AA157</f>
        <v>0</v>
      </c>
      <c r="CJ153" s="134">
        <f t="shared" ref="CJ153" si="1486">AB153/AB157</f>
        <v>0</v>
      </c>
      <c r="CK153" s="135">
        <f t="shared" ref="CK153" si="1487">AC153/AC157</f>
        <v>0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71">
        <f t="shared" ref="AB154:AB156" si="1488">SUM(B154,D154,F154,H154,J154,L154,N154,P154,R154,T154,V154,X154,Z154)</f>
        <v>0</v>
      </c>
      <c r="AC154" s="172">
        <f t="shared" ref="AC154:AC156" si="1489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90">C154/C157</f>
        <v>0</v>
      </c>
      <c r="BL154" s="130">
        <f t="shared" ref="BL154" si="1491">D154/D157</f>
        <v>0</v>
      </c>
      <c r="BM154" s="131">
        <f t="shared" ref="BM154" si="1492">E154/E157</f>
        <v>0</v>
      </c>
      <c r="BN154" s="128">
        <f t="shared" ref="BN154" si="1493">F154/F157</f>
        <v>0</v>
      </c>
      <c r="BO154" s="129">
        <f t="shared" ref="BO154" si="1494">G154/G157</f>
        <v>0</v>
      </c>
      <c r="BP154" s="130">
        <f t="shared" ref="BP154" si="1495">H154/H157</f>
        <v>0</v>
      </c>
      <c r="BQ154" s="131">
        <f t="shared" ref="BQ154" si="1496">I154/I157</f>
        <v>0</v>
      </c>
      <c r="BR154" s="128">
        <f t="shared" ref="BR154" si="1497">J154/J157</f>
        <v>0</v>
      </c>
      <c r="BS154" s="129">
        <f t="shared" ref="BS154" si="1498">K154/K157</f>
        <v>0</v>
      </c>
      <c r="BT154" s="130">
        <f t="shared" ref="BT154" si="1499">L154/L157</f>
        <v>0</v>
      </c>
      <c r="BU154" s="128">
        <f t="shared" ref="BU154" si="1500">M154/M157</f>
        <v>0</v>
      </c>
      <c r="BV154" s="132">
        <f t="shared" ref="BV154" si="1501">N154/N157</f>
        <v>0</v>
      </c>
      <c r="BW154" s="133">
        <f t="shared" ref="BW154" si="1502">O154/O157</f>
        <v>0</v>
      </c>
      <c r="BX154" s="128">
        <f t="shared" ref="BX154" si="1503">P154/P157</f>
        <v>0</v>
      </c>
      <c r="BY154" s="129">
        <f t="shared" ref="BY154" si="1504">Q154/Q157</f>
        <v>0</v>
      </c>
      <c r="BZ154" s="130">
        <f t="shared" ref="BZ154" si="1505">R154/R157</f>
        <v>0</v>
      </c>
      <c r="CA154" s="131">
        <f t="shared" ref="CA154" si="1506">S154/S157</f>
        <v>0</v>
      </c>
      <c r="CB154" s="128">
        <f t="shared" ref="CB154" si="1507">T154/T157</f>
        <v>0</v>
      </c>
      <c r="CC154" s="129">
        <f t="shared" ref="CC154" si="1508">U154/U157</f>
        <v>0</v>
      </c>
      <c r="CD154" s="130">
        <f t="shared" ref="CD154" si="1509">V154/V157</f>
        <v>0</v>
      </c>
      <c r="CE154" s="131">
        <f t="shared" ref="CE154" si="1510">W154/W157</f>
        <v>0</v>
      </c>
      <c r="CF154" s="128">
        <f t="shared" ref="CF154" si="1511">X154/X157</f>
        <v>0</v>
      </c>
      <c r="CG154" s="129">
        <f t="shared" ref="CG154" si="1512">Y154/Y157</f>
        <v>0</v>
      </c>
      <c r="CH154" s="130">
        <f t="shared" ref="CH154" si="1513">Z154/Z157</f>
        <v>0</v>
      </c>
      <c r="CI154" s="128">
        <f t="shared" ref="CI154" si="1514">AA154/AA157</f>
        <v>0</v>
      </c>
      <c r="CJ154" s="134">
        <f t="shared" ref="CJ154" si="1515">AB154/AB157</f>
        <v>0</v>
      </c>
      <c r="CK154" s="135">
        <f t="shared" ref="CK154" si="1516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71">
        <f t="shared" si="1488"/>
        <v>0</v>
      </c>
      <c r="AC155" s="172">
        <f t="shared" si="1489"/>
        <v>0</v>
      </c>
      <c r="BI155" s="145" t="s">
        <v>38</v>
      </c>
      <c r="BJ155" s="128">
        <f>B155/B157</f>
        <v>0</v>
      </c>
      <c r="BK155" s="129">
        <f t="shared" ref="BK155" si="1517">C155/C157</f>
        <v>0</v>
      </c>
      <c r="BL155" s="130">
        <f t="shared" ref="BL155" si="1518">D155/D157</f>
        <v>0</v>
      </c>
      <c r="BM155" s="131">
        <f t="shared" ref="BM155" si="1519">E155/E157</f>
        <v>0</v>
      </c>
      <c r="BN155" s="128">
        <f t="shared" ref="BN155" si="1520">F155/F157</f>
        <v>0</v>
      </c>
      <c r="BO155" s="129">
        <f t="shared" ref="BO155" si="1521">G155/G157</f>
        <v>0</v>
      </c>
      <c r="BP155" s="130">
        <f t="shared" ref="BP155" si="1522">H155/H157</f>
        <v>0</v>
      </c>
      <c r="BQ155" s="131">
        <f t="shared" ref="BQ155" si="1523">I155/I157</f>
        <v>0</v>
      </c>
      <c r="BR155" s="128">
        <f t="shared" ref="BR155" si="1524">J155/J157</f>
        <v>0</v>
      </c>
      <c r="BS155" s="129">
        <f t="shared" ref="BS155" si="1525">K155/K157</f>
        <v>0</v>
      </c>
      <c r="BT155" s="130">
        <f t="shared" ref="BT155" si="1526">L155/L157</f>
        <v>0</v>
      </c>
      <c r="BU155" s="128">
        <f t="shared" ref="BU155" si="1527">M155/M157</f>
        <v>0</v>
      </c>
      <c r="BV155" s="132">
        <f t="shared" ref="BV155" si="1528">N155/N157</f>
        <v>0</v>
      </c>
      <c r="BW155" s="133">
        <f t="shared" ref="BW155" si="1529">O155/O157</f>
        <v>0</v>
      </c>
      <c r="BX155" s="128">
        <f t="shared" ref="BX155" si="1530">P155/P157</f>
        <v>0</v>
      </c>
      <c r="BY155" s="129">
        <f t="shared" ref="BY155" si="1531">Q155/Q157</f>
        <v>0</v>
      </c>
      <c r="BZ155" s="130">
        <f t="shared" ref="BZ155" si="1532">R155/R157</f>
        <v>0</v>
      </c>
      <c r="CA155" s="131">
        <f t="shared" ref="CA155" si="1533">S155/S157</f>
        <v>0</v>
      </c>
      <c r="CB155" s="128">
        <f t="shared" ref="CB155" si="1534">T155/T157</f>
        <v>0</v>
      </c>
      <c r="CC155" s="129">
        <f t="shared" ref="CC155" si="1535">U155/U157</f>
        <v>0</v>
      </c>
      <c r="CD155" s="130">
        <f t="shared" ref="CD155" si="1536">V155/V157</f>
        <v>0</v>
      </c>
      <c r="CE155" s="131">
        <f t="shared" ref="CE155" si="1537">W155/W157</f>
        <v>0</v>
      </c>
      <c r="CF155" s="128">
        <f t="shared" ref="CF155" si="1538">X155/X157</f>
        <v>0</v>
      </c>
      <c r="CG155" s="129">
        <f t="shared" ref="CG155" si="1539">Y155/Y157</f>
        <v>0</v>
      </c>
      <c r="CH155" s="130">
        <f t="shared" ref="CH155" si="1540">Z155/Z157</f>
        <v>0</v>
      </c>
      <c r="CI155" s="128">
        <f t="shared" ref="CI155" si="1541">AA155/AA157</f>
        <v>0</v>
      </c>
      <c r="CJ155" s="134">
        <f t="shared" ref="CJ155" si="1542">AB155/AB157</f>
        <v>0</v>
      </c>
      <c r="CK155" s="135">
        <f t="shared" ref="CK155" si="1543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71">
        <f t="shared" si="1488"/>
        <v>0</v>
      </c>
      <c r="AC156" s="172">
        <f t="shared" si="1489"/>
        <v>0</v>
      </c>
      <c r="BI156" s="136" t="s">
        <v>39</v>
      </c>
      <c r="BJ156" s="128">
        <f>B156/B157</f>
        <v>0</v>
      </c>
      <c r="BK156" s="129">
        <f t="shared" ref="BK156" si="1544">C156/C157</f>
        <v>0</v>
      </c>
      <c r="BL156" s="130">
        <f t="shared" ref="BL156" si="1545">D156/D157</f>
        <v>0</v>
      </c>
      <c r="BM156" s="131">
        <f t="shared" ref="BM156" si="1546">E156/E157</f>
        <v>0</v>
      </c>
      <c r="BN156" s="128">
        <f t="shared" ref="BN156" si="1547">F156/F157</f>
        <v>0</v>
      </c>
      <c r="BO156" s="129">
        <f t="shared" ref="BO156" si="1548">G156/G157</f>
        <v>0</v>
      </c>
      <c r="BP156" s="130">
        <f t="shared" ref="BP156" si="1549">H156/H157</f>
        <v>0</v>
      </c>
      <c r="BQ156" s="131">
        <f t="shared" ref="BQ156" si="1550">I156/I157</f>
        <v>0</v>
      </c>
      <c r="BR156" s="128">
        <f t="shared" ref="BR156" si="1551">J156/J157</f>
        <v>0</v>
      </c>
      <c r="BS156" s="129">
        <f t="shared" ref="BS156" si="1552">K156/K157</f>
        <v>0</v>
      </c>
      <c r="BT156" s="130">
        <f t="shared" ref="BT156" si="1553">L156/L157</f>
        <v>0</v>
      </c>
      <c r="BU156" s="128">
        <f t="shared" ref="BU156" si="1554">M156/M157</f>
        <v>0</v>
      </c>
      <c r="BV156" s="132">
        <f t="shared" ref="BV156" si="1555">N156/N157</f>
        <v>0</v>
      </c>
      <c r="BW156" s="133">
        <f t="shared" ref="BW156" si="1556">O156/O157</f>
        <v>0</v>
      </c>
      <c r="BX156" s="128">
        <f t="shared" ref="BX156" si="1557">P156/P157</f>
        <v>0</v>
      </c>
      <c r="BY156" s="129">
        <f t="shared" ref="BY156" si="1558">Q156/Q157</f>
        <v>0</v>
      </c>
      <c r="BZ156" s="130">
        <f t="shared" ref="BZ156" si="1559">R156/R157</f>
        <v>0</v>
      </c>
      <c r="CA156" s="131">
        <f t="shared" ref="CA156" si="1560">S156/S157</f>
        <v>0</v>
      </c>
      <c r="CB156" s="128">
        <f t="shared" ref="CB156" si="1561">T156/T157</f>
        <v>0</v>
      </c>
      <c r="CC156" s="129">
        <f t="shared" ref="CC156" si="1562">U156/U157</f>
        <v>0</v>
      </c>
      <c r="CD156" s="130">
        <f t="shared" ref="CD156" si="1563">V156/V157</f>
        <v>0</v>
      </c>
      <c r="CE156" s="131">
        <f t="shared" ref="CE156" si="1564">W156/W157</f>
        <v>0</v>
      </c>
      <c r="CF156" s="128">
        <f t="shared" ref="CF156" si="1565">X156/X157</f>
        <v>0</v>
      </c>
      <c r="CG156" s="129">
        <f t="shared" ref="CG156" si="1566">Y156/Y157</f>
        <v>0</v>
      </c>
      <c r="CH156" s="130">
        <f t="shared" ref="CH156" si="1567">Z156/Z157</f>
        <v>0</v>
      </c>
      <c r="CI156" s="128">
        <f t="shared" ref="CI156" si="1568">AA156/AA157</f>
        <v>0</v>
      </c>
      <c r="CJ156" s="134">
        <f t="shared" ref="CJ156" si="1569">AB156/AB157</f>
        <v>0</v>
      </c>
      <c r="CK156" s="135">
        <f t="shared" ref="CK156" si="1570">AC156/AC157</f>
        <v>0</v>
      </c>
    </row>
    <row r="157" spans="1:89" ht="14.25" thickTop="1" thickBot="1" x14ac:dyDescent="0.25">
      <c r="A157" s="266" t="s">
        <v>13</v>
      </c>
      <c r="B157" s="20">
        <f t="shared" ref="B157" si="1571">SUM(B134:B156)</f>
        <v>12293</v>
      </c>
      <c r="C157" s="21">
        <f t="shared" ref="C157" si="1572">SUM(C134:C156)</f>
        <v>12340</v>
      </c>
      <c r="D157" s="20">
        <f t="shared" ref="D157" si="1573">SUM(D134:D156)</f>
        <v>5757</v>
      </c>
      <c r="E157" s="21">
        <f t="shared" ref="E157" si="1574">SUM(E134:E156)</f>
        <v>5735</v>
      </c>
      <c r="F157" s="20">
        <f t="shared" ref="F157" si="1575">SUM(F134:F156)</f>
        <v>15286</v>
      </c>
      <c r="G157" s="21">
        <f t="shared" ref="G157" si="1576">SUM(G134:G156)</f>
        <v>14662</v>
      </c>
      <c r="H157" s="20">
        <f t="shared" ref="H157" si="1577">SUM(H134:H156)</f>
        <v>19311</v>
      </c>
      <c r="I157" s="21">
        <f t="shared" ref="I157" si="1578">SUM(I134:I156)</f>
        <v>19901</v>
      </c>
      <c r="J157" s="20">
        <f t="shared" ref="J157" si="1579">SUM(J134:J156)</f>
        <v>3221</v>
      </c>
      <c r="K157" s="21">
        <f t="shared" ref="K157" si="1580">SUM(K134:K156)</f>
        <v>3181</v>
      </c>
      <c r="L157" s="20">
        <f t="shared" ref="L157" si="1581">SUM(L134:L156)</f>
        <v>11337</v>
      </c>
      <c r="M157" s="21">
        <f t="shared" ref="M157" si="1582">SUM(M134:M156)</f>
        <v>10720</v>
      </c>
      <c r="N157" s="20">
        <f t="shared" ref="N157" si="1583">SUM(N134:N156)</f>
        <v>20204</v>
      </c>
      <c r="O157" s="21">
        <f t="shared" ref="O157" si="1584">SUM(O134:O156)</f>
        <v>20169</v>
      </c>
      <c r="P157" s="20">
        <f t="shared" ref="P157" si="1585">SUM(P134:P156)</f>
        <v>10352</v>
      </c>
      <c r="Q157" s="21">
        <f t="shared" ref="Q157" si="1586">SUM(Q134:Q156)</f>
        <v>10542</v>
      </c>
      <c r="R157" s="20">
        <f t="shared" ref="R157" si="1587">SUM(R134:R156)</f>
        <v>12912</v>
      </c>
      <c r="S157" s="21">
        <f t="shared" ref="S157" si="1588">SUM(S134:S156)</f>
        <v>13354</v>
      </c>
      <c r="T157" s="20">
        <f t="shared" ref="T157" si="1589">SUM(T134:T156)</f>
        <v>3239</v>
      </c>
      <c r="U157" s="21">
        <f t="shared" ref="U157" si="1590">SUM(U134:U156)</f>
        <v>3306</v>
      </c>
      <c r="V157" s="20">
        <f t="shared" ref="V157" si="1591">SUM(V134:V156)</f>
        <v>10718</v>
      </c>
      <c r="W157" s="21">
        <f t="shared" ref="W157" si="1592">SUM(W134:W156)</f>
        <v>11761</v>
      </c>
      <c r="X157" s="20">
        <f t="shared" ref="X157" si="1593">SUM(X134:X156)</f>
        <v>9301</v>
      </c>
      <c r="Y157" s="21">
        <f t="shared" ref="Y157" si="1594">SUM(Y134:Y156)</f>
        <v>5848</v>
      </c>
      <c r="Z157" s="20">
        <f t="shared" ref="Z157" si="1595">SUM(Z134:Z156)</f>
        <v>19252</v>
      </c>
      <c r="AA157" s="21">
        <f t="shared" ref="AA157" si="1596">SUM(AA134:AA156)</f>
        <v>21434</v>
      </c>
      <c r="AB157" s="173">
        <f t="shared" ref="AB157:AC157" si="1597">SUM(AB133:AB156)</f>
        <v>153183</v>
      </c>
      <c r="AC157" s="174">
        <f t="shared" si="1597"/>
        <v>152953</v>
      </c>
      <c r="BI157" s="266" t="s">
        <v>13</v>
      </c>
      <c r="BJ157" s="154">
        <f>SUM(BJ133:BJ156)</f>
        <v>1.0000000000000002</v>
      </c>
      <c r="BK157" s="155">
        <f t="shared" ref="BK157:CK157" si="1598">SUM(BK133:BK156)</f>
        <v>1.0000000000000002</v>
      </c>
      <c r="BL157" s="154">
        <f t="shared" si="1598"/>
        <v>0.99999999999999989</v>
      </c>
      <c r="BM157" s="155">
        <f t="shared" si="1598"/>
        <v>1</v>
      </c>
      <c r="BN157" s="154">
        <f t="shared" si="1598"/>
        <v>1</v>
      </c>
      <c r="BO157" s="155">
        <f t="shared" si="1598"/>
        <v>1</v>
      </c>
      <c r="BP157" s="154">
        <f t="shared" si="1598"/>
        <v>1.0000000000000002</v>
      </c>
      <c r="BQ157" s="155">
        <f t="shared" si="1598"/>
        <v>1</v>
      </c>
      <c r="BR157" s="154">
        <f t="shared" si="1598"/>
        <v>1</v>
      </c>
      <c r="BS157" s="155">
        <f t="shared" si="1598"/>
        <v>1.0000000000000002</v>
      </c>
      <c r="BT157" s="154">
        <f t="shared" si="1598"/>
        <v>1.0000000000000002</v>
      </c>
      <c r="BU157" s="155">
        <f t="shared" si="1598"/>
        <v>0.99999999999999989</v>
      </c>
      <c r="BV157" s="154">
        <f t="shared" si="1598"/>
        <v>0.99999999999999989</v>
      </c>
      <c r="BW157" s="155">
        <f t="shared" si="1598"/>
        <v>0.99999999999999978</v>
      </c>
      <c r="BX157" s="154">
        <f t="shared" si="1598"/>
        <v>0.99999999999999989</v>
      </c>
      <c r="BY157" s="155">
        <f t="shared" si="1598"/>
        <v>1</v>
      </c>
      <c r="BZ157" s="154">
        <f t="shared" si="1598"/>
        <v>0.99999999999999989</v>
      </c>
      <c r="CA157" s="155">
        <f t="shared" si="1598"/>
        <v>1</v>
      </c>
      <c r="CB157" s="154">
        <f t="shared" si="1598"/>
        <v>1</v>
      </c>
      <c r="CC157" s="155">
        <f t="shared" si="1598"/>
        <v>0.99999999999999989</v>
      </c>
      <c r="CD157" s="154">
        <f t="shared" si="1598"/>
        <v>1</v>
      </c>
      <c r="CE157" s="155">
        <f t="shared" si="1598"/>
        <v>1</v>
      </c>
      <c r="CF157" s="154">
        <f t="shared" si="1598"/>
        <v>1</v>
      </c>
      <c r="CG157" s="155">
        <f t="shared" si="1598"/>
        <v>0.99999999999999978</v>
      </c>
      <c r="CH157" s="154">
        <f t="shared" si="1598"/>
        <v>1</v>
      </c>
      <c r="CI157" s="155">
        <f t="shared" si="1598"/>
        <v>1.0000000000000002</v>
      </c>
      <c r="CJ157" s="154">
        <f t="shared" si="1598"/>
        <v>0.99999999999999989</v>
      </c>
      <c r="CK157" s="155">
        <f t="shared" si="1598"/>
        <v>0.99999999999999989</v>
      </c>
    </row>
    <row r="158" spans="1:89" ht="13.5" thickTop="1" x14ac:dyDescent="0.2">
      <c r="A158" s="186"/>
    </row>
    <row r="160" spans="1:89" x14ac:dyDescent="0.2">
      <c r="A160" s="300">
        <f>+A129+1</f>
        <v>44567</v>
      </c>
      <c r="B160" s="300"/>
      <c r="C160" s="300"/>
      <c r="D160" s="300"/>
      <c r="BI160" s="305">
        <f>+BI129+1</f>
        <v>44567</v>
      </c>
      <c r="BJ160" s="305"/>
      <c r="BK160" s="305"/>
      <c r="BL160" s="305"/>
    </row>
    <row r="161" spans="1:89" ht="13.5" thickBot="1" x14ac:dyDescent="0.25">
      <c r="AE161" s="269" t="s">
        <v>84</v>
      </c>
    </row>
    <row r="162" spans="1:89" ht="14.25" thickTop="1" thickBot="1" x14ac:dyDescent="0.25">
      <c r="A162" s="296" t="s">
        <v>0</v>
      </c>
      <c r="B162" s="298" t="s">
        <v>1</v>
      </c>
      <c r="C162" s="299"/>
      <c r="D162" s="298" t="s">
        <v>2</v>
      </c>
      <c r="E162" s="299"/>
      <c r="F162" s="298" t="s">
        <v>3</v>
      </c>
      <c r="G162" s="299"/>
      <c r="H162" s="298" t="s">
        <v>4</v>
      </c>
      <c r="I162" s="299"/>
      <c r="J162" s="298" t="s">
        <v>5</v>
      </c>
      <c r="K162" s="299"/>
      <c r="L162" s="298" t="s">
        <v>6</v>
      </c>
      <c r="M162" s="299"/>
      <c r="N162" s="298" t="s">
        <v>7</v>
      </c>
      <c r="O162" s="299"/>
      <c r="P162" s="298" t="s">
        <v>8</v>
      </c>
      <c r="Q162" s="299"/>
      <c r="R162" s="298" t="s">
        <v>9</v>
      </c>
      <c r="S162" s="299"/>
      <c r="T162" s="298" t="s">
        <v>10</v>
      </c>
      <c r="U162" s="299"/>
      <c r="V162" s="298" t="s">
        <v>11</v>
      </c>
      <c r="W162" s="299"/>
      <c r="X162" s="298" t="s">
        <v>12</v>
      </c>
      <c r="Y162" s="299"/>
      <c r="Z162" s="301" t="s">
        <v>40</v>
      </c>
      <c r="AA162" s="302"/>
      <c r="AB162" s="303" t="s">
        <v>41</v>
      </c>
      <c r="AC162" s="304"/>
      <c r="AE162" s="296" t="s">
        <v>0</v>
      </c>
      <c r="AF162" s="298" t="s">
        <v>1</v>
      </c>
      <c r="AG162" s="299"/>
      <c r="AH162" s="298" t="s">
        <v>2</v>
      </c>
      <c r="AI162" s="299"/>
      <c r="AJ162" s="298" t="s">
        <v>3</v>
      </c>
      <c r="AK162" s="299"/>
      <c r="AL162" s="298" t="s">
        <v>4</v>
      </c>
      <c r="AM162" s="299"/>
      <c r="AN162" s="298" t="s">
        <v>5</v>
      </c>
      <c r="AO162" s="299"/>
      <c r="AP162" s="298" t="s">
        <v>6</v>
      </c>
      <c r="AQ162" s="299"/>
      <c r="AR162" s="298" t="s">
        <v>7</v>
      </c>
      <c r="AS162" s="299"/>
      <c r="AT162" s="298" t="s">
        <v>8</v>
      </c>
      <c r="AU162" s="299"/>
      <c r="AV162" s="298" t="s">
        <v>9</v>
      </c>
      <c r="AW162" s="299"/>
      <c r="AX162" s="298" t="s">
        <v>10</v>
      </c>
      <c r="AY162" s="299"/>
      <c r="AZ162" s="298" t="s">
        <v>11</v>
      </c>
      <c r="BA162" s="299"/>
      <c r="BB162" s="298" t="s">
        <v>12</v>
      </c>
      <c r="BC162" s="299"/>
      <c r="BD162" s="301" t="s">
        <v>40</v>
      </c>
      <c r="BE162" s="302"/>
      <c r="BF162" s="303" t="s">
        <v>41</v>
      </c>
      <c r="BG162" s="304"/>
      <c r="BI162" s="296" t="s">
        <v>0</v>
      </c>
      <c r="BJ162" s="298" t="s">
        <v>1</v>
      </c>
      <c r="BK162" s="299"/>
      <c r="BL162" s="298" t="s">
        <v>2</v>
      </c>
      <c r="BM162" s="299"/>
      <c r="BN162" s="298" t="s">
        <v>3</v>
      </c>
      <c r="BO162" s="299"/>
      <c r="BP162" s="298" t="s">
        <v>4</v>
      </c>
      <c r="BQ162" s="299"/>
      <c r="BR162" s="298" t="s">
        <v>5</v>
      </c>
      <c r="BS162" s="299"/>
      <c r="BT162" s="298" t="s">
        <v>6</v>
      </c>
      <c r="BU162" s="299"/>
      <c r="BV162" s="298" t="s">
        <v>7</v>
      </c>
      <c r="BW162" s="299"/>
      <c r="BX162" s="298" t="s">
        <v>8</v>
      </c>
      <c r="BY162" s="299"/>
      <c r="BZ162" s="298" t="s">
        <v>9</v>
      </c>
      <c r="CA162" s="299"/>
      <c r="CB162" s="298" t="s">
        <v>10</v>
      </c>
      <c r="CC162" s="299"/>
      <c r="CD162" s="298" t="s">
        <v>11</v>
      </c>
      <c r="CE162" s="299"/>
      <c r="CF162" s="298" t="s">
        <v>12</v>
      </c>
      <c r="CG162" s="299"/>
      <c r="CH162" s="301" t="s">
        <v>40</v>
      </c>
      <c r="CI162" s="302"/>
      <c r="CJ162" s="298" t="s">
        <v>41</v>
      </c>
      <c r="CK162" s="299"/>
    </row>
    <row r="163" spans="1:89" ht="15" thickTop="1" thickBot="1" x14ac:dyDescent="0.3">
      <c r="A163" s="297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75" t="s">
        <v>14</v>
      </c>
      <c r="AC163" s="176" t="s">
        <v>15</v>
      </c>
      <c r="AE163" s="297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75" t="s">
        <v>14</v>
      </c>
      <c r="BG163" s="176" t="s">
        <v>15</v>
      </c>
      <c r="BI163" s="297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85"/>
      <c r="D164" s="126"/>
      <c r="E164" s="179"/>
      <c r="F164" s="125"/>
      <c r="G164" s="127"/>
      <c r="H164" s="126"/>
      <c r="I164" s="179"/>
      <c r="J164" s="125"/>
      <c r="K164" s="127"/>
      <c r="L164" s="126"/>
      <c r="M164" s="125"/>
      <c r="N164" s="178"/>
      <c r="O164" s="180"/>
      <c r="P164" s="125"/>
      <c r="Q164" s="127"/>
      <c r="R164" s="126"/>
      <c r="S164" s="179"/>
      <c r="T164" s="125"/>
      <c r="U164" s="127"/>
      <c r="V164" s="126"/>
      <c r="W164" s="179"/>
      <c r="X164" s="125"/>
      <c r="Y164" s="127"/>
      <c r="Z164" s="183"/>
      <c r="AA164" s="184"/>
      <c r="AB164" s="169">
        <f>B164+D164+F164+H164+J164+L164+N164+P164+R164+T164+V164+X164+Z164</f>
        <v>0</v>
      </c>
      <c r="AC164" s="170">
        <f>C164+E164+G164+I164+K164+M164+O164+Q164+S164+U164+W164+Y164+AA164</f>
        <v>0</v>
      </c>
      <c r="AE164" s="272" t="str">
        <f>$AE$9</f>
        <v>07:00 - 07:59</v>
      </c>
      <c r="AF164" s="125">
        <f>SUMIF($A$9:$A$32,$AE164,B$164:B$187)</f>
        <v>1324</v>
      </c>
      <c r="AG164" s="185">
        <f t="shared" ref="AG164:AV165" si="1599">SUMIF($A$9:$A$32,$AE164,C$164:C$187)</f>
        <v>665</v>
      </c>
      <c r="AH164" s="126">
        <f t="shared" si="1599"/>
        <v>511</v>
      </c>
      <c r="AI164" s="179">
        <f t="shared" si="1599"/>
        <v>476</v>
      </c>
      <c r="AJ164" s="125">
        <f t="shared" si="1599"/>
        <v>1637</v>
      </c>
      <c r="AK164" s="127">
        <f t="shared" si="1599"/>
        <v>897</v>
      </c>
      <c r="AL164" s="126">
        <f t="shared" si="1599"/>
        <v>1752</v>
      </c>
      <c r="AM164" s="179">
        <f t="shared" si="1599"/>
        <v>1086</v>
      </c>
      <c r="AN164" s="125">
        <f t="shared" si="1599"/>
        <v>148</v>
      </c>
      <c r="AO164" s="127">
        <f t="shared" si="1599"/>
        <v>467</v>
      </c>
      <c r="AP164" s="126">
        <f t="shared" si="1599"/>
        <v>517</v>
      </c>
      <c r="AQ164" s="125">
        <f t="shared" si="1599"/>
        <v>1499</v>
      </c>
      <c r="AR164" s="178">
        <f t="shared" si="1599"/>
        <v>1472</v>
      </c>
      <c r="AS164" s="180">
        <f t="shared" si="1599"/>
        <v>2058</v>
      </c>
      <c r="AT164" s="125">
        <f t="shared" si="1599"/>
        <v>995</v>
      </c>
      <c r="AU164" s="127">
        <f t="shared" si="1599"/>
        <v>899</v>
      </c>
      <c r="AV164" s="126">
        <f t="shared" si="1599"/>
        <v>1224</v>
      </c>
      <c r="AW164" s="179">
        <f t="shared" ref="AW164:BE165" si="1600">SUMIF($A$9:$A$32,$AE164,S$164:S$187)</f>
        <v>920</v>
      </c>
      <c r="AX164" s="125">
        <f t="shared" si="1600"/>
        <v>170</v>
      </c>
      <c r="AY164" s="127">
        <f t="shared" si="1600"/>
        <v>497</v>
      </c>
      <c r="AZ164" s="126">
        <f t="shared" si="1600"/>
        <v>507</v>
      </c>
      <c r="BA164" s="179">
        <f t="shared" si="1600"/>
        <v>1075</v>
      </c>
      <c r="BB164" s="125">
        <f t="shared" si="1600"/>
        <v>804</v>
      </c>
      <c r="BC164" s="127">
        <f t="shared" si="1600"/>
        <v>720</v>
      </c>
      <c r="BD164" s="183">
        <f t="shared" si="1600"/>
        <v>1459</v>
      </c>
      <c r="BE164" s="184">
        <f t="shared" si="1600"/>
        <v>1220</v>
      </c>
      <c r="BF164" s="169">
        <f>AF164+AH164+AJ164+AL164+AN164+AP164+AR164+AT164+AV164+AX164+AZ164+BB164+BD164</f>
        <v>12520</v>
      </c>
      <c r="BG164" s="170">
        <f>AG164+AI164+AK164+AM164+AO164+AQ164+AS164+AU164+AW164+AY164+BA164+BC164+BE164</f>
        <v>12479</v>
      </c>
      <c r="BI164" s="124" t="s">
        <v>16</v>
      </c>
      <c r="BJ164" s="128">
        <f>B164/B188</f>
        <v>0</v>
      </c>
      <c r="BK164" s="129">
        <f t="shared" ref="BK164" si="1601">C164/C188</f>
        <v>0</v>
      </c>
      <c r="BL164" s="130">
        <f t="shared" ref="BL164" si="1602">D164/D188</f>
        <v>0</v>
      </c>
      <c r="BM164" s="131">
        <f t="shared" ref="BM164" si="1603">E164/E188</f>
        <v>0</v>
      </c>
      <c r="BN164" s="128">
        <f t="shared" ref="BN164" si="1604">F164/F188</f>
        <v>0</v>
      </c>
      <c r="BO164" s="129">
        <f t="shared" ref="BO164" si="1605">G164/G188</f>
        <v>0</v>
      </c>
      <c r="BP164" s="130">
        <f t="shared" ref="BP164" si="1606">H164/H188</f>
        <v>0</v>
      </c>
      <c r="BQ164" s="131">
        <f t="shared" ref="BQ164" si="1607">I164/I188</f>
        <v>0</v>
      </c>
      <c r="BR164" s="128">
        <f t="shared" ref="BR164" si="1608">J164/J188</f>
        <v>0</v>
      </c>
      <c r="BS164" s="129">
        <f t="shared" ref="BS164" si="1609">K164/K188</f>
        <v>0</v>
      </c>
      <c r="BT164" s="130">
        <f t="shared" ref="BT164" si="1610">L164/L188</f>
        <v>0</v>
      </c>
      <c r="BU164" s="128">
        <f t="shared" ref="BU164" si="1611">M164/M188</f>
        <v>0</v>
      </c>
      <c r="BV164" s="132">
        <f t="shared" ref="BV164" si="1612">N164/N188</f>
        <v>0</v>
      </c>
      <c r="BW164" s="133">
        <f t="shared" ref="BW164" si="1613">O164/O188</f>
        <v>0</v>
      </c>
      <c r="BX164" s="128">
        <f t="shared" ref="BX164" si="1614">P164/P188</f>
        <v>0</v>
      </c>
      <c r="BY164" s="129">
        <f t="shared" ref="BY164" si="1615">Q164/Q188</f>
        <v>0</v>
      </c>
      <c r="BZ164" s="130">
        <f t="shared" ref="BZ164" si="1616">R164/R188</f>
        <v>0</v>
      </c>
      <c r="CA164" s="131">
        <f t="shared" ref="CA164" si="1617">S164/S188</f>
        <v>0</v>
      </c>
      <c r="CB164" s="128">
        <f t="shared" ref="CB164" si="1618">T164/T188</f>
        <v>0</v>
      </c>
      <c r="CC164" s="129">
        <f t="shared" ref="CC164" si="1619">U164/U188</f>
        <v>0</v>
      </c>
      <c r="CD164" s="130">
        <f t="shared" ref="CD164" si="1620">V164/V188</f>
        <v>0</v>
      </c>
      <c r="CE164" s="131">
        <f t="shared" ref="CE164" si="1621">W164/W188</f>
        <v>0</v>
      </c>
      <c r="CF164" s="128">
        <f t="shared" ref="CF164" si="1622">X164/X188</f>
        <v>0</v>
      </c>
      <c r="CG164" s="129">
        <f t="shared" ref="CG164" si="1623">Y164/Y188</f>
        <v>0</v>
      </c>
      <c r="CH164" s="130">
        <f t="shared" ref="CH164" si="1624">Z164/Z188</f>
        <v>0</v>
      </c>
      <c r="CI164" s="128">
        <f t="shared" ref="CI164" si="1625">AA164/AA188</f>
        <v>0</v>
      </c>
      <c r="CJ164" s="134">
        <f t="shared" ref="CJ164" si="1626">AB164/AB188</f>
        <v>0</v>
      </c>
      <c r="CK164" s="135">
        <f t="shared" ref="CK164" si="1627">AC164/AC188</f>
        <v>0</v>
      </c>
    </row>
    <row r="165" spans="1:89" x14ac:dyDescent="0.2">
      <c r="A165" s="136" t="s">
        <v>17</v>
      </c>
      <c r="B165" s="188">
        <v>133</v>
      </c>
      <c r="C165" s="189">
        <v>0</v>
      </c>
      <c r="D165" s="190">
        <v>78</v>
      </c>
      <c r="E165" s="191">
        <v>1</v>
      </c>
      <c r="F165" s="188">
        <v>397</v>
      </c>
      <c r="G165" s="192">
        <v>4</v>
      </c>
      <c r="H165" s="190">
        <v>248</v>
      </c>
      <c r="I165" s="191">
        <v>11</v>
      </c>
      <c r="J165" s="188">
        <v>11</v>
      </c>
      <c r="K165" s="192">
        <v>10</v>
      </c>
      <c r="L165" s="190">
        <v>15</v>
      </c>
      <c r="M165" s="188">
        <v>51</v>
      </c>
      <c r="N165" s="193">
        <v>85</v>
      </c>
      <c r="O165" s="194">
        <v>63</v>
      </c>
      <c r="P165" s="188">
        <v>28</v>
      </c>
      <c r="Q165" s="192">
        <v>45</v>
      </c>
      <c r="R165" s="190">
        <v>15</v>
      </c>
      <c r="S165" s="191">
        <v>44</v>
      </c>
      <c r="T165" s="188">
        <v>1</v>
      </c>
      <c r="U165" s="192">
        <v>0</v>
      </c>
      <c r="V165" s="190">
        <v>7</v>
      </c>
      <c r="W165" s="191">
        <v>0</v>
      </c>
      <c r="X165" s="188">
        <v>0</v>
      </c>
      <c r="Y165" s="192">
        <v>0</v>
      </c>
      <c r="Z165" s="190">
        <v>0</v>
      </c>
      <c r="AA165" s="188">
        <v>0</v>
      </c>
      <c r="AB165" s="169">
        <f t="shared" ref="AB165:AB184" si="1628">B165+D165+F165+H165+J165+L165+N165+P165+R165+T165+V165+X165+Z165</f>
        <v>1018</v>
      </c>
      <c r="AC165" s="170">
        <f t="shared" ref="AC165:AC184" si="1629">C165+E165+G165+I165+K165+M165+O165+Q165+S165+U165+W165+Y165+AA165</f>
        <v>229</v>
      </c>
      <c r="AE165" s="274" t="str">
        <f>$AE$10</f>
        <v>08:00 - 08:59</v>
      </c>
      <c r="AF165" s="125">
        <f>SUMIF($A$9:$A$32,$AE165,B$164:B$187)</f>
        <v>1066</v>
      </c>
      <c r="AG165" s="189">
        <f t="shared" si="1599"/>
        <v>657</v>
      </c>
      <c r="AH165" s="190">
        <f t="shared" si="1599"/>
        <v>333</v>
      </c>
      <c r="AI165" s="191">
        <f t="shared" si="1599"/>
        <v>371</v>
      </c>
      <c r="AJ165" s="275">
        <f t="shared" si="1599"/>
        <v>1320</v>
      </c>
      <c r="AK165" s="192">
        <f t="shared" si="1599"/>
        <v>658</v>
      </c>
      <c r="AL165" s="190">
        <f t="shared" si="1599"/>
        <v>1438</v>
      </c>
      <c r="AM165" s="191">
        <f t="shared" si="1599"/>
        <v>1058</v>
      </c>
      <c r="AN165" s="275">
        <f t="shared" si="1599"/>
        <v>115</v>
      </c>
      <c r="AO165" s="192">
        <f t="shared" si="1599"/>
        <v>433</v>
      </c>
      <c r="AP165" s="190">
        <f t="shared" si="1599"/>
        <v>451</v>
      </c>
      <c r="AQ165" s="275">
        <f t="shared" si="1599"/>
        <v>1245</v>
      </c>
      <c r="AR165" s="193">
        <f t="shared" si="1599"/>
        <v>1236</v>
      </c>
      <c r="AS165" s="194">
        <f t="shared" si="1599"/>
        <v>1831</v>
      </c>
      <c r="AT165" s="275">
        <f t="shared" si="1599"/>
        <v>735</v>
      </c>
      <c r="AU165" s="192">
        <f t="shared" si="1599"/>
        <v>734</v>
      </c>
      <c r="AV165" s="190">
        <f t="shared" si="1599"/>
        <v>1118</v>
      </c>
      <c r="AW165" s="191">
        <f t="shared" si="1600"/>
        <v>833</v>
      </c>
      <c r="AX165" s="275">
        <f t="shared" si="1600"/>
        <v>163</v>
      </c>
      <c r="AY165" s="192">
        <f t="shared" si="1600"/>
        <v>428</v>
      </c>
      <c r="AZ165" s="190">
        <f t="shared" si="1600"/>
        <v>438</v>
      </c>
      <c r="BA165" s="191">
        <f t="shared" si="1600"/>
        <v>1047</v>
      </c>
      <c r="BB165" s="275">
        <f t="shared" si="1600"/>
        <v>581</v>
      </c>
      <c r="BC165" s="192">
        <f t="shared" si="1600"/>
        <v>752</v>
      </c>
      <c r="BD165" s="190">
        <f t="shared" si="1600"/>
        <v>1285</v>
      </c>
      <c r="BE165" s="275">
        <f t="shared" si="1600"/>
        <v>1309</v>
      </c>
      <c r="BF165" s="171">
        <f>SUM(AF165,AH165,AJ165,AL165,AN165,AP165,AR165,AT165,AV165,AX165,AZ165,BB165,BD165)</f>
        <v>10279</v>
      </c>
      <c r="BG165" s="172">
        <f>SUM(AG165,AI165,AK165,AM165,AO165,AQ165,AS165,AU165,AW165,AY165,BA165,BC165,BE165)</f>
        <v>11356</v>
      </c>
      <c r="BI165" s="136" t="s">
        <v>17</v>
      </c>
      <c r="BJ165" s="128">
        <f>B165/B188</f>
        <v>1.1685116851168511E-2</v>
      </c>
      <c r="BK165" s="129">
        <f t="shared" ref="BK165" si="1630">C165/C188</f>
        <v>0</v>
      </c>
      <c r="BL165" s="130">
        <f t="shared" ref="BL165" si="1631">D165/D188</f>
        <v>1.5008658841639407E-2</v>
      </c>
      <c r="BM165" s="131">
        <f t="shared" ref="BM165" si="1632">E165/E188</f>
        <v>1.8925056775170325E-4</v>
      </c>
      <c r="BN165" s="128">
        <f t="shared" ref="BN165" si="1633">F165/F188</f>
        <v>2.7938071780436311E-2</v>
      </c>
      <c r="BO165" s="129">
        <f t="shared" ref="BO165" si="1634">G165/G188</f>
        <v>2.9542097488921711E-4</v>
      </c>
      <c r="BP165" s="130">
        <f t="shared" ref="BP165" si="1635">H165/H188</f>
        <v>1.3916166320632962E-2</v>
      </c>
      <c r="BQ165" s="131">
        <f t="shared" ref="BQ165" si="1636">I165/I188</f>
        <v>5.8763822853784926E-4</v>
      </c>
      <c r="BR165" s="128">
        <f t="shared" ref="BR165" si="1637">J165/J188</f>
        <v>3.4700315457413251E-3</v>
      </c>
      <c r="BS165" s="129">
        <f t="shared" ref="BS165" si="1638">K165/K188</f>
        <v>3.1826861871419479E-3</v>
      </c>
      <c r="BT165" s="130">
        <f t="shared" ref="BT165" si="1639">L165/L188</f>
        <v>1.4100394811054709E-3</v>
      </c>
      <c r="BU165" s="128">
        <f t="shared" ref="BU165" si="1640">M165/M188</f>
        <v>4.9185070884366867E-3</v>
      </c>
      <c r="BV165" s="132">
        <f t="shared" ref="BV165" si="1641">N165/N188</f>
        <v>4.399585921325052E-3</v>
      </c>
      <c r="BW165" s="133">
        <f t="shared" ref="BW165" si="1642">O165/O188</f>
        <v>3.2698396221518657E-3</v>
      </c>
      <c r="BX165" s="128">
        <f t="shared" ref="BX165" si="1643">P165/P188</f>
        <v>2.8726787729557814E-3</v>
      </c>
      <c r="BY165" s="129">
        <f t="shared" ref="BY165" si="1644">Q165/Q188</f>
        <v>4.8010242184999465E-3</v>
      </c>
      <c r="BZ165" s="130">
        <f t="shared" ref="BZ165" si="1645">R165/R188</f>
        <v>1.1905706802127153E-3</v>
      </c>
      <c r="CA165" s="131">
        <f t="shared" ref="CA165" si="1646">S165/S188</f>
        <v>3.4418022528160202E-3</v>
      </c>
      <c r="CB165" s="128">
        <f t="shared" ref="CB165" si="1647">T165/T188</f>
        <v>3.355704697986577E-4</v>
      </c>
      <c r="CC165" s="129">
        <f t="shared" ref="CC165" si="1648">U165/U188</f>
        <v>0</v>
      </c>
      <c r="CD165" s="130">
        <f t="shared" ref="CD165" si="1649">V165/V188</f>
        <v>6.9026723202839958E-4</v>
      </c>
      <c r="CE165" s="131">
        <f t="shared" ref="CE165" si="1650">W165/W188</f>
        <v>0</v>
      </c>
      <c r="CF165" s="128">
        <f t="shared" ref="CF165" si="1651">X165/X188</f>
        <v>0</v>
      </c>
      <c r="CG165" s="129">
        <f t="shared" ref="CG165" si="1652">Y165/Y188</f>
        <v>0</v>
      </c>
      <c r="CH165" s="130">
        <f t="shared" ref="CH165" si="1653">Z165/Z188</f>
        <v>0</v>
      </c>
      <c r="CI165" s="128">
        <f t="shared" ref="CI165" si="1654">AA165/AA188</f>
        <v>0</v>
      </c>
      <c r="CJ165" s="134">
        <f t="shared" ref="CJ165" si="1655">AB165/AB188</f>
        <v>7.0873103726755643E-3</v>
      </c>
      <c r="CK165" s="135">
        <f t="shared" ref="CK165" si="1656">AC165/AC188</f>
        <v>1.5969762057519037E-3</v>
      </c>
    </row>
    <row r="166" spans="1:89" ht="13.5" thickBot="1" x14ac:dyDescent="0.25">
      <c r="A166" s="145" t="s">
        <v>18</v>
      </c>
      <c r="B166" s="195">
        <v>773</v>
      </c>
      <c r="C166" s="196">
        <v>1</v>
      </c>
      <c r="D166" s="197">
        <v>339</v>
      </c>
      <c r="E166" s="198">
        <v>83</v>
      </c>
      <c r="F166" s="195">
        <v>1334</v>
      </c>
      <c r="G166" s="199">
        <v>205</v>
      </c>
      <c r="H166" s="197">
        <v>963</v>
      </c>
      <c r="I166" s="198">
        <v>287</v>
      </c>
      <c r="J166" s="195">
        <v>39</v>
      </c>
      <c r="K166" s="199">
        <v>99</v>
      </c>
      <c r="L166" s="197">
        <v>209</v>
      </c>
      <c r="M166" s="195">
        <v>415</v>
      </c>
      <c r="N166" s="200">
        <v>620</v>
      </c>
      <c r="O166" s="201">
        <v>841</v>
      </c>
      <c r="P166" s="195">
        <v>309</v>
      </c>
      <c r="Q166" s="199">
        <v>483</v>
      </c>
      <c r="R166" s="197">
        <v>411</v>
      </c>
      <c r="S166" s="198">
        <v>474</v>
      </c>
      <c r="T166" s="195">
        <v>47</v>
      </c>
      <c r="U166" s="199">
        <v>253</v>
      </c>
      <c r="V166" s="197">
        <v>159</v>
      </c>
      <c r="W166" s="198">
        <v>570</v>
      </c>
      <c r="X166" s="195">
        <v>362</v>
      </c>
      <c r="Y166" s="199">
        <v>277</v>
      </c>
      <c r="Z166" s="197">
        <v>843</v>
      </c>
      <c r="AA166" s="195">
        <v>580</v>
      </c>
      <c r="AB166" s="169">
        <f t="shared" si="1628"/>
        <v>6408</v>
      </c>
      <c r="AC166" s="170">
        <f t="shared" si="1629"/>
        <v>4568</v>
      </c>
      <c r="AE166" s="272"/>
      <c r="AF166" s="125"/>
      <c r="AG166" s="196"/>
      <c r="AH166" s="197"/>
      <c r="AI166" s="198"/>
      <c r="AJ166" s="195"/>
      <c r="AK166" s="199"/>
      <c r="AL166" s="197"/>
      <c r="AM166" s="198"/>
      <c r="AN166" s="195"/>
      <c r="AO166" s="199"/>
      <c r="AP166" s="197"/>
      <c r="AQ166" s="195"/>
      <c r="AR166" s="200"/>
      <c r="AS166" s="201"/>
      <c r="AT166" s="195"/>
      <c r="AU166" s="199"/>
      <c r="AV166" s="197"/>
      <c r="AW166" s="198"/>
      <c r="AX166" s="195"/>
      <c r="AY166" s="199"/>
      <c r="AZ166" s="197"/>
      <c r="BA166" s="198"/>
      <c r="BB166" s="195"/>
      <c r="BC166" s="199"/>
      <c r="BD166" s="197"/>
      <c r="BE166" s="195"/>
      <c r="BF166" s="171"/>
      <c r="BG166" s="172"/>
      <c r="BI166" s="145" t="s">
        <v>18</v>
      </c>
      <c r="BJ166" s="128">
        <f>B166/B188</f>
        <v>6.7914250571077139E-2</v>
      </c>
      <c r="BK166" s="129">
        <f t="shared" ref="BK166" si="1657">C166/C188</f>
        <v>8.5910652920962206E-5</v>
      </c>
      <c r="BL166" s="130">
        <f t="shared" ref="BL166" si="1658">D166/D188</f>
        <v>6.5229940350202034E-2</v>
      </c>
      <c r="BM166" s="131">
        <f t="shared" ref="BM166" si="1659">E166/E188</f>
        <v>1.5707797123391369E-2</v>
      </c>
      <c r="BN166" s="128">
        <f t="shared" ref="BN166" si="1660">F166/F188</f>
        <v>9.3877551020408165E-2</v>
      </c>
      <c r="BO166" s="129">
        <f t="shared" ref="BO166" si="1661">G166/G188</f>
        <v>1.5140324963072379E-2</v>
      </c>
      <c r="BP166" s="130">
        <f t="shared" ref="BP166" si="1662">H166/H188</f>
        <v>5.4037371640199762E-2</v>
      </c>
      <c r="BQ166" s="131">
        <f t="shared" ref="BQ166" si="1663">I166/I188</f>
        <v>1.5332015599123885E-2</v>
      </c>
      <c r="BR166" s="128">
        <f t="shared" ref="BR166" si="1664">J166/J188</f>
        <v>1.2302839116719243E-2</v>
      </c>
      <c r="BS166" s="129">
        <f t="shared" ref="BS166" si="1665">K166/K188</f>
        <v>3.1508593252705282E-2</v>
      </c>
      <c r="BT166" s="130">
        <f t="shared" ref="BT166" si="1666">L166/L188</f>
        <v>1.9646550103402896E-2</v>
      </c>
      <c r="BU166" s="128">
        <f t="shared" ref="BU166" si="1667">M166/M188</f>
        <v>4.0023145915710288E-2</v>
      </c>
      <c r="BV166" s="132">
        <f t="shared" ref="BV166" si="1668">N166/N188</f>
        <v>3.2091097308488616E-2</v>
      </c>
      <c r="BW166" s="133">
        <f t="shared" ref="BW166" si="1669">O166/O188</f>
        <v>4.364976384491618E-2</v>
      </c>
      <c r="BX166" s="128">
        <f t="shared" ref="BX166" si="1670">P166/P188</f>
        <v>3.1702062172976303E-2</v>
      </c>
      <c r="BY166" s="129">
        <f t="shared" ref="BY166" si="1671">Q166/Q188</f>
        <v>5.1530993278566091E-2</v>
      </c>
      <c r="BZ166" s="130">
        <f t="shared" ref="BZ166" si="1672">R166/R188</f>
        <v>3.2621636637828397E-2</v>
      </c>
      <c r="CA166" s="131">
        <f t="shared" ref="CA166" si="1673">S166/S188</f>
        <v>3.7077596996245306E-2</v>
      </c>
      <c r="CB166" s="128">
        <f t="shared" ref="CB166" si="1674">T166/T188</f>
        <v>1.5771812080536914E-2</v>
      </c>
      <c r="CC166" s="129">
        <f t="shared" ref="CC166" si="1675">U166/U188</f>
        <v>8.1877022653721682E-2</v>
      </c>
      <c r="CD166" s="130">
        <f t="shared" ref="CD166" si="1676">V166/V188</f>
        <v>1.5678927127502219E-2</v>
      </c>
      <c r="CE166" s="131">
        <f t="shared" ref="CE166" si="1677">W166/W188</f>
        <v>5.1569709581109201E-2</v>
      </c>
      <c r="CF166" s="128">
        <f t="shared" ref="CF166" si="1678">X166/X188</f>
        <v>4.2034370645610775E-2</v>
      </c>
      <c r="CG166" s="129">
        <f t="shared" ref="CG166" si="1679">Y166/Y188</f>
        <v>4.966828043751121E-2</v>
      </c>
      <c r="CH166" s="130">
        <f t="shared" ref="CH166" si="1680">Z166/Z188</f>
        <v>4.7306397306397303E-2</v>
      </c>
      <c r="CI166" s="128">
        <f t="shared" ref="CI166" si="1681">AA166/AA188</f>
        <v>2.9655383986092649E-2</v>
      </c>
      <c r="CJ166" s="134">
        <f t="shared" ref="CJ166" si="1682">AB166/AB188</f>
        <v>4.4612460577706299E-2</v>
      </c>
      <c r="CK166" s="135">
        <f t="shared" ref="CK166" si="1683">AC166/AC188</f>
        <v>3.1855839772378589E-2</v>
      </c>
    </row>
    <row r="167" spans="1:89" ht="14.25" thickTop="1" thickBot="1" x14ac:dyDescent="0.25">
      <c r="A167" s="136" t="s">
        <v>19</v>
      </c>
      <c r="B167" s="188">
        <v>1200</v>
      </c>
      <c r="C167" s="189">
        <v>358</v>
      </c>
      <c r="D167" s="190">
        <v>607</v>
      </c>
      <c r="E167" s="191">
        <v>300</v>
      </c>
      <c r="F167" s="188">
        <v>1626</v>
      </c>
      <c r="G167" s="192">
        <v>526</v>
      </c>
      <c r="H167" s="190">
        <v>1554</v>
      </c>
      <c r="I167" s="191">
        <v>709</v>
      </c>
      <c r="J167" s="188">
        <v>97</v>
      </c>
      <c r="K167" s="192">
        <v>258</v>
      </c>
      <c r="L167" s="190">
        <v>401</v>
      </c>
      <c r="M167" s="188">
        <v>989</v>
      </c>
      <c r="N167" s="193">
        <v>1181</v>
      </c>
      <c r="O167" s="194">
        <v>1556</v>
      </c>
      <c r="P167" s="188">
        <v>796</v>
      </c>
      <c r="Q167" s="192">
        <v>769</v>
      </c>
      <c r="R167" s="190">
        <v>916</v>
      </c>
      <c r="S167" s="191">
        <v>819</v>
      </c>
      <c r="T167" s="188">
        <v>142</v>
      </c>
      <c r="U167" s="192">
        <v>414</v>
      </c>
      <c r="V167" s="190">
        <v>391</v>
      </c>
      <c r="W167" s="191">
        <v>1081</v>
      </c>
      <c r="X167" s="188">
        <v>622</v>
      </c>
      <c r="Y167" s="192">
        <v>533</v>
      </c>
      <c r="Z167" s="190">
        <v>1361</v>
      </c>
      <c r="AA167" s="188">
        <v>913</v>
      </c>
      <c r="AB167" s="169">
        <f t="shared" si="1628"/>
        <v>10894</v>
      </c>
      <c r="AC167" s="170">
        <f t="shared" si="1629"/>
        <v>9225</v>
      </c>
      <c r="AE167" s="266" t="s">
        <v>13</v>
      </c>
      <c r="AF167" s="20">
        <f t="shared" ref="AF167:BG167" si="1684">SUM(AF164:AF166)</f>
        <v>2390</v>
      </c>
      <c r="AG167" s="21">
        <f t="shared" si="1684"/>
        <v>1322</v>
      </c>
      <c r="AH167" s="20">
        <f t="shared" si="1684"/>
        <v>844</v>
      </c>
      <c r="AI167" s="21">
        <f t="shared" si="1684"/>
        <v>847</v>
      </c>
      <c r="AJ167" s="20">
        <f t="shared" si="1684"/>
        <v>2957</v>
      </c>
      <c r="AK167" s="21">
        <f t="shared" si="1684"/>
        <v>1555</v>
      </c>
      <c r="AL167" s="20">
        <f t="shared" si="1684"/>
        <v>3190</v>
      </c>
      <c r="AM167" s="21">
        <f t="shared" si="1684"/>
        <v>2144</v>
      </c>
      <c r="AN167" s="20">
        <f t="shared" si="1684"/>
        <v>263</v>
      </c>
      <c r="AO167" s="21">
        <f t="shared" si="1684"/>
        <v>900</v>
      </c>
      <c r="AP167" s="20">
        <f t="shared" si="1684"/>
        <v>968</v>
      </c>
      <c r="AQ167" s="21">
        <f t="shared" si="1684"/>
        <v>2744</v>
      </c>
      <c r="AR167" s="20">
        <f t="shared" si="1684"/>
        <v>2708</v>
      </c>
      <c r="AS167" s="21">
        <f t="shared" si="1684"/>
        <v>3889</v>
      </c>
      <c r="AT167" s="20">
        <f t="shared" si="1684"/>
        <v>1730</v>
      </c>
      <c r="AU167" s="21">
        <f t="shared" si="1684"/>
        <v>1633</v>
      </c>
      <c r="AV167" s="20">
        <f t="shared" si="1684"/>
        <v>2342</v>
      </c>
      <c r="AW167" s="21">
        <f t="shared" si="1684"/>
        <v>1753</v>
      </c>
      <c r="AX167" s="20">
        <f t="shared" si="1684"/>
        <v>333</v>
      </c>
      <c r="AY167" s="21">
        <f t="shared" si="1684"/>
        <v>925</v>
      </c>
      <c r="AZ167" s="20">
        <f t="shared" si="1684"/>
        <v>945</v>
      </c>
      <c r="BA167" s="21">
        <f t="shared" si="1684"/>
        <v>2122</v>
      </c>
      <c r="BB167" s="20">
        <f t="shared" si="1684"/>
        <v>1385</v>
      </c>
      <c r="BC167" s="21">
        <f t="shared" si="1684"/>
        <v>1472</v>
      </c>
      <c r="BD167" s="20">
        <f t="shared" si="1684"/>
        <v>2744</v>
      </c>
      <c r="BE167" s="21">
        <f t="shared" si="1684"/>
        <v>2529</v>
      </c>
      <c r="BF167" s="173">
        <f t="shared" si="1684"/>
        <v>22799</v>
      </c>
      <c r="BG167" s="174">
        <f t="shared" si="1684"/>
        <v>23835</v>
      </c>
      <c r="BI167" s="136" t="s">
        <v>19</v>
      </c>
      <c r="BJ167" s="128">
        <f>B167/B188</f>
        <v>0.10542962572482868</v>
      </c>
      <c r="BK167" s="129">
        <f t="shared" ref="BK167" si="1685">C167/C188</f>
        <v>3.0756013745704466E-2</v>
      </c>
      <c r="BL167" s="130">
        <f t="shared" ref="BL167" si="1686">D167/D188</f>
        <v>0.11679815278045026</v>
      </c>
      <c r="BM167" s="131">
        <f t="shared" ref="BM167" si="1687">E167/E188</f>
        <v>5.6775170325510979E-2</v>
      </c>
      <c r="BN167" s="128">
        <f t="shared" ref="BN167" si="1688">F167/F188</f>
        <v>0.11442646023926813</v>
      </c>
      <c r="BO167" s="129">
        <f t="shared" ref="BO167" si="1689">G167/G188</f>
        <v>3.8847858197932052E-2</v>
      </c>
      <c r="BP167" s="130">
        <f t="shared" ref="BP167" si="1690">H167/H188</f>
        <v>8.7200493799450093E-2</v>
      </c>
      <c r="BQ167" s="131">
        <f t="shared" ref="BQ167" si="1691">I167/I188</f>
        <v>3.7875954912121375E-2</v>
      </c>
      <c r="BR167" s="128">
        <f t="shared" ref="BR167" si="1692">J167/J188</f>
        <v>3.0599369085173501E-2</v>
      </c>
      <c r="BS167" s="129">
        <f t="shared" ref="BS167" si="1693">K167/K188</f>
        <v>8.211330362826226E-2</v>
      </c>
      <c r="BT167" s="130">
        <f t="shared" ref="BT167" si="1694">L167/L188</f>
        <v>3.7695055461552926E-2</v>
      </c>
      <c r="BU167" s="128">
        <f t="shared" ref="BU167" si="1695">M167/M188</f>
        <v>9.5380460989487895E-2</v>
      </c>
      <c r="BV167" s="132">
        <f t="shared" ref="BV167" si="1696">N167/N188</f>
        <v>6.1128364389233955E-2</v>
      </c>
      <c r="BW167" s="133">
        <f t="shared" ref="BW167" si="1697">O167/O188</f>
        <v>8.0759848445528623E-2</v>
      </c>
      <c r="BX167" s="128">
        <f t="shared" ref="BX167" si="1698">P167/P188</f>
        <v>8.1666153688314355E-2</v>
      </c>
      <c r="BY167" s="129">
        <f t="shared" ref="BY167" si="1699">Q167/Q188</f>
        <v>8.2044169422810204E-2</v>
      </c>
      <c r="BZ167" s="130">
        <f t="shared" ref="BZ167" si="1700">R167/R188</f>
        <v>7.2704182871656475E-2</v>
      </c>
      <c r="CA167" s="131">
        <f t="shared" ref="CA167" si="1701">S167/S188</f>
        <v>6.4064455569461831E-2</v>
      </c>
      <c r="CB167" s="128">
        <f t="shared" ref="CB167" si="1702">T167/T188</f>
        <v>4.7651006711409399E-2</v>
      </c>
      <c r="CC167" s="129">
        <f t="shared" ref="CC167" si="1703">U167/U188</f>
        <v>0.13398058252427184</v>
      </c>
      <c r="CD167" s="130">
        <f t="shared" ref="CD167" si="1704">V167/V188</f>
        <v>3.855635538901489E-2</v>
      </c>
      <c r="CE167" s="131">
        <f t="shared" ref="CE167" si="1705">W167/W188</f>
        <v>9.7801501854700088E-2</v>
      </c>
      <c r="CF167" s="128">
        <f t="shared" ref="CF167" si="1706">X167/X188</f>
        <v>7.2224802601021834E-2</v>
      </c>
      <c r="CG167" s="129">
        <f t="shared" ref="CG167" si="1707">Y167/Y188</f>
        <v>9.5571095571095568E-2</v>
      </c>
      <c r="CH167" s="130">
        <f t="shared" ref="CH167" si="1708">Z167/Z188</f>
        <v>7.6374859708193035E-2</v>
      </c>
      <c r="CI167" s="128">
        <f t="shared" ref="CI167" si="1709">AA167/AA188</f>
        <v>4.6681664791901015E-2</v>
      </c>
      <c r="CJ167" s="134">
        <f t="shared" ref="CJ167" si="1710">AB167/AB188</f>
        <v>7.5843967779889582E-2</v>
      </c>
      <c r="CK167" s="135">
        <f t="shared" ref="CK167" si="1711">AC167/AC188</f>
        <v>6.4332338419481716E-2</v>
      </c>
    </row>
    <row r="168" spans="1:89" ht="13.5" thickTop="1" x14ac:dyDescent="0.2">
      <c r="A168" s="145" t="s">
        <v>20</v>
      </c>
      <c r="B168" s="195">
        <v>1324</v>
      </c>
      <c r="C168" s="196">
        <v>665</v>
      </c>
      <c r="D168" s="197">
        <v>511</v>
      </c>
      <c r="E168" s="198">
        <v>476</v>
      </c>
      <c r="F168" s="195">
        <v>1637</v>
      </c>
      <c r="G168" s="199">
        <v>897</v>
      </c>
      <c r="H168" s="197">
        <v>1752</v>
      </c>
      <c r="I168" s="198">
        <v>1086</v>
      </c>
      <c r="J168" s="195">
        <v>148</v>
      </c>
      <c r="K168" s="199">
        <v>467</v>
      </c>
      <c r="L168" s="197">
        <v>517</v>
      </c>
      <c r="M168" s="195">
        <v>1499</v>
      </c>
      <c r="N168" s="200">
        <v>1472</v>
      </c>
      <c r="O168" s="201">
        <v>2058</v>
      </c>
      <c r="P168" s="195">
        <v>995</v>
      </c>
      <c r="Q168" s="199">
        <v>899</v>
      </c>
      <c r="R168" s="197">
        <v>1224</v>
      </c>
      <c r="S168" s="198">
        <v>920</v>
      </c>
      <c r="T168" s="195">
        <v>170</v>
      </c>
      <c r="U168" s="199">
        <v>497</v>
      </c>
      <c r="V168" s="197">
        <v>507</v>
      </c>
      <c r="W168" s="198">
        <v>1075</v>
      </c>
      <c r="X168" s="195">
        <v>804</v>
      </c>
      <c r="Y168" s="199">
        <v>720</v>
      </c>
      <c r="Z168" s="197">
        <v>1459</v>
      </c>
      <c r="AA168" s="195">
        <v>1220</v>
      </c>
      <c r="AB168" s="169">
        <f t="shared" si="1628"/>
        <v>12520</v>
      </c>
      <c r="AC168" s="170">
        <f t="shared" si="1629"/>
        <v>12479</v>
      </c>
      <c r="BI168" s="145" t="s">
        <v>20</v>
      </c>
      <c r="BJ168" s="128">
        <f>B168/B188</f>
        <v>0.11632402038306097</v>
      </c>
      <c r="BK168" s="129">
        <f t="shared" ref="BK168" si="1712">C168/C188</f>
        <v>5.7130584192439861E-2</v>
      </c>
      <c r="BL168" s="130">
        <f t="shared" ref="BL168" si="1713">D168/D188</f>
        <v>9.832595728304791E-2</v>
      </c>
      <c r="BM168" s="131">
        <f t="shared" ref="BM168" si="1714">E168/E188</f>
        <v>9.0083270249810748E-2</v>
      </c>
      <c r="BN168" s="128">
        <f t="shared" ref="BN168" si="1715">F168/F188</f>
        <v>0.11520056298381422</v>
      </c>
      <c r="BO168" s="129">
        <f t="shared" ref="BO168" si="1716">G168/G188</f>
        <v>6.6248153618906944E-2</v>
      </c>
      <c r="BP168" s="130">
        <f t="shared" ref="BP168" si="1717">H168/H188</f>
        <v>9.8310981426407054E-2</v>
      </c>
      <c r="BQ168" s="131">
        <f t="shared" ref="BQ168" si="1718">I168/I188</f>
        <v>5.8015919653827665E-2</v>
      </c>
      <c r="BR168" s="128">
        <f t="shared" ref="BR168" si="1719">J168/J188</f>
        <v>4.6687697160883279E-2</v>
      </c>
      <c r="BS168" s="129">
        <f t="shared" ref="BS168" si="1720">K168/K188</f>
        <v>0.14863144493952896</v>
      </c>
      <c r="BT168" s="130">
        <f t="shared" ref="BT168" si="1721">L168/L188</f>
        <v>4.8599360782101898E-2</v>
      </c>
      <c r="BU168" s="128">
        <f t="shared" ref="BU168" si="1722">M168/M188</f>
        <v>0.14456553187385476</v>
      </c>
      <c r="BV168" s="132">
        <f t="shared" ref="BV168" si="1723">N168/N188</f>
        <v>7.6190476190476197E-2</v>
      </c>
      <c r="BW168" s="133">
        <f t="shared" ref="BW168" si="1724">O168/O188</f>
        <v>0.10681476099029429</v>
      </c>
      <c r="BX168" s="128">
        <f t="shared" ref="BX168" si="1725">P168/P188</f>
        <v>0.10208269211039295</v>
      </c>
      <c r="BY168" s="129">
        <f t="shared" ref="BY168" si="1726">Q168/Q188</f>
        <v>9.5913794942921154E-2</v>
      </c>
      <c r="BZ168" s="130">
        <f t="shared" ref="BZ168" si="1727">R168/R188</f>
        <v>9.7150567505357568E-2</v>
      </c>
      <c r="CA168" s="131">
        <f t="shared" ref="CA168" si="1728">S168/S188</f>
        <v>7.1964956195244054E-2</v>
      </c>
      <c r="CB168" s="128">
        <f t="shared" ref="CB168" si="1729">T168/T188</f>
        <v>5.7046979865771813E-2</v>
      </c>
      <c r="CC168" s="129">
        <f t="shared" ref="CC168" si="1730">U168/U188</f>
        <v>0.16084142394822007</v>
      </c>
      <c r="CD168" s="130">
        <f t="shared" ref="CD168" si="1731">V168/V188</f>
        <v>4.9995069519771229E-2</v>
      </c>
      <c r="CE168" s="131">
        <f t="shared" ref="CE168" si="1732">W168/W188</f>
        <v>9.725866280647788E-2</v>
      </c>
      <c r="CF168" s="128">
        <f t="shared" ref="CF168" si="1733">X168/X188</f>
        <v>9.3358104969809563E-2</v>
      </c>
      <c r="CG168" s="129">
        <f t="shared" ref="CG168" si="1734">Y168/Y188</f>
        <v>0.12910166756320601</v>
      </c>
      <c r="CH168" s="130">
        <f t="shared" ref="CH168" si="1735">Z168/Z188</f>
        <v>8.1874298540965201E-2</v>
      </c>
      <c r="CI168" s="128">
        <f t="shared" ref="CI168" si="1736">AA168/AA188</f>
        <v>6.2378566315574188E-2</v>
      </c>
      <c r="CJ168" s="134">
        <f t="shared" ref="CJ168" si="1737">AB168/AB188</f>
        <v>8.7164170791648385E-2</v>
      </c>
      <c r="CK168" s="135">
        <f t="shared" ref="CK168" si="1738">AC168/AC188</f>
        <v>8.7024742670646318E-2</v>
      </c>
    </row>
    <row r="169" spans="1:89" ht="13.5" thickBot="1" x14ac:dyDescent="0.25">
      <c r="A169" s="136" t="s">
        <v>21</v>
      </c>
      <c r="B169" s="188">
        <v>1066</v>
      </c>
      <c r="C169" s="189">
        <v>657</v>
      </c>
      <c r="D169" s="190">
        <v>333</v>
      </c>
      <c r="E169" s="191">
        <v>371</v>
      </c>
      <c r="F169" s="188">
        <v>1320</v>
      </c>
      <c r="G169" s="192">
        <v>658</v>
      </c>
      <c r="H169" s="190">
        <v>1438</v>
      </c>
      <c r="I169" s="191">
        <v>1058</v>
      </c>
      <c r="J169" s="188">
        <v>115</v>
      </c>
      <c r="K169" s="192">
        <v>433</v>
      </c>
      <c r="L169" s="190">
        <v>451</v>
      </c>
      <c r="M169" s="188">
        <v>1245</v>
      </c>
      <c r="N169" s="193">
        <v>1236</v>
      </c>
      <c r="O169" s="194">
        <v>1831</v>
      </c>
      <c r="P169" s="188">
        <v>735</v>
      </c>
      <c r="Q169" s="192">
        <v>734</v>
      </c>
      <c r="R169" s="190">
        <v>1118</v>
      </c>
      <c r="S169" s="191">
        <v>833</v>
      </c>
      <c r="T169" s="188">
        <v>163</v>
      </c>
      <c r="U169" s="192">
        <v>428</v>
      </c>
      <c r="V169" s="190">
        <v>438</v>
      </c>
      <c r="W169" s="191">
        <v>1047</v>
      </c>
      <c r="X169" s="188">
        <v>581</v>
      </c>
      <c r="Y169" s="192">
        <v>752</v>
      </c>
      <c r="Z169" s="190">
        <v>1285</v>
      </c>
      <c r="AA169" s="188">
        <v>1309</v>
      </c>
      <c r="AB169" s="169">
        <f t="shared" si="1628"/>
        <v>10279</v>
      </c>
      <c r="AC169" s="170">
        <f t="shared" si="1629"/>
        <v>11356</v>
      </c>
      <c r="AE169" s="269" t="s">
        <v>85</v>
      </c>
      <c r="BI169" s="136" t="s">
        <v>21</v>
      </c>
      <c r="BJ169" s="128">
        <f>B169/B188</f>
        <v>9.3656650852222814E-2</v>
      </c>
      <c r="BK169" s="129">
        <f t="shared" ref="BK169" si="1739">C169/C188</f>
        <v>5.6443298969072166E-2</v>
      </c>
      <c r="BL169" s="130">
        <f t="shared" ref="BL169" si="1740">D169/D188</f>
        <v>6.407542813161439E-2</v>
      </c>
      <c r="BM169" s="131">
        <f t="shared" ref="BM169" si="1741">E169/E188</f>
        <v>7.0211960635881907E-2</v>
      </c>
      <c r="BN169" s="128">
        <f t="shared" ref="BN169" si="1742">F169/F188</f>
        <v>9.2892329345531321E-2</v>
      </c>
      <c r="BO169" s="129">
        <f t="shared" ref="BO169" si="1743">G169/G188</f>
        <v>4.8596750369276222E-2</v>
      </c>
      <c r="BP169" s="130">
        <f t="shared" ref="BP169" si="1744">H169/H188</f>
        <v>8.0691319230121766E-2</v>
      </c>
      <c r="BQ169" s="131">
        <f t="shared" ref="BQ169" si="1745">I169/I188</f>
        <v>5.6520113253913137E-2</v>
      </c>
      <c r="BR169" s="128">
        <f t="shared" ref="BR169" si="1746">J169/J188</f>
        <v>3.6277602523659309E-2</v>
      </c>
      <c r="BS169" s="129">
        <f t="shared" ref="BS169" si="1747">K169/K188</f>
        <v>0.13781031190324633</v>
      </c>
      <c r="BT169" s="130">
        <f t="shared" ref="BT169" si="1748">L169/L188</f>
        <v>4.239518706523783E-2</v>
      </c>
      <c r="BU169" s="128">
        <f t="shared" ref="BU169" si="1749">M169/M188</f>
        <v>0.12006943774713087</v>
      </c>
      <c r="BV169" s="132">
        <f t="shared" ref="BV169" si="1750">N169/N188</f>
        <v>6.3975155279503107E-2</v>
      </c>
      <c r="BW169" s="133">
        <f t="shared" ref="BW169" si="1751">O169/O188</f>
        <v>9.5032957907302637E-2</v>
      </c>
      <c r="BX169" s="128">
        <f t="shared" ref="BX169" si="1752">P169/P188</f>
        <v>7.540781779008926E-2</v>
      </c>
      <c r="BY169" s="129">
        <f t="shared" ref="BY169" si="1753">Q169/Q188</f>
        <v>7.8310039475088022E-2</v>
      </c>
      <c r="BZ169" s="130">
        <f t="shared" ref="BZ169" si="1754">R169/R188</f>
        <v>8.8737201365187715E-2</v>
      </c>
      <c r="CA169" s="131">
        <f t="shared" ref="CA169" si="1755">S169/S188</f>
        <v>6.515957446808511E-2</v>
      </c>
      <c r="CB169" s="128">
        <f t="shared" ref="CB169" si="1756">T169/T188</f>
        <v>5.469798657718121E-2</v>
      </c>
      <c r="CC169" s="129">
        <f t="shared" ref="CC169" si="1757">U169/U188</f>
        <v>0.13851132686084142</v>
      </c>
      <c r="CD169" s="130">
        <f t="shared" ref="CD169" si="1758">V169/V188</f>
        <v>4.3191006804062716E-2</v>
      </c>
      <c r="CE169" s="131">
        <f t="shared" ref="CE169" si="1759">W169/W188</f>
        <v>9.4725413914774265E-2</v>
      </c>
      <c r="CF169" s="128">
        <f t="shared" ref="CF169" si="1760">X169/X188</f>
        <v>6.7464003715745471E-2</v>
      </c>
      <c r="CG169" s="129">
        <f t="shared" ref="CG169" si="1761">Y169/Y188</f>
        <v>0.13483951945490408</v>
      </c>
      <c r="CH169" s="130">
        <f t="shared" ref="CH169" si="1762">Z169/Z188</f>
        <v>7.2109988776655448E-2</v>
      </c>
      <c r="CI169" s="128">
        <f t="shared" ref="CI169" si="1763">AA169/AA188</f>
        <v>6.6929133858267723E-2</v>
      </c>
      <c r="CJ169" s="134">
        <f t="shared" ref="CJ169" si="1764">AB169/AB188</f>
        <v>7.156234117950111E-2</v>
      </c>
      <c r="CK169" s="135">
        <f t="shared" ref="CK169" si="1765">AC169/AC188</f>
        <v>7.9193282936762532E-2</v>
      </c>
    </row>
    <row r="170" spans="1:89" ht="14.25" thickTop="1" thickBot="1" x14ac:dyDescent="0.25">
      <c r="A170" s="145" t="s">
        <v>22</v>
      </c>
      <c r="B170" s="195">
        <v>880</v>
      </c>
      <c r="C170" s="196">
        <v>636</v>
      </c>
      <c r="D170" s="197">
        <v>343</v>
      </c>
      <c r="E170" s="198">
        <v>264</v>
      </c>
      <c r="F170" s="195">
        <v>1217</v>
      </c>
      <c r="G170" s="199">
        <v>431</v>
      </c>
      <c r="H170" s="197">
        <v>1443</v>
      </c>
      <c r="I170" s="198">
        <v>1025</v>
      </c>
      <c r="J170" s="195">
        <v>160</v>
      </c>
      <c r="K170" s="199">
        <v>401</v>
      </c>
      <c r="L170" s="197">
        <v>413</v>
      </c>
      <c r="M170" s="195">
        <v>1047</v>
      </c>
      <c r="N170" s="200">
        <v>1118</v>
      </c>
      <c r="O170" s="201">
        <v>1596</v>
      </c>
      <c r="P170" s="195">
        <v>634</v>
      </c>
      <c r="Q170" s="199">
        <v>533</v>
      </c>
      <c r="R170" s="197">
        <v>938</v>
      </c>
      <c r="S170" s="198">
        <v>769</v>
      </c>
      <c r="T170" s="195">
        <v>143</v>
      </c>
      <c r="U170" s="199">
        <v>241</v>
      </c>
      <c r="V170" s="197">
        <v>312</v>
      </c>
      <c r="W170" s="198">
        <v>1097</v>
      </c>
      <c r="X170" s="195">
        <v>490</v>
      </c>
      <c r="Y170" s="199">
        <v>451</v>
      </c>
      <c r="Z170" s="197">
        <v>1230</v>
      </c>
      <c r="AA170" s="195">
        <v>1171</v>
      </c>
      <c r="AB170" s="169">
        <f t="shared" si="1628"/>
        <v>9321</v>
      </c>
      <c r="AC170" s="170">
        <f t="shared" si="1629"/>
        <v>9662</v>
      </c>
      <c r="AE170" s="296" t="s">
        <v>0</v>
      </c>
      <c r="AF170" s="298" t="s">
        <v>1</v>
      </c>
      <c r="AG170" s="299"/>
      <c r="AH170" s="298" t="s">
        <v>2</v>
      </c>
      <c r="AI170" s="299"/>
      <c r="AJ170" s="298" t="s">
        <v>3</v>
      </c>
      <c r="AK170" s="299"/>
      <c r="AL170" s="298" t="s">
        <v>4</v>
      </c>
      <c r="AM170" s="299"/>
      <c r="AN170" s="298" t="s">
        <v>5</v>
      </c>
      <c r="AO170" s="299"/>
      <c r="AP170" s="298" t="s">
        <v>6</v>
      </c>
      <c r="AQ170" s="299"/>
      <c r="AR170" s="298" t="s">
        <v>7</v>
      </c>
      <c r="AS170" s="299"/>
      <c r="AT170" s="298" t="s">
        <v>8</v>
      </c>
      <c r="AU170" s="299"/>
      <c r="AV170" s="298" t="s">
        <v>9</v>
      </c>
      <c r="AW170" s="299"/>
      <c r="AX170" s="298" t="s">
        <v>10</v>
      </c>
      <c r="AY170" s="299"/>
      <c r="AZ170" s="298" t="s">
        <v>11</v>
      </c>
      <c r="BA170" s="299"/>
      <c r="BB170" s="298" t="s">
        <v>12</v>
      </c>
      <c r="BC170" s="299"/>
      <c r="BD170" s="301" t="s">
        <v>40</v>
      </c>
      <c r="BE170" s="302"/>
      <c r="BF170" s="303" t="s">
        <v>41</v>
      </c>
      <c r="BG170" s="304"/>
      <c r="BI170" s="145" t="s">
        <v>22</v>
      </c>
      <c r="BJ170" s="128">
        <f>B170/B188</f>
        <v>7.7315058864874359E-2</v>
      </c>
      <c r="BK170" s="129">
        <f t="shared" ref="BK170" si="1766">C170/C188</f>
        <v>5.4639175257731959E-2</v>
      </c>
      <c r="BL170" s="130">
        <f t="shared" ref="BL170" si="1767">D170/D188</f>
        <v>6.5999615162593811E-2</v>
      </c>
      <c r="BM170" s="131">
        <f t="shared" ref="BM170" si="1768">E170/E188</f>
        <v>4.9962149886449661E-2</v>
      </c>
      <c r="BN170" s="128">
        <f t="shared" ref="BN170" si="1769">F170/F188</f>
        <v>8.5643912737508793E-2</v>
      </c>
      <c r="BO170" s="129">
        <f t="shared" ref="BO170" si="1770">G170/G188</f>
        <v>3.1831610044313147E-2</v>
      </c>
      <c r="BP170" s="130">
        <f t="shared" ref="BP170" si="1771">H170/H188</f>
        <v>8.0971887099489367E-2</v>
      </c>
      <c r="BQ170" s="131">
        <f t="shared" ref="BQ170" si="1772">I170/I188</f>
        <v>5.4757198568299588E-2</v>
      </c>
      <c r="BR170" s="128">
        <f t="shared" ref="BR170" si="1773">J170/J188</f>
        <v>5.0473186119873815E-2</v>
      </c>
      <c r="BS170" s="129">
        <f t="shared" ref="BS170" si="1774">K170/K188</f>
        <v>0.12762571610439211</v>
      </c>
      <c r="BT170" s="130">
        <f t="shared" ref="BT170" si="1775">L170/L188</f>
        <v>3.8823087046437298E-2</v>
      </c>
      <c r="BU170" s="128">
        <f t="shared" ref="BU170" si="1776">M170/M188</f>
        <v>0.10097405728614138</v>
      </c>
      <c r="BV170" s="132">
        <f t="shared" ref="BV170" si="1777">N170/N188</f>
        <v>5.7867494824016562E-2</v>
      </c>
      <c r="BW170" s="133">
        <f t="shared" ref="BW170" si="1778">O170/O188</f>
        <v>8.2835937094513937E-2</v>
      </c>
      <c r="BX170" s="128">
        <f t="shared" ref="BX170" si="1779">P170/P188</f>
        <v>6.5045655073355899E-2</v>
      </c>
      <c r="BY170" s="129">
        <f t="shared" ref="BY170" si="1780">Q170/Q188</f>
        <v>5.6865464632454926E-2</v>
      </c>
      <c r="BZ170" s="130">
        <f t="shared" ref="BZ170" si="1781">R170/R188</f>
        <v>7.4450353202635128E-2</v>
      </c>
      <c r="CA170" s="131">
        <f t="shared" ref="CA170" si="1782">S170/S188</f>
        <v>6.015331664580726E-2</v>
      </c>
      <c r="CB170" s="128">
        <f t="shared" ref="CB170" si="1783">T170/T188</f>
        <v>4.7986577181208051E-2</v>
      </c>
      <c r="CC170" s="129">
        <f t="shared" ref="CC170" si="1784">U170/U188</f>
        <v>7.7993527508090618E-2</v>
      </c>
      <c r="CD170" s="130">
        <f t="shared" ref="CD170" si="1785">V170/V188</f>
        <v>3.0766196627551524E-2</v>
      </c>
      <c r="CE170" s="131">
        <f t="shared" ref="CE170" si="1786">W170/W188</f>
        <v>9.9249072649959288E-2</v>
      </c>
      <c r="CF170" s="128">
        <f t="shared" ref="CF170" si="1787">X170/X188</f>
        <v>5.68973525313516E-2</v>
      </c>
      <c r="CG170" s="129">
        <f t="shared" ref="CG170" si="1788">Y170/Y188</f>
        <v>8.0867850098619326E-2</v>
      </c>
      <c r="CH170" s="130">
        <f t="shared" ref="CH170" si="1789">Z170/Z188</f>
        <v>6.9023569023569029E-2</v>
      </c>
      <c r="CI170" s="128">
        <f t="shared" ref="CI170" si="1790">AA170/AA188</f>
        <v>5.9873197668473259E-2</v>
      </c>
      <c r="CJ170" s="134">
        <f t="shared" ref="CJ170" si="1791">AB170/AB188</f>
        <v>6.4892750475156122E-2</v>
      </c>
      <c r="CK170" s="135">
        <f t="shared" ref="CK170" si="1792">AC170/AC188</f>
        <v>6.7379843231331421E-2</v>
      </c>
    </row>
    <row r="171" spans="1:89" ht="15" thickTop="1" thickBot="1" x14ac:dyDescent="0.3">
      <c r="A171" s="136" t="s">
        <v>23</v>
      </c>
      <c r="B171" s="188">
        <v>669</v>
      </c>
      <c r="C171" s="189">
        <v>543</v>
      </c>
      <c r="D171" s="190">
        <v>288</v>
      </c>
      <c r="E171" s="191">
        <v>243</v>
      </c>
      <c r="F171" s="188">
        <v>898</v>
      </c>
      <c r="G171" s="192">
        <v>392</v>
      </c>
      <c r="H171" s="190">
        <v>1147</v>
      </c>
      <c r="I171" s="191">
        <v>685</v>
      </c>
      <c r="J171" s="188">
        <v>166</v>
      </c>
      <c r="K171" s="192">
        <v>244</v>
      </c>
      <c r="L171" s="190">
        <v>405</v>
      </c>
      <c r="M171" s="188">
        <v>680</v>
      </c>
      <c r="N171" s="193">
        <v>914</v>
      </c>
      <c r="O171" s="194">
        <v>1094</v>
      </c>
      <c r="P171" s="188">
        <v>508</v>
      </c>
      <c r="Q171" s="192">
        <v>421</v>
      </c>
      <c r="R171" s="190">
        <v>730</v>
      </c>
      <c r="S171" s="191">
        <v>602</v>
      </c>
      <c r="T171" s="188">
        <v>140</v>
      </c>
      <c r="U171" s="192">
        <v>149</v>
      </c>
      <c r="V171" s="190">
        <v>381</v>
      </c>
      <c r="W171" s="191">
        <v>725</v>
      </c>
      <c r="X171" s="188">
        <v>442</v>
      </c>
      <c r="Y171" s="192">
        <v>330</v>
      </c>
      <c r="Z171" s="190">
        <v>1162</v>
      </c>
      <c r="AA171" s="188">
        <v>1053</v>
      </c>
      <c r="AB171" s="169">
        <f t="shared" si="1628"/>
        <v>7850</v>
      </c>
      <c r="AC171" s="170">
        <f t="shared" si="1629"/>
        <v>7161</v>
      </c>
      <c r="AE171" s="297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75" t="s">
        <v>14</v>
      </c>
      <c r="BG171" s="176" t="s">
        <v>15</v>
      </c>
      <c r="BI171" s="136" t="s">
        <v>23</v>
      </c>
      <c r="BJ171" s="128">
        <f>B171/B188</f>
        <v>5.8777016341591985E-2</v>
      </c>
      <c r="BK171" s="129">
        <f t="shared" ref="BK171" si="1793">C171/C188</f>
        <v>4.6649484536082475E-2</v>
      </c>
      <c r="BL171" s="130">
        <f t="shared" ref="BL171" si="1794">D171/D188</f>
        <v>5.5416586492207043E-2</v>
      </c>
      <c r="BM171" s="131">
        <f t="shared" ref="BM171" si="1795">E171/E188</f>
        <v>4.598788796366389E-2</v>
      </c>
      <c r="BN171" s="128">
        <f t="shared" ref="BN171" si="1796">F171/F188</f>
        <v>6.3194933145672066E-2</v>
      </c>
      <c r="BO171" s="129">
        <f t="shared" ref="BO171" si="1797">G171/G188</f>
        <v>2.8951255539143281E-2</v>
      </c>
      <c r="BP171" s="130">
        <f t="shared" ref="BP171" si="1798">H171/H188</f>
        <v>6.4362269232927441E-2</v>
      </c>
      <c r="BQ171" s="131">
        <f t="shared" ref="BQ171" si="1799">I171/I188</f>
        <v>3.6593835140766064E-2</v>
      </c>
      <c r="BR171" s="128">
        <f t="shared" ref="BR171" si="1800">J171/J188</f>
        <v>5.2365930599369087E-2</v>
      </c>
      <c r="BS171" s="129">
        <f t="shared" ref="BS171" si="1801">K171/K188</f>
        <v>7.7657542966263524E-2</v>
      </c>
      <c r="BT171" s="130">
        <f t="shared" ref="BT171" si="1802">L171/L188</f>
        <v>3.8071065989847719E-2</v>
      </c>
      <c r="BU171" s="128">
        <f t="shared" ref="BU171" si="1803">M171/M188</f>
        <v>6.5580094512489154E-2</v>
      </c>
      <c r="BV171" s="132">
        <f t="shared" ref="BV171" si="1804">N171/N188</f>
        <v>4.7308488612836437E-2</v>
      </c>
      <c r="BW171" s="133">
        <f t="shared" ref="BW171" si="1805">O171/O188</f>
        <v>5.6781024549748274E-2</v>
      </c>
      <c r="BX171" s="128">
        <f t="shared" ref="BX171" si="1806">P171/P188</f>
        <v>5.2118600595054888E-2</v>
      </c>
      <c r="BY171" s="129">
        <f t="shared" ref="BY171" si="1807">Q171/Q188</f>
        <v>4.4916248799743944E-2</v>
      </c>
      <c r="BZ171" s="130">
        <f t="shared" ref="BZ171" si="1808">R171/R188</f>
        <v>5.7941106437018809E-2</v>
      </c>
      <c r="CA171" s="131">
        <f t="shared" ref="CA171" si="1809">S171/S188</f>
        <v>4.7090112640800999E-2</v>
      </c>
      <c r="CB171" s="128">
        <f t="shared" ref="CB171" si="1810">T171/T188</f>
        <v>4.6979865771812082E-2</v>
      </c>
      <c r="CC171" s="129">
        <f t="shared" ref="CC171" si="1811">U171/U188</f>
        <v>4.8220064724919097E-2</v>
      </c>
      <c r="CD171" s="130">
        <f t="shared" ref="CD171" si="1812">V171/V188</f>
        <v>3.7570259343260033E-2</v>
      </c>
      <c r="CE171" s="131">
        <f t="shared" ref="CE171" si="1813">W171/W188</f>
        <v>6.5593051660182755E-2</v>
      </c>
      <c r="CF171" s="128">
        <f t="shared" ref="CF171" si="1814">X171/X188</f>
        <v>5.1323734324198796E-2</v>
      </c>
      <c r="CG171" s="129">
        <f t="shared" ref="CG171" si="1815">Y171/Y188</f>
        <v>5.9171597633136092E-2</v>
      </c>
      <c r="CH171" s="130">
        <f t="shared" ref="CH171" si="1816">Z171/Z188</f>
        <v>6.5207631874298538E-2</v>
      </c>
      <c r="CI171" s="128">
        <f t="shared" ref="CI171" si="1817">AA171/AA188</f>
        <v>5.3839860926475101E-2</v>
      </c>
      <c r="CJ171" s="134">
        <f t="shared" ref="CJ171" si="1818">AB171/AB188</f>
        <v>5.4651656606584657E-2</v>
      </c>
      <c r="CK171" s="135">
        <f t="shared" ref="CK171" si="1819">AC171/AC188</f>
        <v>4.993863148204971E-2</v>
      </c>
    </row>
    <row r="172" spans="1:89" ht="13.5" thickTop="1" x14ac:dyDescent="0.2">
      <c r="A172" s="145" t="s">
        <v>24</v>
      </c>
      <c r="B172" s="202">
        <v>578</v>
      </c>
      <c r="C172" s="196">
        <v>665</v>
      </c>
      <c r="D172" s="197">
        <v>229</v>
      </c>
      <c r="E172" s="198">
        <v>276</v>
      </c>
      <c r="F172" s="195">
        <v>830</v>
      </c>
      <c r="G172" s="199">
        <v>500</v>
      </c>
      <c r="H172" s="197">
        <v>1031</v>
      </c>
      <c r="I172" s="198">
        <v>1123</v>
      </c>
      <c r="J172" s="195">
        <v>137</v>
      </c>
      <c r="K172" s="199">
        <v>259</v>
      </c>
      <c r="L172" s="197">
        <v>418</v>
      </c>
      <c r="M172" s="195">
        <v>841</v>
      </c>
      <c r="N172" s="200">
        <v>926</v>
      </c>
      <c r="O172" s="203">
        <v>1292</v>
      </c>
      <c r="P172" s="195">
        <v>459</v>
      </c>
      <c r="Q172" s="199">
        <v>471</v>
      </c>
      <c r="R172" s="197">
        <v>729</v>
      </c>
      <c r="S172" s="198">
        <v>717</v>
      </c>
      <c r="T172" s="195">
        <v>166</v>
      </c>
      <c r="U172" s="199">
        <v>165</v>
      </c>
      <c r="V172" s="197">
        <v>353</v>
      </c>
      <c r="W172" s="204">
        <v>772</v>
      </c>
      <c r="X172" s="195">
        <v>442</v>
      </c>
      <c r="Y172" s="199">
        <v>235</v>
      </c>
      <c r="Z172" s="197">
        <v>1027</v>
      </c>
      <c r="AA172" s="195">
        <v>1346</v>
      </c>
      <c r="AB172" s="169">
        <f t="shared" si="1628"/>
        <v>7325</v>
      </c>
      <c r="AC172" s="170">
        <f t="shared" si="1629"/>
        <v>8662</v>
      </c>
      <c r="AE172" s="272" t="str">
        <f>$AE$17</f>
        <v>17:00 - 17:59</v>
      </c>
      <c r="AF172" s="125">
        <f t="shared" ref="AF172:AU173" si="1820">SUMIF($A$9:$A$32,$AE172,B$164:B$187)</f>
        <v>616</v>
      </c>
      <c r="AG172" s="185">
        <f t="shared" si="1820"/>
        <v>1359</v>
      </c>
      <c r="AH172" s="126">
        <f t="shared" si="1820"/>
        <v>424</v>
      </c>
      <c r="AI172" s="179">
        <f t="shared" si="1820"/>
        <v>411</v>
      </c>
      <c r="AJ172" s="125">
        <f t="shared" si="1820"/>
        <v>647</v>
      </c>
      <c r="AK172" s="127">
        <f t="shared" si="1820"/>
        <v>1490</v>
      </c>
      <c r="AL172" s="126">
        <f t="shared" si="1820"/>
        <v>1099</v>
      </c>
      <c r="AM172" s="179">
        <f t="shared" si="1820"/>
        <v>1831</v>
      </c>
      <c r="AN172" s="125">
        <f t="shared" si="1820"/>
        <v>446</v>
      </c>
      <c r="AO172" s="127">
        <f t="shared" si="1820"/>
        <v>100</v>
      </c>
      <c r="AP172" s="126">
        <f t="shared" si="1820"/>
        <v>1293</v>
      </c>
      <c r="AQ172" s="125">
        <f t="shared" si="1820"/>
        <v>353</v>
      </c>
      <c r="AR172" s="178">
        <f t="shared" si="1820"/>
        <v>1898</v>
      </c>
      <c r="AS172" s="180">
        <f t="shared" si="1820"/>
        <v>1105</v>
      </c>
      <c r="AT172" s="125">
        <f t="shared" si="1820"/>
        <v>881</v>
      </c>
      <c r="AU172" s="127">
        <f t="shared" si="1820"/>
        <v>705</v>
      </c>
      <c r="AV172" s="126">
        <f t="shared" ref="AP172:BE173" si="1821">SUMIF($A$9:$A$32,$AE172,R$164:R$187)</f>
        <v>827</v>
      </c>
      <c r="AW172" s="179">
        <f t="shared" si="1821"/>
        <v>1207</v>
      </c>
      <c r="AX172" s="125">
        <f t="shared" si="1821"/>
        <v>442</v>
      </c>
      <c r="AY172" s="127">
        <f t="shared" si="1821"/>
        <v>102</v>
      </c>
      <c r="AZ172" s="126">
        <f t="shared" si="1821"/>
        <v>1146</v>
      </c>
      <c r="BA172" s="179">
        <f t="shared" si="1821"/>
        <v>644</v>
      </c>
      <c r="BB172" s="125">
        <f t="shared" si="1821"/>
        <v>940</v>
      </c>
      <c r="BC172" s="127">
        <f t="shared" si="1821"/>
        <v>251</v>
      </c>
      <c r="BD172" s="183">
        <f t="shared" si="1821"/>
        <v>1331</v>
      </c>
      <c r="BE172" s="184">
        <f t="shared" si="1821"/>
        <v>1819</v>
      </c>
      <c r="BF172" s="169">
        <f>AF172+AH172+AJ172+AL172+AN172+AP172+AR172+AT172+AV172+AX172+AZ172+BB172+BD172</f>
        <v>11990</v>
      </c>
      <c r="BG172" s="170">
        <f>AG172+AI172+AK172+AM172+AO172+AQ172+AS172+AU172+AW172+AY172+BA172+BC172+BE172</f>
        <v>11377</v>
      </c>
      <c r="BI172" s="145" t="s">
        <v>24</v>
      </c>
      <c r="BJ172" s="128">
        <f>B172/B188</f>
        <v>5.0781936390792481E-2</v>
      </c>
      <c r="BK172" s="129">
        <f t="shared" ref="BK172" si="1822">C172/C188</f>
        <v>5.7130584192439861E-2</v>
      </c>
      <c r="BL172" s="130">
        <f t="shared" ref="BL172" si="1823">D172/D188</f>
        <v>4.4063883009428519E-2</v>
      </c>
      <c r="BM172" s="131">
        <f t="shared" ref="BM172" si="1824">E172/E188</f>
        <v>5.2233156699470096E-2</v>
      </c>
      <c r="BN172" s="128">
        <f t="shared" ref="BN172" si="1825">F172/F188</f>
        <v>5.840957072484166E-2</v>
      </c>
      <c r="BO172" s="129">
        <f t="shared" ref="BO172" si="1826">G172/G188</f>
        <v>3.6927621861152143E-2</v>
      </c>
      <c r="BP172" s="130">
        <f t="shared" ref="BP172" si="1827">H172/H188</f>
        <v>5.7853094663599128E-2</v>
      </c>
      <c r="BQ172" s="131">
        <f t="shared" ref="BQ172" si="1828">I172/I188</f>
        <v>5.999252096800043E-2</v>
      </c>
      <c r="BR172" s="128">
        <f t="shared" ref="BR172" si="1829">J172/J188</f>
        <v>4.3217665615141954E-2</v>
      </c>
      <c r="BS172" s="129">
        <f t="shared" ref="BS172" si="1830">K172/K188</f>
        <v>8.2431572246976448E-2</v>
      </c>
      <c r="BT172" s="130">
        <f t="shared" ref="BT172" si="1831">L172/L188</f>
        <v>3.9293100206805792E-2</v>
      </c>
      <c r="BU172" s="128">
        <f t="shared" ref="BU172" si="1832">M172/M188</f>
        <v>8.1107146301475558E-2</v>
      </c>
      <c r="BV172" s="132">
        <f t="shared" ref="BV172" si="1833">N172/N188</f>
        <v>4.7929606625258796E-2</v>
      </c>
      <c r="BW172" s="133">
        <f t="shared" ref="BW172" si="1834">O172/O188</f>
        <v>6.7057663362225572E-2</v>
      </c>
      <c r="BX172" s="128">
        <f t="shared" ref="BX172" si="1835">P172/P188</f>
        <v>4.7091412742382273E-2</v>
      </c>
      <c r="BY172" s="129">
        <f t="shared" ref="BY172" si="1836">Q172/Q188</f>
        <v>5.0250720153632772E-2</v>
      </c>
      <c r="BZ172" s="130">
        <f t="shared" ref="BZ172" si="1837">R172/R188</f>
        <v>5.7861735058337964E-2</v>
      </c>
      <c r="CA172" s="131">
        <f t="shared" ref="CA172" si="1838">S172/S188</f>
        <v>5.6085732165206507E-2</v>
      </c>
      <c r="CB172" s="128">
        <f t="shared" ref="CB172" si="1839">T172/T188</f>
        <v>5.5704697986577179E-2</v>
      </c>
      <c r="CC172" s="129">
        <f t="shared" ref="CC172" si="1840">U172/U188</f>
        <v>5.3398058252427182E-2</v>
      </c>
      <c r="CD172" s="130">
        <f t="shared" ref="CD172" si="1841">V172/V188</f>
        <v>3.4809190415146435E-2</v>
      </c>
      <c r="CE172" s="131">
        <f t="shared" ref="CE172" si="1842">W172/W188</f>
        <v>6.9845290871256668E-2</v>
      </c>
      <c r="CF172" s="128">
        <f t="shared" ref="CF172" si="1843">X172/X188</f>
        <v>5.1323734324198796E-2</v>
      </c>
      <c r="CG172" s="129">
        <f t="shared" ref="CG172" si="1844">Y172/Y188</f>
        <v>4.2137349829657521E-2</v>
      </c>
      <c r="CH172" s="130">
        <f t="shared" ref="CH172" si="1845">Z172/Z188</f>
        <v>5.7631874298540962E-2</v>
      </c>
      <c r="CI172" s="128">
        <f t="shared" ref="CI172" si="1846">AA172/AA188</f>
        <v>6.8820942836690865E-2</v>
      </c>
      <c r="CJ172" s="134">
        <f t="shared" ref="CJ172" si="1847">AB172/AB188</f>
        <v>5.0996609508692052E-2</v>
      </c>
      <c r="CK172" s="135">
        <f t="shared" ref="CK172" si="1848">AC172/AC188</f>
        <v>6.0406148009707381E-2</v>
      </c>
    </row>
    <row r="173" spans="1:89" x14ac:dyDescent="0.2">
      <c r="A173" s="136" t="s">
        <v>25</v>
      </c>
      <c r="B173" s="205">
        <v>509</v>
      </c>
      <c r="C173" s="189">
        <v>652</v>
      </c>
      <c r="D173" s="190">
        <v>212</v>
      </c>
      <c r="E173" s="191">
        <v>274</v>
      </c>
      <c r="F173" s="188">
        <v>663</v>
      </c>
      <c r="G173" s="192">
        <v>473</v>
      </c>
      <c r="H173" s="190">
        <v>888</v>
      </c>
      <c r="I173" s="191">
        <v>865</v>
      </c>
      <c r="J173" s="188">
        <v>153</v>
      </c>
      <c r="K173" s="189">
        <v>149</v>
      </c>
      <c r="L173" s="190">
        <v>406</v>
      </c>
      <c r="M173" s="188">
        <v>562</v>
      </c>
      <c r="N173" s="193">
        <v>827</v>
      </c>
      <c r="O173" s="206">
        <v>945</v>
      </c>
      <c r="P173" s="188">
        <v>380</v>
      </c>
      <c r="Q173" s="189">
        <v>396</v>
      </c>
      <c r="R173" s="190">
        <v>579</v>
      </c>
      <c r="S173" s="191">
        <v>546</v>
      </c>
      <c r="T173" s="197">
        <v>98</v>
      </c>
      <c r="U173" s="188">
        <v>113</v>
      </c>
      <c r="V173" s="190">
        <v>400</v>
      </c>
      <c r="W173" s="207">
        <v>590</v>
      </c>
      <c r="X173" s="188">
        <v>359</v>
      </c>
      <c r="Y173" s="192">
        <v>188</v>
      </c>
      <c r="Z173" s="190">
        <v>993</v>
      </c>
      <c r="AA173" s="188">
        <v>1001</v>
      </c>
      <c r="AB173" s="169">
        <f t="shared" si="1628"/>
        <v>6467</v>
      </c>
      <c r="AC173" s="170">
        <f t="shared" si="1629"/>
        <v>6754</v>
      </c>
      <c r="AE173" s="274" t="str">
        <f>$AE$18</f>
        <v>18:00 - 18:59</v>
      </c>
      <c r="AF173" s="125">
        <f t="shared" si="1820"/>
        <v>578</v>
      </c>
      <c r="AG173" s="189">
        <f t="shared" si="1820"/>
        <v>1330</v>
      </c>
      <c r="AH173" s="190">
        <f t="shared" si="1820"/>
        <v>270</v>
      </c>
      <c r="AI173" s="191">
        <f t="shared" si="1820"/>
        <v>416</v>
      </c>
      <c r="AJ173" s="275">
        <f t="shared" si="1820"/>
        <v>441</v>
      </c>
      <c r="AK173" s="192">
        <f t="shared" si="1820"/>
        <v>1480</v>
      </c>
      <c r="AL173" s="190">
        <f t="shared" si="1820"/>
        <v>946</v>
      </c>
      <c r="AM173" s="191">
        <f t="shared" si="1820"/>
        <v>1930</v>
      </c>
      <c r="AN173" s="275">
        <f t="shared" si="1820"/>
        <v>306</v>
      </c>
      <c r="AO173" s="192">
        <f t="shared" si="1820"/>
        <v>112</v>
      </c>
      <c r="AP173" s="190">
        <f t="shared" si="1821"/>
        <v>1202</v>
      </c>
      <c r="AQ173" s="275">
        <f t="shared" si="1821"/>
        <v>296</v>
      </c>
      <c r="AR173" s="193">
        <f t="shared" si="1821"/>
        <v>1559</v>
      </c>
      <c r="AS173" s="194">
        <f t="shared" si="1821"/>
        <v>1020</v>
      </c>
      <c r="AT173" s="275">
        <f t="shared" si="1821"/>
        <v>752</v>
      </c>
      <c r="AU173" s="192">
        <f t="shared" si="1821"/>
        <v>729</v>
      </c>
      <c r="AV173" s="190">
        <f t="shared" si="1821"/>
        <v>754</v>
      </c>
      <c r="AW173" s="191">
        <f t="shared" si="1821"/>
        <v>1078</v>
      </c>
      <c r="AX173" s="275">
        <f t="shared" si="1821"/>
        <v>295</v>
      </c>
      <c r="AY173" s="192">
        <f t="shared" si="1821"/>
        <v>68</v>
      </c>
      <c r="AZ173" s="190">
        <f t="shared" si="1821"/>
        <v>1167</v>
      </c>
      <c r="BA173" s="191">
        <f t="shared" si="1821"/>
        <v>471</v>
      </c>
      <c r="BB173" s="275">
        <f t="shared" si="1821"/>
        <v>788</v>
      </c>
      <c r="BC173" s="192">
        <f t="shared" si="1821"/>
        <v>308</v>
      </c>
      <c r="BD173" s="190">
        <f t="shared" si="1821"/>
        <v>997</v>
      </c>
      <c r="BE173" s="275">
        <f t="shared" si="1821"/>
        <v>1746</v>
      </c>
      <c r="BF173" s="171">
        <f>SUM(AF173,AH173,AJ173,AL173,AN173,AP173,AR173,AT173,AV173,AX173,AZ173,BB173,BD173)</f>
        <v>10055</v>
      </c>
      <c r="BG173" s="172">
        <f>SUM(AG173,AI173,AK173,AM173,AO173,AQ173,AS173,AU173,AW173,AY173,BA173,BC173,BE173)</f>
        <v>10984</v>
      </c>
      <c r="BI173" s="136" t="s">
        <v>25</v>
      </c>
      <c r="BJ173" s="128">
        <f>B173/B188</f>
        <v>4.471973291161483E-2</v>
      </c>
      <c r="BK173" s="129">
        <f t="shared" ref="BK173" si="1849">C173/C188</f>
        <v>5.6013745704467356E-2</v>
      </c>
      <c r="BL173" s="130">
        <f t="shared" ref="BL173" si="1850">D173/D188</f>
        <v>4.0792765056763519E-2</v>
      </c>
      <c r="BM173" s="131">
        <f t="shared" ref="BM173" si="1851">E173/E188</f>
        <v>5.1854655563966692E-2</v>
      </c>
      <c r="BN173" s="128">
        <f t="shared" ref="BN173" si="1852">F173/F188</f>
        <v>4.6657283603096414E-2</v>
      </c>
      <c r="BO173" s="129">
        <f t="shared" ref="BO173" si="1853">G173/G188</f>
        <v>3.4933530280649924E-2</v>
      </c>
      <c r="BP173" s="130">
        <f t="shared" ref="BP173" si="1854">H173/H188</f>
        <v>4.9828853599685766E-2</v>
      </c>
      <c r="BQ173" s="131">
        <f t="shared" ref="BQ173" si="1855">I173/I188</f>
        <v>4.620973342593087E-2</v>
      </c>
      <c r="BR173" s="128">
        <f t="shared" ref="BR173" si="1856">J173/J188</f>
        <v>4.826498422712934E-2</v>
      </c>
      <c r="BS173" s="129">
        <f t="shared" ref="BS173" si="1857">K173/K188</f>
        <v>4.742202418841502E-2</v>
      </c>
      <c r="BT173" s="130">
        <f t="shared" ref="BT173" si="1858">L173/L188</f>
        <v>3.8165068621921414E-2</v>
      </c>
      <c r="BU173" s="128">
        <f t="shared" ref="BU173" si="1859">M173/M188</f>
        <v>5.4200019288263089E-2</v>
      </c>
      <c r="BV173" s="132">
        <f t="shared" ref="BV173" si="1860">N173/N188</f>
        <v>4.2805383022774326E-2</v>
      </c>
      <c r="BW173" s="133">
        <f t="shared" ref="BW173" si="1861">O173/O188</f>
        <v>4.904759433227799E-2</v>
      </c>
      <c r="BX173" s="128">
        <f t="shared" ref="BX173" si="1862">P173/P188</f>
        <v>3.8986354775828458E-2</v>
      </c>
      <c r="BY173" s="129">
        <f t="shared" ref="BY173" si="1863">Q173/Q188</f>
        <v>4.2249013122799529E-2</v>
      </c>
      <c r="BZ173" s="130">
        <f t="shared" ref="BZ173" si="1864">R173/R188</f>
        <v>4.5956028256210812E-2</v>
      </c>
      <c r="CA173" s="131">
        <f t="shared" ref="CA173" si="1865">S173/S188</f>
        <v>4.2709637046307883E-2</v>
      </c>
      <c r="CB173" s="128">
        <f t="shared" ref="CB173" si="1866">T173/T188</f>
        <v>3.2885906040268455E-2</v>
      </c>
      <c r="CC173" s="129">
        <f t="shared" ref="CC173" si="1867">U173/U188</f>
        <v>3.6569579288025893E-2</v>
      </c>
      <c r="CD173" s="130">
        <f t="shared" ref="CD173" si="1868">V173/V188</f>
        <v>3.9443841830194261E-2</v>
      </c>
      <c r="CE173" s="131">
        <f t="shared" ref="CE173" si="1869">W173/W188</f>
        <v>5.3379173075183209E-2</v>
      </c>
      <c r="CF173" s="128">
        <f t="shared" ref="CF173" si="1870">X173/X188</f>
        <v>4.1686019507663728E-2</v>
      </c>
      <c r="CG173" s="129">
        <f t="shared" ref="CG173" si="1871">Y173/Y188</f>
        <v>3.3709879863726019E-2</v>
      </c>
      <c r="CH173" s="130">
        <f t="shared" ref="CH173" si="1872">Z173/Z188</f>
        <v>5.5723905723905724E-2</v>
      </c>
      <c r="CI173" s="128">
        <f t="shared" ref="CI173" si="1873">AA173/AA188</f>
        <v>5.1181102362204724E-2</v>
      </c>
      <c r="CJ173" s="134">
        <f t="shared" ref="CJ173" si="1874">AB173/AB188</f>
        <v>4.502321825156471E-2</v>
      </c>
      <c r="CK173" s="135">
        <f t="shared" ref="CK173" si="1875">AC173/AC188</f>
        <v>4.7100337526848723E-2</v>
      </c>
    </row>
    <row r="174" spans="1:89" ht="13.5" thickBot="1" x14ac:dyDescent="0.25">
      <c r="A174" s="145" t="s">
        <v>26</v>
      </c>
      <c r="B174" s="202">
        <v>462</v>
      </c>
      <c r="C174" s="196">
        <v>518</v>
      </c>
      <c r="D174" s="197">
        <v>212</v>
      </c>
      <c r="E174" s="198">
        <v>251</v>
      </c>
      <c r="F174" s="195">
        <v>543</v>
      </c>
      <c r="G174" s="199">
        <v>465</v>
      </c>
      <c r="H174" s="197">
        <v>810</v>
      </c>
      <c r="I174" s="198">
        <v>836</v>
      </c>
      <c r="J174" s="195">
        <v>162</v>
      </c>
      <c r="K174" s="196">
        <v>126</v>
      </c>
      <c r="L174" s="197">
        <v>456</v>
      </c>
      <c r="M174" s="195">
        <v>397</v>
      </c>
      <c r="N174" s="200">
        <v>811</v>
      </c>
      <c r="O174" s="203">
        <v>780</v>
      </c>
      <c r="P174" s="195">
        <v>342</v>
      </c>
      <c r="Q174" s="196">
        <v>335</v>
      </c>
      <c r="R174" s="197">
        <v>608</v>
      </c>
      <c r="S174" s="198">
        <v>569</v>
      </c>
      <c r="T174" s="195">
        <v>78</v>
      </c>
      <c r="U174" s="199">
        <v>120</v>
      </c>
      <c r="V174" s="197">
        <v>390</v>
      </c>
      <c r="W174" s="204">
        <v>490</v>
      </c>
      <c r="X174" s="195">
        <v>328</v>
      </c>
      <c r="Y174" s="199">
        <v>211</v>
      </c>
      <c r="Z174" s="197">
        <v>899</v>
      </c>
      <c r="AA174" s="195">
        <v>971</v>
      </c>
      <c r="AB174" s="169">
        <f t="shared" si="1628"/>
        <v>6101</v>
      </c>
      <c r="AC174" s="170">
        <f t="shared" si="1629"/>
        <v>6069</v>
      </c>
      <c r="AE174" s="272"/>
      <c r="AF174" s="125"/>
      <c r="AG174" s="196"/>
      <c r="AH174" s="197"/>
      <c r="AI174" s="198"/>
      <c r="AJ174" s="195"/>
      <c r="AK174" s="199"/>
      <c r="AL174" s="197"/>
      <c r="AM174" s="198"/>
      <c r="AN174" s="195"/>
      <c r="AO174" s="199"/>
      <c r="AP174" s="197"/>
      <c r="AQ174" s="195"/>
      <c r="AR174" s="200"/>
      <c r="AS174" s="201"/>
      <c r="AT174" s="195"/>
      <c r="AU174" s="199"/>
      <c r="AV174" s="197"/>
      <c r="AW174" s="198"/>
      <c r="AX174" s="195"/>
      <c r="AY174" s="199"/>
      <c r="AZ174" s="197"/>
      <c r="BA174" s="198"/>
      <c r="BB174" s="195"/>
      <c r="BC174" s="199"/>
      <c r="BD174" s="197"/>
      <c r="BE174" s="195"/>
      <c r="BF174" s="171"/>
      <c r="BG174" s="172"/>
      <c r="BI174" s="145" t="s">
        <v>26</v>
      </c>
      <c r="BJ174" s="128">
        <f>B174/B188</f>
        <v>4.0590405904059039E-2</v>
      </c>
      <c r="BK174" s="129">
        <f t="shared" ref="BK174" si="1876">C174/C188</f>
        <v>4.4501718213058421E-2</v>
      </c>
      <c r="BL174" s="130">
        <f t="shared" ref="BL174" si="1877">D174/D188</f>
        <v>4.0792765056763519E-2</v>
      </c>
      <c r="BM174" s="131">
        <f t="shared" ref="BM174" si="1878">E174/E188</f>
        <v>4.7501892505677518E-2</v>
      </c>
      <c r="BN174" s="128">
        <f t="shared" ref="BN174" si="1879">F174/F188</f>
        <v>3.8212526389866289E-2</v>
      </c>
      <c r="BO174" s="129">
        <f t="shared" ref="BO174" si="1880">G174/G188</f>
        <v>3.4342688330871493E-2</v>
      </c>
      <c r="BP174" s="130">
        <f t="shared" ref="BP174" si="1881">H174/H188</f>
        <v>4.5451994837551205E-2</v>
      </c>
      <c r="BQ174" s="131">
        <f t="shared" ref="BQ174" si="1882">I174/I188</f>
        <v>4.4660505368876544E-2</v>
      </c>
      <c r="BR174" s="128">
        <f t="shared" ref="BR174" si="1883">J174/J188</f>
        <v>5.1104100946372237E-2</v>
      </c>
      <c r="BS174" s="129">
        <f t="shared" ref="BS174" si="1884">K174/K188</f>
        <v>4.010184595798854E-2</v>
      </c>
      <c r="BT174" s="130">
        <f t="shared" ref="BT174" si="1885">L174/L188</f>
        <v>4.2865200225606317E-2</v>
      </c>
      <c r="BU174" s="128">
        <f t="shared" ref="BU174" si="1886">M174/M188</f>
        <v>3.828720223743852E-2</v>
      </c>
      <c r="BV174" s="132">
        <f t="shared" ref="BV174" si="1887">N174/N188</f>
        <v>4.1977225672877844E-2</v>
      </c>
      <c r="BW174" s="133">
        <f t="shared" ref="BW174" si="1888">O174/O188</f>
        <v>4.0483728655213574E-2</v>
      </c>
      <c r="BX174" s="128">
        <f t="shared" ref="BX174" si="1889">P174/P188</f>
        <v>3.5087719298245612E-2</v>
      </c>
      <c r="BY174" s="129">
        <f t="shared" ref="BY174" si="1890">Q174/Q188</f>
        <v>3.5740958071055158E-2</v>
      </c>
      <c r="BZ174" s="130">
        <f t="shared" ref="BZ174" si="1891">R174/R188</f>
        <v>4.8257798237955396E-2</v>
      </c>
      <c r="CA174" s="131">
        <f t="shared" ref="CA174" si="1892">S174/S188</f>
        <v>4.4508760951188983E-2</v>
      </c>
      <c r="CB174" s="128">
        <f t="shared" ref="CB174" si="1893">T174/T188</f>
        <v>2.6174496644295303E-2</v>
      </c>
      <c r="CC174" s="129">
        <f t="shared" ref="CC174" si="1894">U174/U188</f>
        <v>3.8834951456310676E-2</v>
      </c>
      <c r="CD174" s="130">
        <f t="shared" ref="CD174" si="1895">V174/V188</f>
        <v>3.8457745784439404E-2</v>
      </c>
      <c r="CE174" s="131">
        <f t="shared" ref="CE174" si="1896">W174/W188</f>
        <v>4.4331855604813175E-2</v>
      </c>
      <c r="CF174" s="128">
        <f t="shared" ref="CF174" si="1897">X174/X188</f>
        <v>3.8086391082210867E-2</v>
      </c>
      <c r="CG174" s="129">
        <f t="shared" ref="CG174" si="1898">Y174/Y188</f>
        <v>3.7833960910883986E-2</v>
      </c>
      <c r="CH174" s="130">
        <f t="shared" ref="CH174" si="1899">Z174/Z188</f>
        <v>5.0448933782267114E-2</v>
      </c>
      <c r="CI174" s="128">
        <f t="shared" ref="CI174" si="1900">AA174/AA188</f>
        <v>4.9647203190510275E-2</v>
      </c>
      <c r="CJ174" s="134">
        <f t="shared" ref="CJ174" si="1901">AB174/AB188</f>
        <v>4.2475128274748149E-2</v>
      </c>
      <c r="CK174" s="135">
        <f t="shared" ref="CK174" si="1902">AC174/AC188</f>
        <v>4.2323356300036266E-2</v>
      </c>
    </row>
    <row r="175" spans="1:89" ht="14.25" thickTop="1" thickBot="1" x14ac:dyDescent="0.25">
      <c r="A175" s="136" t="s">
        <v>27</v>
      </c>
      <c r="B175" s="205">
        <v>389</v>
      </c>
      <c r="C175" s="189">
        <v>513</v>
      </c>
      <c r="D175" s="190">
        <v>201</v>
      </c>
      <c r="E175" s="191">
        <v>247</v>
      </c>
      <c r="F175" s="188">
        <v>447</v>
      </c>
      <c r="G175" s="192">
        <v>530</v>
      </c>
      <c r="H175" s="190">
        <v>779</v>
      </c>
      <c r="I175" s="191">
        <v>949</v>
      </c>
      <c r="J175" s="188">
        <v>136</v>
      </c>
      <c r="K175" s="189">
        <v>126</v>
      </c>
      <c r="L175" s="190">
        <v>508</v>
      </c>
      <c r="M175" s="188">
        <v>339</v>
      </c>
      <c r="N175" s="193">
        <v>950</v>
      </c>
      <c r="O175" s="206">
        <v>769</v>
      </c>
      <c r="P175" s="188">
        <v>470</v>
      </c>
      <c r="Q175" s="189">
        <v>310</v>
      </c>
      <c r="R175" s="190">
        <v>567</v>
      </c>
      <c r="S175" s="191">
        <v>531</v>
      </c>
      <c r="T175" s="188">
        <v>147</v>
      </c>
      <c r="U175" s="192">
        <v>85</v>
      </c>
      <c r="V175" s="190">
        <v>454</v>
      </c>
      <c r="W175" s="207">
        <v>392</v>
      </c>
      <c r="X175" s="188">
        <v>343</v>
      </c>
      <c r="Y175" s="192">
        <v>145</v>
      </c>
      <c r="Z175" s="190">
        <v>967</v>
      </c>
      <c r="AA175" s="188">
        <v>982</v>
      </c>
      <c r="AB175" s="169">
        <f t="shared" si="1628"/>
        <v>6358</v>
      </c>
      <c r="AC175" s="170">
        <f t="shared" si="1629"/>
        <v>5918</v>
      </c>
      <c r="AE175" s="266" t="s">
        <v>13</v>
      </c>
      <c r="AF175" s="20">
        <f t="shared" ref="AF175:BG175" si="1903">SUM(AF172:AF174)</f>
        <v>1194</v>
      </c>
      <c r="AG175" s="21">
        <f t="shared" si="1903"/>
        <v>2689</v>
      </c>
      <c r="AH175" s="20">
        <f t="shared" si="1903"/>
        <v>694</v>
      </c>
      <c r="AI175" s="21">
        <f t="shared" si="1903"/>
        <v>827</v>
      </c>
      <c r="AJ175" s="20">
        <f t="shared" si="1903"/>
        <v>1088</v>
      </c>
      <c r="AK175" s="21">
        <f t="shared" si="1903"/>
        <v>2970</v>
      </c>
      <c r="AL175" s="20">
        <f t="shared" si="1903"/>
        <v>2045</v>
      </c>
      <c r="AM175" s="21">
        <f t="shared" si="1903"/>
        <v>3761</v>
      </c>
      <c r="AN175" s="20">
        <f t="shared" si="1903"/>
        <v>752</v>
      </c>
      <c r="AO175" s="21">
        <f t="shared" si="1903"/>
        <v>212</v>
      </c>
      <c r="AP175" s="20">
        <f t="shared" si="1903"/>
        <v>2495</v>
      </c>
      <c r="AQ175" s="21">
        <f t="shared" si="1903"/>
        <v>649</v>
      </c>
      <c r="AR175" s="20">
        <f t="shared" si="1903"/>
        <v>3457</v>
      </c>
      <c r="AS175" s="21">
        <f t="shared" si="1903"/>
        <v>2125</v>
      </c>
      <c r="AT175" s="20">
        <f t="shared" si="1903"/>
        <v>1633</v>
      </c>
      <c r="AU175" s="21">
        <f t="shared" si="1903"/>
        <v>1434</v>
      </c>
      <c r="AV175" s="20">
        <f t="shared" si="1903"/>
        <v>1581</v>
      </c>
      <c r="AW175" s="21">
        <f t="shared" si="1903"/>
        <v>2285</v>
      </c>
      <c r="AX175" s="20">
        <f t="shared" si="1903"/>
        <v>737</v>
      </c>
      <c r="AY175" s="21">
        <f t="shared" si="1903"/>
        <v>170</v>
      </c>
      <c r="AZ175" s="20">
        <f t="shared" si="1903"/>
        <v>2313</v>
      </c>
      <c r="BA175" s="21">
        <f t="shared" si="1903"/>
        <v>1115</v>
      </c>
      <c r="BB175" s="20">
        <f t="shared" si="1903"/>
        <v>1728</v>
      </c>
      <c r="BC175" s="21">
        <f t="shared" si="1903"/>
        <v>559</v>
      </c>
      <c r="BD175" s="20">
        <f t="shared" si="1903"/>
        <v>2328</v>
      </c>
      <c r="BE175" s="21">
        <f t="shared" si="1903"/>
        <v>3565</v>
      </c>
      <c r="BF175" s="173">
        <f t="shared" si="1903"/>
        <v>22045</v>
      </c>
      <c r="BG175" s="174">
        <f t="shared" si="1903"/>
        <v>22361</v>
      </c>
      <c r="BI175" s="136" t="s">
        <v>27</v>
      </c>
      <c r="BJ175" s="128">
        <f>B175/B188</f>
        <v>3.4176770339131961E-2</v>
      </c>
      <c r="BK175" s="129">
        <f t="shared" ref="BK175" si="1904">C175/C188</f>
        <v>4.4072164948453611E-2</v>
      </c>
      <c r="BL175" s="130">
        <f t="shared" ref="BL175" si="1905">D175/D188</f>
        <v>3.8676159322686164E-2</v>
      </c>
      <c r="BM175" s="131">
        <f t="shared" ref="BM175" si="1906">E175/E188</f>
        <v>4.6744890234670704E-2</v>
      </c>
      <c r="BN175" s="128">
        <f t="shared" ref="BN175" si="1907">F175/F188</f>
        <v>3.1456720619282195E-2</v>
      </c>
      <c r="BO175" s="129">
        <f t="shared" ref="BO175" si="1908">G175/G188</f>
        <v>3.9143279172821267E-2</v>
      </c>
      <c r="BP175" s="130">
        <f t="shared" ref="BP175" si="1909">H175/H188</f>
        <v>4.3712474047472083E-2</v>
      </c>
      <c r="BQ175" s="131">
        <f t="shared" ref="BQ175" si="1910">I175/I188</f>
        <v>5.0697152625674445E-2</v>
      </c>
      <c r="BR175" s="128">
        <f t="shared" ref="BR175" si="1911">J175/J188</f>
        <v>4.2902208201892743E-2</v>
      </c>
      <c r="BS175" s="129">
        <f t="shared" ref="BS175" si="1912">K175/K188</f>
        <v>4.010184595798854E-2</v>
      </c>
      <c r="BT175" s="130">
        <f t="shared" ref="BT175" si="1913">L175/L188</f>
        <v>4.7753337093438618E-2</v>
      </c>
      <c r="BU175" s="128">
        <f t="shared" ref="BU175" si="1914">M175/M188</f>
        <v>3.2693605940785034E-2</v>
      </c>
      <c r="BV175" s="132">
        <f t="shared" ref="BV175" si="1915">N175/N188</f>
        <v>4.917184265010352E-2</v>
      </c>
      <c r="BW175" s="133">
        <f t="shared" ref="BW175" si="1916">O175/O188</f>
        <v>3.9912804276742618E-2</v>
      </c>
      <c r="BX175" s="128">
        <f t="shared" ref="BX175" si="1917">P175/P188</f>
        <v>4.8219965117472043E-2</v>
      </c>
      <c r="BY175" s="129">
        <f t="shared" ref="BY175" si="1918">Q175/Q188</f>
        <v>3.3073722394110744E-2</v>
      </c>
      <c r="BZ175" s="130">
        <f t="shared" ref="BZ175" si="1919">R175/R188</f>
        <v>4.5003571712040641E-2</v>
      </c>
      <c r="CA175" s="131">
        <f t="shared" ref="CA175" si="1920">S175/S188</f>
        <v>4.1536295369211516E-2</v>
      </c>
      <c r="CB175" s="128">
        <f t="shared" ref="CB175" si="1921">T175/T188</f>
        <v>4.9328859060402686E-2</v>
      </c>
      <c r="CC175" s="129">
        <f t="shared" ref="CC175" si="1922">U175/U188</f>
        <v>2.7508090614886731E-2</v>
      </c>
      <c r="CD175" s="130">
        <f t="shared" ref="CD175" si="1923">V175/V188</f>
        <v>4.4768760477270485E-2</v>
      </c>
      <c r="CE175" s="131">
        <f t="shared" ref="CE175" si="1924">W175/W188</f>
        <v>3.5465484483850541E-2</v>
      </c>
      <c r="CF175" s="128">
        <f t="shared" ref="CF175" si="1925">X175/X188</f>
        <v>3.982814677194612E-2</v>
      </c>
      <c r="CG175" s="129">
        <f t="shared" ref="CG175" si="1926">Y175/Y188</f>
        <v>2.5999641384256769E-2</v>
      </c>
      <c r="CH175" s="130">
        <f t="shared" ref="CH175" si="1927">Z175/Z188</f>
        <v>5.4264870931537597E-2</v>
      </c>
      <c r="CI175" s="128">
        <f t="shared" ref="CI175" si="1928">AA175/AA188</f>
        <v>5.0209632886798243E-2</v>
      </c>
      <c r="CJ175" s="134">
        <f t="shared" ref="CJ175" si="1929">AB175/AB188</f>
        <v>4.4264360854097483E-2</v>
      </c>
      <c r="CK175" s="135">
        <f t="shared" ref="CK175" si="1930">AC175/AC188</f>
        <v>4.1270328321571036E-2</v>
      </c>
    </row>
    <row r="176" spans="1:89" ht="13.5" thickTop="1" x14ac:dyDescent="0.2">
      <c r="A176" s="145" t="s">
        <v>28</v>
      </c>
      <c r="B176" s="202">
        <v>384</v>
      </c>
      <c r="C176" s="196">
        <v>814</v>
      </c>
      <c r="D176" s="197">
        <v>282</v>
      </c>
      <c r="E176" s="198">
        <v>310</v>
      </c>
      <c r="F176" s="195">
        <v>443</v>
      </c>
      <c r="G176" s="199">
        <v>887</v>
      </c>
      <c r="H176" s="197">
        <v>806</v>
      </c>
      <c r="I176" s="198">
        <v>1173</v>
      </c>
      <c r="J176" s="195">
        <v>229</v>
      </c>
      <c r="K176" s="196">
        <v>94</v>
      </c>
      <c r="L176" s="197">
        <v>759</v>
      </c>
      <c r="M176" s="195">
        <v>364</v>
      </c>
      <c r="N176" s="200">
        <v>1073</v>
      </c>
      <c r="O176" s="203">
        <v>709</v>
      </c>
      <c r="P176" s="195">
        <v>540</v>
      </c>
      <c r="Q176" s="196">
        <v>398</v>
      </c>
      <c r="R176" s="197">
        <v>686</v>
      </c>
      <c r="S176" s="198">
        <v>667</v>
      </c>
      <c r="T176" s="195">
        <v>202</v>
      </c>
      <c r="U176" s="199">
        <v>68</v>
      </c>
      <c r="V176" s="197">
        <v>642</v>
      </c>
      <c r="W176" s="204">
        <v>475</v>
      </c>
      <c r="X176" s="195">
        <v>486</v>
      </c>
      <c r="Y176" s="199">
        <v>195</v>
      </c>
      <c r="Z176" s="197">
        <v>996</v>
      </c>
      <c r="AA176" s="195">
        <v>1166</v>
      </c>
      <c r="AB176" s="169">
        <f t="shared" si="1628"/>
        <v>7528</v>
      </c>
      <c r="AC176" s="170">
        <f t="shared" si="1629"/>
        <v>7320</v>
      </c>
      <c r="BI176" s="145" t="s">
        <v>28</v>
      </c>
      <c r="BJ176" s="128">
        <f>B176/B188</f>
        <v>3.3737480231945179E-2</v>
      </c>
      <c r="BK176" s="129">
        <f t="shared" ref="BK176" si="1931">C176/C188</f>
        <v>6.9931271477663232E-2</v>
      </c>
      <c r="BL176" s="130">
        <f t="shared" ref="BL176" si="1932">D176/D188</f>
        <v>5.4262074273619398E-2</v>
      </c>
      <c r="BM176" s="131">
        <f t="shared" ref="BM176" si="1933">E176/E188</f>
        <v>5.866767600302801E-2</v>
      </c>
      <c r="BN176" s="128">
        <f t="shared" ref="BN176" si="1934">F176/F188</f>
        <v>3.1175228712174523E-2</v>
      </c>
      <c r="BO176" s="129">
        <f t="shared" ref="BO176" si="1935">G176/G188</f>
        <v>6.5509601181683905E-2</v>
      </c>
      <c r="BP176" s="130">
        <f t="shared" ref="BP176" si="1936">H176/H188</f>
        <v>4.5227540542057125E-2</v>
      </c>
      <c r="BQ176" s="131">
        <f t="shared" ref="BQ176" si="1937">I176/I188</f>
        <v>6.2663603824990657E-2</v>
      </c>
      <c r="BR176" s="128">
        <f t="shared" ref="BR176" si="1938">J176/J188</f>
        <v>7.2239747634069401E-2</v>
      </c>
      <c r="BS176" s="129">
        <f t="shared" ref="BS176" si="1939">K176/K188</f>
        <v>2.9917250159134309E-2</v>
      </c>
      <c r="BT176" s="130">
        <f t="shared" ref="BT176" si="1940">L176/L188</f>
        <v>7.1347997743936825E-2</v>
      </c>
      <c r="BU176" s="128">
        <f t="shared" ref="BU176" si="1941">M176/M188</f>
        <v>3.5104638827273604E-2</v>
      </c>
      <c r="BV176" s="132">
        <f t="shared" ref="BV176" si="1942">N176/N188</f>
        <v>5.5538302277432713E-2</v>
      </c>
      <c r="BW176" s="133">
        <f t="shared" ref="BW176" si="1943">O176/O188</f>
        <v>3.6798671303264648E-2</v>
      </c>
      <c r="BX176" s="128">
        <f t="shared" ref="BX176" si="1944">P176/P188</f>
        <v>5.5401662049861494E-2</v>
      </c>
      <c r="BY176" s="129">
        <f t="shared" ref="BY176" si="1945">Q176/Q188</f>
        <v>4.2462391976955081E-2</v>
      </c>
      <c r="BZ176" s="130">
        <f t="shared" ref="BZ176" si="1946">R176/R188</f>
        <v>5.4448765775061511E-2</v>
      </c>
      <c r="CA176" s="131">
        <f t="shared" ref="CA176" si="1947">S176/S188</f>
        <v>5.2174593241551943E-2</v>
      </c>
      <c r="CB176" s="128">
        <f t="shared" ref="CB176" si="1948">T176/T188</f>
        <v>6.7785234899328861E-2</v>
      </c>
      <c r="CC176" s="129">
        <f t="shared" ref="CC176" si="1949">U176/U188</f>
        <v>2.2006472491909384E-2</v>
      </c>
      <c r="CD176" s="130">
        <f t="shared" ref="CD176" si="1950">V176/V188</f>
        <v>6.3307366137461782E-2</v>
      </c>
      <c r="CE176" s="131">
        <f t="shared" ref="CE176" si="1951">W176/W188</f>
        <v>4.2974757984257671E-2</v>
      </c>
      <c r="CF176" s="128">
        <f t="shared" ref="CF176" si="1952">X176/X188</f>
        <v>5.6432884347422205E-2</v>
      </c>
      <c r="CG176" s="129">
        <f t="shared" ref="CG176" si="1953">Y176/Y188</f>
        <v>3.4965034965034968E-2</v>
      </c>
      <c r="CH176" s="130">
        <f t="shared" ref="CH176" si="1954">Z176/Z188</f>
        <v>5.5892255892255889E-2</v>
      </c>
      <c r="CI176" s="128">
        <f t="shared" ref="CI176" si="1955">AA176/AA188</f>
        <v>5.9617547806524188E-2</v>
      </c>
      <c r="CJ176" s="134">
        <f t="shared" ref="CJ176" si="1956">AB176/AB188</f>
        <v>5.2409894386543858E-2</v>
      </c>
      <c r="CK176" s="135">
        <f t="shared" ref="CK176" si="1957">AC176/AC188</f>
        <v>5.104744902228793E-2</v>
      </c>
    </row>
    <row r="177" spans="1:89" x14ac:dyDescent="0.2">
      <c r="A177" s="136" t="s">
        <v>29</v>
      </c>
      <c r="B177" s="205">
        <v>445</v>
      </c>
      <c r="C177" s="189">
        <v>954</v>
      </c>
      <c r="D177" s="190">
        <v>441</v>
      </c>
      <c r="E177" s="191">
        <v>362</v>
      </c>
      <c r="F177" s="188">
        <v>615</v>
      </c>
      <c r="G177" s="192">
        <v>1444</v>
      </c>
      <c r="H177" s="190">
        <v>930</v>
      </c>
      <c r="I177" s="191">
        <v>1511</v>
      </c>
      <c r="J177" s="188">
        <v>347</v>
      </c>
      <c r="K177" s="189">
        <v>98</v>
      </c>
      <c r="L177" s="190">
        <v>906</v>
      </c>
      <c r="M177" s="188">
        <v>288</v>
      </c>
      <c r="N177" s="193">
        <v>1502</v>
      </c>
      <c r="O177" s="206">
        <v>926</v>
      </c>
      <c r="P177" s="188">
        <v>760</v>
      </c>
      <c r="Q177" s="189">
        <v>508</v>
      </c>
      <c r="R177" s="190">
        <v>902</v>
      </c>
      <c r="S177" s="191">
        <v>857</v>
      </c>
      <c r="T177" s="188">
        <v>426</v>
      </c>
      <c r="U177" s="192">
        <v>91</v>
      </c>
      <c r="V177" s="190">
        <v>1081</v>
      </c>
      <c r="W177" s="207">
        <v>539</v>
      </c>
      <c r="X177" s="188">
        <v>743</v>
      </c>
      <c r="Y177" s="192">
        <v>187</v>
      </c>
      <c r="Z177" s="190">
        <v>1159</v>
      </c>
      <c r="AA177" s="188">
        <v>1436</v>
      </c>
      <c r="AB177" s="169">
        <f t="shared" si="1628"/>
        <v>10257</v>
      </c>
      <c r="AC177" s="170">
        <f t="shared" si="1629"/>
        <v>9201</v>
      </c>
      <c r="BI177" s="136" t="s">
        <v>29</v>
      </c>
      <c r="BJ177" s="128">
        <f>B177/B188</f>
        <v>3.9096819539623968E-2</v>
      </c>
      <c r="BK177" s="129">
        <f t="shared" ref="BK177" si="1958">C177/C188</f>
        <v>8.1958762886597938E-2</v>
      </c>
      <c r="BL177" s="130">
        <f t="shared" ref="BL177" si="1959">D177/D188</f>
        <v>8.4856648066192031E-2</v>
      </c>
      <c r="BM177" s="131">
        <f t="shared" ref="BM177" si="1960">E177/E188</f>
        <v>6.8508705526116584E-2</v>
      </c>
      <c r="BN177" s="128">
        <f t="shared" ref="BN177" si="1961">F177/F188</f>
        <v>4.3279380717804364E-2</v>
      </c>
      <c r="BO177" s="129">
        <f t="shared" ref="BO177" si="1962">G177/G188</f>
        <v>0.10664697193500738</v>
      </c>
      <c r="BP177" s="130">
        <f t="shared" ref="BP177" si="1963">H177/H188</f>
        <v>5.2185623702373604E-2</v>
      </c>
      <c r="BQ177" s="131">
        <f t="shared" ref="BQ177" si="1964">I177/I188</f>
        <v>8.072012393824457E-2</v>
      </c>
      <c r="BR177" s="128">
        <f t="shared" ref="BR177" si="1965">J177/J188</f>
        <v>0.10946372239747634</v>
      </c>
      <c r="BS177" s="129">
        <f t="shared" ref="BS177" si="1966">K177/K188</f>
        <v>3.1190324633991087E-2</v>
      </c>
      <c r="BT177" s="130">
        <f t="shared" ref="BT177" si="1967">L177/L188</f>
        <v>8.5166384658770439E-2</v>
      </c>
      <c r="BU177" s="128">
        <f t="shared" ref="BU177" si="1968">M177/M188</f>
        <v>2.7775098852348346E-2</v>
      </c>
      <c r="BV177" s="132">
        <f t="shared" ref="BV177" si="1969">N177/N188</f>
        <v>7.7743271221532087E-2</v>
      </c>
      <c r="BW177" s="133">
        <f t="shared" ref="BW177" si="1970">O177/O188</f>
        <v>4.8061452224009968E-2</v>
      </c>
      <c r="BX177" s="128">
        <f t="shared" ref="BX177" si="1971">P177/P188</f>
        <v>7.7972709551656916E-2</v>
      </c>
      <c r="BY177" s="129">
        <f t="shared" ref="BY177" si="1972">Q177/Q188</f>
        <v>5.4198228955510512E-2</v>
      </c>
      <c r="BZ177" s="130">
        <f t="shared" ref="BZ177" si="1973">R177/R188</f>
        <v>7.1592983570124613E-2</v>
      </c>
      <c r="CA177" s="131">
        <f t="shared" ref="CA177" si="1974">S177/S188</f>
        <v>6.7036921151439305E-2</v>
      </c>
      <c r="CB177" s="128">
        <f t="shared" ref="CB177" si="1975">T177/T188</f>
        <v>0.1429530201342282</v>
      </c>
      <c r="CC177" s="129">
        <f t="shared" ref="CC177" si="1976">U177/U188</f>
        <v>2.9449838187702266E-2</v>
      </c>
      <c r="CD177" s="130">
        <f t="shared" ref="CD177" si="1977">V177/V188</f>
        <v>0.10659698254609999</v>
      </c>
      <c r="CE177" s="131">
        <f t="shared" ref="CE177" si="1978">W177/W188</f>
        <v>4.8765041165294488E-2</v>
      </c>
      <c r="CF177" s="128">
        <f t="shared" ref="CF177" si="1979">X177/X188</f>
        <v>8.6274965164886211E-2</v>
      </c>
      <c r="CG177" s="129">
        <f t="shared" ref="CG177" si="1980">Y177/Y188</f>
        <v>3.3530571992110451E-2</v>
      </c>
      <c r="CH177" s="130">
        <f t="shared" ref="CH177" si="1981">Z177/Z188</f>
        <v>6.5039281705948374E-2</v>
      </c>
      <c r="CI177" s="128">
        <f t="shared" ref="CI177" si="1982">AA177/AA188</f>
        <v>7.3422640351774204E-2</v>
      </c>
      <c r="CJ177" s="134">
        <f t="shared" ref="CJ177" si="1983">AB177/AB188</f>
        <v>7.1409177301113222E-2</v>
      </c>
      <c r="CK177" s="135">
        <f t="shared" ref="CK177" si="1984">AC177/AC188</f>
        <v>6.4164969734162733E-2</v>
      </c>
    </row>
    <row r="178" spans="1:89" x14ac:dyDescent="0.2">
      <c r="A178" s="145" t="s">
        <v>30</v>
      </c>
      <c r="B178" s="202">
        <v>616</v>
      </c>
      <c r="C178" s="196">
        <v>1359</v>
      </c>
      <c r="D178" s="197">
        <v>424</v>
      </c>
      <c r="E178" s="198">
        <v>411</v>
      </c>
      <c r="F178" s="195">
        <v>647</v>
      </c>
      <c r="G178" s="199">
        <v>1490</v>
      </c>
      <c r="H178" s="197">
        <v>1099</v>
      </c>
      <c r="I178" s="198">
        <v>1831</v>
      </c>
      <c r="J178" s="195">
        <v>446</v>
      </c>
      <c r="K178" s="196">
        <v>100</v>
      </c>
      <c r="L178" s="197">
        <v>1293</v>
      </c>
      <c r="M178" s="195">
        <v>353</v>
      </c>
      <c r="N178" s="200">
        <v>1898</v>
      </c>
      <c r="O178" s="203">
        <v>1105</v>
      </c>
      <c r="P178" s="195">
        <v>881</v>
      </c>
      <c r="Q178" s="196">
        <v>705</v>
      </c>
      <c r="R178" s="197">
        <v>827</v>
      </c>
      <c r="S178" s="198">
        <v>1207</v>
      </c>
      <c r="T178" s="195">
        <v>442</v>
      </c>
      <c r="U178" s="199">
        <v>102</v>
      </c>
      <c r="V178" s="197">
        <v>1146</v>
      </c>
      <c r="W178" s="204">
        <v>644</v>
      </c>
      <c r="X178" s="195">
        <v>940</v>
      </c>
      <c r="Y178" s="199">
        <v>251</v>
      </c>
      <c r="Z178" s="197">
        <v>1331</v>
      </c>
      <c r="AA178" s="195">
        <v>1819</v>
      </c>
      <c r="AB178" s="169">
        <f t="shared" si="1628"/>
        <v>11990</v>
      </c>
      <c r="AC178" s="170">
        <f t="shared" si="1629"/>
        <v>11377</v>
      </c>
      <c r="BI178" s="145" t="s">
        <v>30</v>
      </c>
      <c r="BJ178" s="128">
        <f>B178/B188</f>
        <v>5.4120541205412057E-2</v>
      </c>
      <c r="BK178" s="129">
        <f t="shared" ref="BK178" si="1985">C178/C188</f>
        <v>0.11675257731958763</v>
      </c>
      <c r="BL178" s="130">
        <f t="shared" ref="BL178" si="1986">D178/D188</f>
        <v>8.1585530113527038E-2</v>
      </c>
      <c r="BM178" s="131">
        <f t="shared" ref="BM178" si="1987">E178/E188</f>
        <v>7.7781983345950031E-2</v>
      </c>
      <c r="BN178" s="128">
        <f t="shared" ref="BN178" si="1988">F178/F188</f>
        <v>4.5531315974665726E-2</v>
      </c>
      <c r="BO178" s="129">
        <f t="shared" ref="BO178" si="1989">G178/G188</f>
        <v>0.11004431314623338</v>
      </c>
      <c r="BP178" s="130">
        <f t="shared" ref="BP178" si="1990">H178/H188</f>
        <v>6.1668817686998487E-2</v>
      </c>
      <c r="BQ178" s="131">
        <f t="shared" ref="BQ178" si="1991">I178/I188</f>
        <v>9.7815054222981992E-2</v>
      </c>
      <c r="BR178" s="128">
        <f t="shared" ref="BR178" si="1992">J178/J188</f>
        <v>0.14069400630914827</v>
      </c>
      <c r="BS178" s="129">
        <f t="shared" ref="BS178" si="1993">K178/K188</f>
        <v>3.1826861871419476E-2</v>
      </c>
      <c r="BT178" s="130">
        <f t="shared" ref="BT178" si="1994">L178/L188</f>
        <v>0.1215454032712916</v>
      </c>
      <c r="BU178" s="128">
        <f t="shared" ref="BU178" si="1995">M178/M188</f>
        <v>3.404378435721863E-2</v>
      </c>
      <c r="BV178" s="132">
        <f t="shared" ref="BV178" si="1996">N178/N188</f>
        <v>9.8240165631469978E-2</v>
      </c>
      <c r="BW178" s="133">
        <f t="shared" ref="BW178" si="1997">O178/O188</f>
        <v>5.7351948928219237E-2</v>
      </c>
      <c r="BX178" s="128">
        <f t="shared" ref="BX178" si="1998">P178/P188</f>
        <v>9.038678567764441E-2</v>
      </c>
      <c r="BY178" s="129">
        <f t="shared" ref="BY178" si="1999">Q178/Q188</f>
        <v>7.5216046089832497E-2</v>
      </c>
      <c r="BZ178" s="130">
        <f t="shared" ref="BZ178" si="2000">R178/R188</f>
        <v>6.5640130169061034E-2</v>
      </c>
      <c r="CA178" s="131">
        <f t="shared" ref="CA178" si="2001">S178/S188</f>
        <v>9.4414893617021281E-2</v>
      </c>
      <c r="CB178" s="128">
        <f t="shared" ref="CB178" si="2002">T178/T188</f>
        <v>0.14832214765100671</v>
      </c>
      <c r="CC178" s="129">
        <f t="shared" ref="CC178" si="2003">U178/U188</f>
        <v>3.3009708737864081E-2</v>
      </c>
      <c r="CD178" s="130">
        <f t="shared" ref="CD178" si="2004">V178/V188</f>
        <v>0.11300660684350655</v>
      </c>
      <c r="CE178" s="131">
        <f t="shared" ref="CE178" si="2005">W178/W188</f>
        <v>5.8264724509183026E-2</v>
      </c>
      <c r="CF178" s="128">
        <f t="shared" ref="CF178" si="2006">X178/X188</f>
        <v>0.10915002322340919</v>
      </c>
      <c r="CG178" s="129">
        <f t="shared" ref="CG178" si="2007">Y178/Y188</f>
        <v>4.5006275775506546E-2</v>
      </c>
      <c r="CH178" s="130">
        <f t="shared" ref="CH178" si="2008">Z178/Z188</f>
        <v>7.4691358024691359E-2</v>
      </c>
      <c r="CI178" s="128">
        <f t="shared" ref="CI178" si="2009">AA178/AA188</f>
        <v>9.3005419777073314E-2</v>
      </c>
      <c r="CJ178" s="134">
        <f t="shared" ref="CJ178" si="2010">AB178/AB188</f>
        <v>8.347431372139491E-2</v>
      </c>
      <c r="CK178" s="135">
        <f t="shared" ref="CK178" si="2011">AC178/AC188</f>
        <v>7.9339730536416631E-2</v>
      </c>
    </row>
    <row r="179" spans="1:89" x14ac:dyDescent="0.2">
      <c r="A179" s="136" t="s">
        <v>31</v>
      </c>
      <c r="B179" s="205">
        <v>578</v>
      </c>
      <c r="C179" s="189">
        <v>1330</v>
      </c>
      <c r="D179" s="190">
        <v>270</v>
      </c>
      <c r="E179" s="191">
        <v>416</v>
      </c>
      <c r="F179" s="188">
        <v>441</v>
      </c>
      <c r="G179" s="192">
        <v>1480</v>
      </c>
      <c r="H179" s="190">
        <v>946</v>
      </c>
      <c r="I179" s="191">
        <v>1930</v>
      </c>
      <c r="J179" s="188">
        <v>306</v>
      </c>
      <c r="K179" s="189">
        <v>112</v>
      </c>
      <c r="L179" s="190">
        <v>1202</v>
      </c>
      <c r="M179" s="188">
        <v>296</v>
      </c>
      <c r="N179" s="193">
        <v>1559</v>
      </c>
      <c r="O179" s="206">
        <v>1020</v>
      </c>
      <c r="P179" s="188">
        <v>752</v>
      </c>
      <c r="Q179" s="189">
        <v>729</v>
      </c>
      <c r="R179" s="190">
        <v>754</v>
      </c>
      <c r="S179" s="191">
        <v>1078</v>
      </c>
      <c r="T179" s="188">
        <v>295</v>
      </c>
      <c r="U179" s="192">
        <v>68</v>
      </c>
      <c r="V179" s="190">
        <v>1167</v>
      </c>
      <c r="W179" s="207">
        <v>471</v>
      </c>
      <c r="X179" s="188">
        <v>788</v>
      </c>
      <c r="Y179" s="192">
        <v>308</v>
      </c>
      <c r="Z179" s="190">
        <v>997</v>
      </c>
      <c r="AA179" s="188">
        <v>1746</v>
      </c>
      <c r="AB179" s="169">
        <f t="shared" si="1628"/>
        <v>10055</v>
      </c>
      <c r="AC179" s="170">
        <f t="shared" si="1629"/>
        <v>10984</v>
      </c>
      <c r="BI179" s="136" t="s">
        <v>31</v>
      </c>
      <c r="BJ179" s="128">
        <f>B179/B188</f>
        <v>5.0781936390792481E-2</v>
      </c>
      <c r="BK179" s="129">
        <f t="shared" ref="BK179" si="2012">C179/C188</f>
        <v>0.11426116838487972</v>
      </c>
      <c r="BL179" s="130">
        <f t="shared" ref="BL179" si="2013">D179/D188</f>
        <v>5.1953049836444103E-2</v>
      </c>
      <c r="BM179" s="131">
        <f t="shared" ref="BM179" si="2014">E179/E188</f>
        <v>7.8728236184708561E-2</v>
      </c>
      <c r="BN179" s="128">
        <f t="shared" ref="BN179" si="2015">F179/F188</f>
        <v>3.1034482758620689E-2</v>
      </c>
      <c r="BO179" s="129">
        <f t="shared" ref="BO179" si="2016">G179/G188</f>
        <v>0.10930576070901034</v>
      </c>
      <c r="BP179" s="130">
        <f t="shared" ref="BP179" si="2017">H179/H188</f>
        <v>5.3083440884349922E-2</v>
      </c>
      <c r="BQ179" s="131">
        <f t="shared" ref="BQ179" si="2018">I179/I188</f>
        <v>0.10310379827982263</v>
      </c>
      <c r="BR179" s="128">
        <f t="shared" ref="BR179" si="2019">J179/J188</f>
        <v>9.652996845425868E-2</v>
      </c>
      <c r="BS179" s="129">
        <f t="shared" ref="BS179" si="2020">K179/K188</f>
        <v>3.5646085295989817E-2</v>
      </c>
      <c r="BT179" s="130">
        <f t="shared" ref="BT179" si="2021">L179/L188</f>
        <v>0.11299116375258507</v>
      </c>
      <c r="BU179" s="128">
        <f t="shared" ref="BU179" si="2022">M179/M188</f>
        <v>2.8546629376024688E-2</v>
      </c>
      <c r="BV179" s="132">
        <f t="shared" ref="BV179" si="2023">N179/N188</f>
        <v>8.0693581780538301E-2</v>
      </c>
      <c r="BW179" s="133">
        <f t="shared" ref="BW179" si="2024">O179/O188</f>
        <v>5.2940260549125449E-2</v>
      </c>
      <c r="BX179" s="128">
        <f t="shared" ref="BX179" si="2025">P179/P188</f>
        <v>7.7151944187955263E-2</v>
      </c>
      <c r="BY179" s="129">
        <f t="shared" ref="BY179" si="2026">Q179/Q188</f>
        <v>7.7776592339699135E-2</v>
      </c>
      <c r="BZ179" s="130">
        <f t="shared" ref="BZ179" si="2027">R179/R188</f>
        <v>5.9846019525359152E-2</v>
      </c>
      <c r="CA179" s="131">
        <f t="shared" ref="CA179" si="2028">S179/S188</f>
        <v>8.4324155193992487E-2</v>
      </c>
      <c r="CB179" s="128">
        <f t="shared" ref="CB179" si="2029">T179/T188</f>
        <v>9.8993288590604023E-2</v>
      </c>
      <c r="CC179" s="129">
        <f t="shared" ref="CC179" si="2030">U179/U188</f>
        <v>2.2006472491909384E-2</v>
      </c>
      <c r="CD179" s="130">
        <f t="shared" ref="CD179" si="2031">V179/V188</f>
        <v>0.11507740853959175</v>
      </c>
      <c r="CE179" s="131">
        <f t="shared" ref="CE179" si="2032">W179/W188</f>
        <v>4.2612865285442864E-2</v>
      </c>
      <c r="CF179" s="128">
        <f t="shared" ref="CF179" si="2033">X179/X188</f>
        <v>9.1500232234091969E-2</v>
      </c>
      <c r="CG179" s="129">
        <f t="shared" ref="CG179" si="2034">Y179/Y188</f>
        <v>5.5226824457593686E-2</v>
      </c>
      <c r="CH179" s="130">
        <f t="shared" ref="CH179" si="2035">Z179/Z188</f>
        <v>5.594837261503928E-2</v>
      </c>
      <c r="CI179" s="128">
        <f t="shared" ref="CI179" si="2036">AA179/AA188</f>
        <v>8.9272931792616833E-2</v>
      </c>
      <c r="CJ179" s="134">
        <f t="shared" ref="CJ179" si="2037">AB179/AB188</f>
        <v>7.0002854417733587E-2</v>
      </c>
      <c r="CK179" s="135">
        <f t="shared" ref="CK179" si="2038">AC179/AC188</f>
        <v>7.6599068314318397E-2</v>
      </c>
    </row>
    <row r="180" spans="1:89" x14ac:dyDescent="0.2">
      <c r="A180" s="145" t="s">
        <v>32</v>
      </c>
      <c r="B180" s="202">
        <v>603</v>
      </c>
      <c r="C180" s="196">
        <v>881</v>
      </c>
      <c r="D180" s="197">
        <v>174</v>
      </c>
      <c r="E180" s="198">
        <v>369</v>
      </c>
      <c r="F180" s="195">
        <v>470</v>
      </c>
      <c r="G180" s="199">
        <v>1296</v>
      </c>
      <c r="H180" s="197">
        <v>815</v>
      </c>
      <c r="I180" s="198">
        <v>1429</v>
      </c>
      <c r="J180" s="195">
        <v>286</v>
      </c>
      <c r="K180" s="196">
        <v>65</v>
      </c>
      <c r="L180" s="197">
        <v>817</v>
      </c>
      <c r="M180" s="195">
        <v>314</v>
      </c>
      <c r="N180" s="200">
        <v>1175</v>
      </c>
      <c r="O180" s="203">
        <v>910</v>
      </c>
      <c r="P180" s="195">
        <v>491</v>
      </c>
      <c r="Q180" s="196">
        <v>603</v>
      </c>
      <c r="R180" s="197">
        <v>615</v>
      </c>
      <c r="S180" s="198">
        <v>921</v>
      </c>
      <c r="T180" s="195">
        <v>162</v>
      </c>
      <c r="U180" s="199">
        <v>82</v>
      </c>
      <c r="V180" s="197">
        <v>908</v>
      </c>
      <c r="W180" s="204">
        <v>440</v>
      </c>
      <c r="X180" s="195">
        <v>415</v>
      </c>
      <c r="Y180" s="199">
        <v>242</v>
      </c>
      <c r="Z180" s="197">
        <v>851</v>
      </c>
      <c r="AA180" s="195">
        <v>1295</v>
      </c>
      <c r="AB180" s="169">
        <f t="shared" si="1628"/>
        <v>7782</v>
      </c>
      <c r="AC180" s="170">
        <f t="shared" si="1629"/>
        <v>8847</v>
      </c>
      <c r="BI180" s="145" t="s">
        <v>32</v>
      </c>
      <c r="BJ180" s="128">
        <f>B180/B188</f>
        <v>5.2978386926726413E-2</v>
      </c>
      <c r="BK180" s="129">
        <f t="shared" ref="BK180" si="2039">C180/C188</f>
        <v>7.5687285223367692E-2</v>
      </c>
      <c r="BL180" s="130">
        <f t="shared" ref="BL180" si="2040">D180/D188</f>
        <v>3.3480854339041757E-2</v>
      </c>
      <c r="BM180" s="131">
        <f t="shared" ref="BM180" si="2041">E180/E188</f>
        <v>6.9833459500378503E-2</v>
      </c>
      <c r="BN180" s="128">
        <f t="shared" ref="BN180" si="2042">F180/F188</f>
        <v>3.3075299085151305E-2</v>
      </c>
      <c r="BO180" s="129">
        <f t="shared" ref="BO180" si="2043">G180/G188</f>
        <v>9.5716395864106352E-2</v>
      </c>
      <c r="BP180" s="130">
        <f t="shared" ref="BP180" si="2044">H180/H188</f>
        <v>4.5732562706918806E-2</v>
      </c>
      <c r="BQ180" s="131">
        <f t="shared" ref="BQ180" si="2045">I180/I188</f>
        <v>7.6339548052780593E-2</v>
      </c>
      <c r="BR180" s="128">
        <f t="shared" ref="BR180" si="2046">J180/J188</f>
        <v>9.022082018927445E-2</v>
      </c>
      <c r="BS180" s="129">
        <f t="shared" ref="BS180" si="2047">K180/K188</f>
        <v>2.0687460216422662E-2</v>
      </c>
      <c r="BT180" s="130">
        <f t="shared" ref="BT180" si="2048">L180/L188</f>
        <v>7.6800150404211315E-2</v>
      </c>
      <c r="BU180" s="128">
        <f t="shared" ref="BU180" si="2049">M180/M188</f>
        <v>3.028257305429646E-2</v>
      </c>
      <c r="BV180" s="132">
        <f t="shared" ref="BV180" si="2050">N180/N188</f>
        <v>6.0817805383022776E-2</v>
      </c>
      <c r="BW180" s="133">
        <f t="shared" ref="BW180" si="2051">O180/O188</f>
        <v>4.7231016764415844E-2</v>
      </c>
      <c r="BX180" s="128">
        <f t="shared" ref="BX180" si="2052">P180/P188</f>
        <v>5.0374474197188879E-2</v>
      </c>
      <c r="BY180" s="129">
        <f t="shared" ref="BY180" si="2053">Q180/Q188</f>
        <v>6.4333724527899289E-2</v>
      </c>
      <c r="BZ180" s="130">
        <f t="shared" ref="BZ180" si="2054">R180/R188</f>
        <v>4.8813397888721327E-2</v>
      </c>
      <c r="CA180" s="131">
        <f t="shared" ref="CA180" si="2055">S180/S188</f>
        <v>7.2043178973717148E-2</v>
      </c>
      <c r="CB180" s="128">
        <f t="shared" ref="CB180" si="2056">T180/T188</f>
        <v>5.4362416107382551E-2</v>
      </c>
      <c r="CC180" s="129">
        <f t="shared" ref="CC180" si="2057">U180/U188</f>
        <v>2.6537216828478965E-2</v>
      </c>
      <c r="CD180" s="130">
        <f t="shared" ref="CD180" si="2058">V180/V188</f>
        <v>8.9537520954540969E-2</v>
      </c>
      <c r="CE180" s="131">
        <f t="shared" ref="CE180" si="2059">W180/W188</f>
        <v>3.9808196869628158E-2</v>
      </c>
      <c r="CF180" s="128">
        <f t="shared" ref="CF180" si="2060">X180/X188</f>
        <v>4.8188574082675337E-2</v>
      </c>
      <c r="CG180" s="129">
        <f t="shared" ref="CG180" si="2061">Y180/Y188</f>
        <v>4.3392504930966469E-2</v>
      </c>
      <c r="CH180" s="130">
        <f t="shared" ref="CH180" si="2062">Z180/Z188</f>
        <v>4.7755331088664421E-2</v>
      </c>
      <c r="CI180" s="128">
        <f t="shared" ref="CI180" si="2063">AA180/AA188</f>
        <v>6.6213314244810306E-2</v>
      </c>
      <c r="CJ180" s="134">
        <f t="shared" ref="CJ180" si="2064">AB180/AB188</f>
        <v>5.4178240982476658E-2</v>
      </c>
      <c r="CK180" s="135">
        <f t="shared" ref="CK180" si="2065">AC180/AC188</f>
        <v>6.1696281625707831E-2</v>
      </c>
    </row>
    <row r="181" spans="1:89" x14ac:dyDescent="0.2">
      <c r="A181" s="136" t="s">
        <v>33</v>
      </c>
      <c r="B181" s="205">
        <v>524</v>
      </c>
      <c r="C181" s="189">
        <v>486</v>
      </c>
      <c r="D181" s="190">
        <v>168</v>
      </c>
      <c r="E181" s="191">
        <v>285</v>
      </c>
      <c r="F181" s="188">
        <v>459</v>
      </c>
      <c r="G181" s="192">
        <v>834</v>
      </c>
      <c r="H181" s="190">
        <v>755</v>
      </c>
      <c r="I181" s="191">
        <v>1047</v>
      </c>
      <c r="J181" s="188">
        <v>164</v>
      </c>
      <c r="K181" s="189">
        <v>56</v>
      </c>
      <c r="L181" s="190">
        <v>619</v>
      </c>
      <c r="M181" s="188">
        <v>360</v>
      </c>
      <c r="N181" s="193">
        <v>882</v>
      </c>
      <c r="O181" s="206">
        <v>960</v>
      </c>
      <c r="P181" s="188">
        <v>334</v>
      </c>
      <c r="Q181" s="189">
        <v>609</v>
      </c>
      <c r="R181" s="190">
        <v>504</v>
      </c>
      <c r="S181" s="191">
        <v>632</v>
      </c>
      <c r="T181" s="188">
        <v>85</v>
      </c>
      <c r="U181" s="192">
        <v>109</v>
      </c>
      <c r="V181" s="190">
        <v>874</v>
      </c>
      <c r="W181" s="207">
        <v>369</v>
      </c>
      <c r="X181" s="188">
        <v>275</v>
      </c>
      <c r="Y181" s="192">
        <v>253</v>
      </c>
      <c r="Z181" s="190">
        <v>703</v>
      </c>
      <c r="AA181" s="188">
        <v>856</v>
      </c>
      <c r="AB181" s="169">
        <f t="shared" si="1628"/>
        <v>6346</v>
      </c>
      <c r="AC181" s="170">
        <f t="shared" si="1629"/>
        <v>6856</v>
      </c>
      <c r="BI181" s="136" t="s">
        <v>33</v>
      </c>
      <c r="BJ181" s="128">
        <f>B181/B188</f>
        <v>4.6037603233175191E-2</v>
      </c>
      <c r="BK181" s="129">
        <f t="shared" ref="BK181" si="2066">C181/C188</f>
        <v>4.1752577319587626E-2</v>
      </c>
      <c r="BL181" s="130">
        <f t="shared" ref="BL181" si="2067">D181/D188</f>
        <v>3.2326342120454106E-2</v>
      </c>
      <c r="BM181" s="131">
        <f t="shared" ref="BM181" si="2068">E181/E188</f>
        <v>5.3936411809235425E-2</v>
      </c>
      <c r="BN181" s="128">
        <f t="shared" ref="BN181" si="2069">F181/F188</f>
        <v>3.2301196340605208E-2</v>
      </c>
      <c r="BO181" s="129">
        <f t="shared" ref="BO181" si="2070">G181/G188</f>
        <v>6.159527326440177E-2</v>
      </c>
      <c r="BP181" s="130">
        <f t="shared" ref="BP181" si="2071">H181/H188</f>
        <v>4.2365748274507606E-2</v>
      </c>
      <c r="BQ181" s="131">
        <f t="shared" ref="BQ181" si="2072">I181/I188</f>
        <v>5.5932475025375288E-2</v>
      </c>
      <c r="BR181" s="128">
        <f t="shared" ref="BR181" si="2073">J181/J188</f>
        <v>5.1735015772870666E-2</v>
      </c>
      <c r="BS181" s="129">
        <f t="shared" ref="BS181" si="2074">K181/K188</f>
        <v>1.7823042647994908E-2</v>
      </c>
      <c r="BT181" s="130">
        <f t="shared" ref="BT181" si="2075">L181/L188</f>
        <v>5.8187629253619103E-2</v>
      </c>
      <c r="BU181" s="128">
        <f t="shared" ref="BU181" si="2076">M181/M188</f>
        <v>3.4718873565435432E-2</v>
      </c>
      <c r="BV181" s="132">
        <f t="shared" ref="BV181" si="2077">N181/N188</f>
        <v>4.5652173913043478E-2</v>
      </c>
      <c r="BW181" s="133">
        <f t="shared" ref="BW181" si="2078">O181/O188</f>
        <v>4.9826127575647479E-2</v>
      </c>
      <c r="BX181" s="128">
        <f t="shared" ref="BX181" si="2079">P181/P188</f>
        <v>3.4266953934543959E-2</v>
      </c>
      <c r="BY181" s="129">
        <f t="shared" ref="BY181" si="2080">Q181/Q188</f>
        <v>6.4973861090365945E-2</v>
      </c>
      <c r="BZ181" s="130">
        <f t="shared" ref="BZ181" si="2081">R181/R188</f>
        <v>4.0003174855147233E-2</v>
      </c>
      <c r="CA181" s="131">
        <f t="shared" ref="CA181" si="2082">S181/S188</f>
        <v>4.9436795994993739E-2</v>
      </c>
      <c r="CB181" s="128">
        <f t="shared" ref="CB181" si="2083">T181/T188</f>
        <v>2.8523489932885907E-2</v>
      </c>
      <c r="CC181" s="129">
        <f t="shared" ref="CC181" si="2084">U181/U188</f>
        <v>3.5275080906148865E-2</v>
      </c>
      <c r="CD181" s="130">
        <f t="shared" ref="CD181" si="2085">V181/V188</f>
        <v>8.618479439897446E-2</v>
      </c>
      <c r="CE181" s="131">
        <f t="shared" ref="CE181" si="2086">W181/W188</f>
        <v>3.338460146566543E-2</v>
      </c>
      <c r="CF181" s="128">
        <f t="shared" ref="CF181" si="2087">X181/X188</f>
        <v>3.1932187645146305E-2</v>
      </c>
      <c r="CG181" s="129">
        <f t="shared" ref="CG181" si="2088">Y181/Y188</f>
        <v>4.5364891518737675E-2</v>
      </c>
      <c r="CH181" s="130">
        <f t="shared" ref="CH181" si="2089">Z181/Z188</f>
        <v>3.9450056116722781E-2</v>
      </c>
      <c r="CI181" s="128">
        <f t="shared" ref="CI181" si="2090">AA181/AA188</f>
        <v>4.3767256365681566E-2</v>
      </c>
      <c r="CJ181" s="134">
        <f t="shared" ref="CJ181" si="2091">AB181/AB188</f>
        <v>4.4180816920431368E-2</v>
      </c>
      <c r="CK181" s="135">
        <f t="shared" ref="CK181" si="2092">AC181/AC188</f>
        <v>4.7811654439454378E-2</v>
      </c>
    </row>
    <row r="182" spans="1:89" x14ac:dyDescent="0.2">
      <c r="A182" s="145" t="s">
        <v>34</v>
      </c>
      <c r="B182" s="202">
        <v>249</v>
      </c>
      <c r="C182" s="196">
        <v>475</v>
      </c>
      <c r="D182" s="197">
        <v>78</v>
      </c>
      <c r="E182" s="198">
        <v>265</v>
      </c>
      <c r="F182" s="195">
        <v>219</v>
      </c>
      <c r="G182" s="199">
        <v>844</v>
      </c>
      <c r="H182" s="197">
        <v>375</v>
      </c>
      <c r="I182" s="198">
        <v>936</v>
      </c>
      <c r="J182" s="195">
        <v>60</v>
      </c>
      <c r="K182" s="196">
        <v>37</v>
      </c>
      <c r="L182" s="197">
        <v>761</v>
      </c>
      <c r="M182" s="195">
        <v>299</v>
      </c>
      <c r="N182" s="200">
        <v>982</v>
      </c>
      <c r="O182" s="203">
        <v>706</v>
      </c>
      <c r="P182" s="195">
        <v>291</v>
      </c>
      <c r="Q182" s="196">
        <v>378</v>
      </c>
      <c r="R182" s="197">
        <v>401</v>
      </c>
      <c r="S182" s="198">
        <v>559</v>
      </c>
      <c r="T182" s="195">
        <v>64</v>
      </c>
      <c r="U182" s="199">
        <v>96</v>
      </c>
      <c r="V182" s="197">
        <v>481</v>
      </c>
      <c r="W182" s="204">
        <v>261</v>
      </c>
      <c r="X182" s="195">
        <v>182</v>
      </c>
      <c r="Y182" s="199">
        <v>276</v>
      </c>
      <c r="Z182" s="197">
        <v>505</v>
      </c>
      <c r="AA182" s="195">
        <v>617</v>
      </c>
      <c r="AB182" s="169">
        <f t="shared" si="1628"/>
        <v>4648</v>
      </c>
      <c r="AC182" s="170">
        <f t="shared" si="1629"/>
        <v>5749</v>
      </c>
      <c r="BI182" s="145" t="s">
        <v>34</v>
      </c>
      <c r="BJ182" s="128">
        <f>B182/B188</f>
        <v>2.1876647337901952E-2</v>
      </c>
      <c r="BK182" s="129">
        <f t="shared" ref="BK182" si="2093">C182/C188</f>
        <v>4.0807560137457045E-2</v>
      </c>
      <c r="BL182" s="130">
        <f t="shared" ref="BL182" si="2094">D182/D188</f>
        <v>1.5008658841639407E-2</v>
      </c>
      <c r="BM182" s="131">
        <f t="shared" ref="BM182" si="2095">E182/E188</f>
        <v>5.0151400454201363E-2</v>
      </c>
      <c r="BN182" s="128">
        <f t="shared" ref="BN182" si="2096">F182/F188</f>
        <v>1.5411681914144968E-2</v>
      </c>
      <c r="BO182" s="129">
        <f t="shared" ref="BO182" si="2097">G182/G188</f>
        <v>6.2333825701624816E-2</v>
      </c>
      <c r="BP182" s="130">
        <f t="shared" ref="BP182" si="2098">H182/H188</f>
        <v>2.1042590202570002E-2</v>
      </c>
      <c r="BQ182" s="131">
        <f t="shared" ref="BQ182" si="2099">I182/I188</f>
        <v>5.0002671082856991E-2</v>
      </c>
      <c r="BR182" s="128">
        <f t="shared" ref="BR182" si="2100">J182/J188</f>
        <v>1.8927444794952682E-2</v>
      </c>
      <c r="BS182" s="129">
        <f t="shared" ref="BS182" si="2101">K182/K188</f>
        <v>1.1775938892425206E-2</v>
      </c>
      <c r="BT182" s="130">
        <f t="shared" ref="BT182" si="2102">L182/L188</f>
        <v>7.1536003008084229E-2</v>
      </c>
      <c r="BU182" s="128">
        <f t="shared" ref="BU182" si="2103">M182/M188</f>
        <v>2.8835953322403317E-2</v>
      </c>
      <c r="BV182" s="132">
        <f t="shared" ref="BV182" si="2104">N182/N188</f>
        <v>5.0828157349896479E-2</v>
      </c>
      <c r="BW182" s="133">
        <f t="shared" ref="BW182" si="2105">O182/O188</f>
        <v>3.664296465459075E-2</v>
      </c>
      <c r="BX182" s="128">
        <f t="shared" ref="BX182" si="2106">P182/P188</f>
        <v>2.9855340104647583E-2</v>
      </c>
      <c r="BY182" s="129">
        <f t="shared" ref="BY182" si="2107">Q182/Q188</f>
        <v>4.0328603435399554E-2</v>
      </c>
      <c r="BZ182" s="130">
        <f t="shared" ref="BZ182" si="2108">R182/R188</f>
        <v>3.1827922851019923E-2</v>
      </c>
      <c r="CA182" s="131">
        <f t="shared" ref="CA182" si="2109">S182/S188</f>
        <v>4.3726533166458074E-2</v>
      </c>
      <c r="CB182" s="128">
        <f t="shared" ref="CB182" si="2110">T182/T188</f>
        <v>2.1476510067114093E-2</v>
      </c>
      <c r="CC182" s="129">
        <f t="shared" ref="CC182" si="2111">U182/U188</f>
        <v>3.1067961165048542E-2</v>
      </c>
      <c r="CD182" s="130">
        <f t="shared" ref="CD182" si="2112">V182/V188</f>
        <v>4.7431219800808597E-2</v>
      </c>
      <c r="CE182" s="131">
        <f t="shared" ref="CE182" si="2113">W182/W188</f>
        <v>2.3613498597665792E-2</v>
      </c>
      <c r="CF182" s="128">
        <f t="shared" ref="CF182" si="2114">X182/X188</f>
        <v>2.113330236878774E-2</v>
      </c>
      <c r="CG182" s="129">
        <f t="shared" ref="CG182" si="2115">Y182/Y188</f>
        <v>4.9488972565895642E-2</v>
      </c>
      <c r="CH182" s="130">
        <f t="shared" ref="CH182" si="2116">Z182/Z188</f>
        <v>2.8338945005611672E-2</v>
      </c>
      <c r="CI182" s="128">
        <f t="shared" ref="CI182" si="2117">AA182/AA188</f>
        <v>3.1547192964515802E-2</v>
      </c>
      <c r="CJ182" s="134">
        <f t="shared" ref="CJ182" si="2118">AB182/AB188</f>
        <v>3.2359350306675853E-2</v>
      </c>
      <c r="CK182" s="135">
        <f t="shared" ref="CK182" si="2119">AC182/AC188</f>
        <v>4.0091773829116571E-2</v>
      </c>
    </row>
    <row r="183" spans="1:89" x14ac:dyDescent="0.2">
      <c r="A183" s="136" t="s">
        <v>35</v>
      </c>
      <c r="B183" s="205">
        <v>0</v>
      </c>
      <c r="C183" s="189">
        <v>133</v>
      </c>
      <c r="D183" s="190">
        <v>7</v>
      </c>
      <c r="E183" s="191">
        <v>80</v>
      </c>
      <c r="F183" s="188">
        <v>4</v>
      </c>
      <c r="G183" s="192">
        <v>184</v>
      </c>
      <c r="H183" s="190">
        <v>42</v>
      </c>
      <c r="I183" s="191">
        <v>228</v>
      </c>
      <c r="J183" s="188">
        <v>8</v>
      </c>
      <c r="K183" s="189">
        <v>8</v>
      </c>
      <c r="L183" s="190">
        <v>82</v>
      </c>
      <c r="M183" s="188">
        <v>30</v>
      </c>
      <c r="N183" s="193">
        <v>109</v>
      </c>
      <c r="O183" s="206">
        <v>106</v>
      </c>
      <c r="P183" s="188">
        <v>42</v>
      </c>
      <c r="Q183" s="189">
        <v>47</v>
      </c>
      <c r="R183" s="190">
        <v>75</v>
      </c>
      <c r="S183" s="191">
        <v>39</v>
      </c>
      <c r="T183" s="188">
        <v>9</v>
      </c>
      <c r="U183" s="192">
        <v>9</v>
      </c>
      <c r="V183" s="190">
        <v>50</v>
      </c>
      <c r="W183" s="207">
        <v>15</v>
      </c>
      <c r="X183" s="188">
        <v>10</v>
      </c>
      <c r="Y183" s="192">
        <v>23</v>
      </c>
      <c r="Z183" s="190">
        <v>52</v>
      </c>
      <c r="AA183" s="188">
        <v>77</v>
      </c>
      <c r="AB183" s="169">
        <f t="shared" si="1628"/>
        <v>490</v>
      </c>
      <c r="AC183" s="170">
        <f t="shared" si="1629"/>
        <v>979</v>
      </c>
      <c r="BI183" s="136" t="s">
        <v>35</v>
      </c>
      <c r="BJ183" s="128">
        <f>B183/B188</f>
        <v>0</v>
      </c>
      <c r="BK183" s="129">
        <f t="shared" ref="BK183" si="2120">C183/C188</f>
        <v>1.1426116838487972E-2</v>
      </c>
      <c r="BL183" s="130">
        <f t="shared" ref="BL183" si="2121">D183/D188</f>
        <v>1.3469309216855877E-3</v>
      </c>
      <c r="BM183" s="131">
        <f t="shared" ref="BM183" si="2122">E183/E188</f>
        <v>1.514004542013626E-2</v>
      </c>
      <c r="BN183" s="128">
        <f t="shared" ref="BN183" si="2123">F183/F188</f>
        <v>2.8149190710767064E-4</v>
      </c>
      <c r="BO183" s="129">
        <f t="shared" ref="BO183" si="2124">G183/G188</f>
        <v>1.3589364844903988E-2</v>
      </c>
      <c r="BP183" s="130">
        <f t="shared" ref="BP183" si="2125">H183/H188</f>
        <v>2.3567701026878402E-3</v>
      </c>
      <c r="BQ183" s="131">
        <f t="shared" ref="BQ183" si="2126">I183/I188</f>
        <v>1.218013782787542E-2</v>
      </c>
      <c r="BR183" s="128">
        <f t="shared" ref="BR183" si="2127">J183/J188</f>
        <v>2.523659305993691E-3</v>
      </c>
      <c r="BS183" s="129">
        <f t="shared" ref="BS183" si="2128">K183/K188</f>
        <v>2.546148949713558E-3</v>
      </c>
      <c r="BT183" s="130">
        <f t="shared" ref="BT183" si="2129">L183/L188</f>
        <v>7.7082158300432416E-3</v>
      </c>
      <c r="BU183" s="128">
        <f t="shared" ref="BU183" si="2130">M183/M188</f>
        <v>2.893239463786286E-3</v>
      </c>
      <c r="BV183" s="132">
        <f t="shared" ref="BV183" si="2131">N183/N188</f>
        <v>5.6418219461697719E-3</v>
      </c>
      <c r="BW183" s="133">
        <f t="shared" ref="BW183" si="2132">O183/O188</f>
        <v>5.5016349198110763E-3</v>
      </c>
      <c r="BX183" s="128">
        <f t="shared" ref="BX183" si="2133">P183/P188</f>
        <v>4.3090181594336715E-3</v>
      </c>
      <c r="BY183" s="129">
        <f t="shared" ref="BY183" si="2134">Q183/Q188</f>
        <v>5.0144030726554994E-3</v>
      </c>
      <c r="BZ183" s="130">
        <f t="shared" ref="BZ183" si="2135">R183/R188</f>
        <v>5.9528534010635766E-3</v>
      </c>
      <c r="CA183" s="131">
        <f t="shared" ref="CA183" si="2136">S183/S188</f>
        <v>3.0506883604505632E-3</v>
      </c>
      <c r="CB183" s="128">
        <f t="shared" ref="CB183" si="2137">T183/T188</f>
        <v>3.0201342281879194E-3</v>
      </c>
      <c r="CC183" s="129">
        <f t="shared" ref="CC183" si="2138">U183/U188</f>
        <v>2.9126213592233011E-3</v>
      </c>
      <c r="CD183" s="130">
        <f t="shared" ref="CD183" si="2139">V183/V188</f>
        <v>4.9304802287742826E-3</v>
      </c>
      <c r="CE183" s="131">
        <f t="shared" ref="CE183" si="2140">W183/W188</f>
        <v>1.3570976205555052E-3</v>
      </c>
      <c r="CF183" s="128">
        <f t="shared" ref="CF183" si="2141">X183/X188</f>
        <v>1.1611704598235022E-3</v>
      </c>
      <c r="CG183" s="129">
        <f t="shared" ref="CG183" si="2142">Y183/Y188</f>
        <v>4.1240810471579702E-3</v>
      </c>
      <c r="CH183" s="130">
        <f t="shared" ref="CH183" si="2143">Z183/Z188</f>
        <v>2.9180695847362513E-3</v>
      </c>
      <c r="CI183" s="128">
        <f t="shared" ref="CI183" si="2144">AA183/AA188</f>
        <v>3.937007874015748E-3</v>
      </c>
      <c r="CJ183" s="134">
        <f t="shared" ref="CJ183" si="2145">AB183/AB188</f>
        <v>3.4113772913664307E-3</v>
      </c>
      <c r="CK183" s="135">
        <f t="shared" ref="CK183" si="2146">AC183/AC188</f>
        <v>6.8272476219699294E-3</v>
      </c>
    </row>
    <row r="184" spans="1:89" x14ac:dyDescent="0.2">
      <c r="A184" s="145" t="s">
        <v>36</v>
      </c>
      <c r="B184" s="202"/>
      <c r="C184" s="196"/>
      <c r="D184" s="197"/>
      <c r="E184" s="198"/>
      <c r="F184" s="195"/>
      <c r="G184" s="199"/>
      <c r="H184" s="197"/>
      <c r="I184" s="198"/>
      <c r="J184" s="195"/>
      <c r="K184" s="199"/>
      <c r="L184" s="197"/>
      <c r="M184" s="195"/>
      <c r="N184" s="200"/>
      <c r="O184" s="203"/>
      <c r="P184" s="195"/>
      <c r="Q184" s="199"/>
      <c r="R184" s="197"/>
      <c r="S184" s="198"/>
      <c r="T184" s="195"/>
      <c r="U184" s="199"/>
      <c r="V184" s="197"/>
      <c r="W184" s="198"/>
      <c r="X184" s="195"/>
      <c r="Y184" s="199"/>
      <c r="Z184" s="197"/>
      <c r="AA184" s="195"/>
      <c r="AB184" s="169">
        <f t="shared" si="1628"/>
        <v>0</v>
      </c>
      <c r="AC184" s="170">
        <f t="shared" si="1629"/>
        <v>0</v>
      </c>
      <c r="BI184" s="145" t="s">
        <v>36</v>
      </c>
      <c r="BJ184" s="128">
        <f>B184/B188</f>
        <v>0</v>
      </c>
      <c r="BK184" s="129">
        <f t="shared" ref="BK184" si="2147">C184/C188</f>
        <v>0</v>
      </c>
      <c r="BL184" s="130">
        <f t="shared" ref="BL184" si="2148">D184/D188</f>
        <v>0</v>
      </c>
      <c r="BM184" s="131">
        <f t="shared" ref="BM184" si="2149">E184/E188</f>
        <v>0</v>
      </c>
      <c r="BN184" s="128">
        <f t="shared" ref="BN184" si="2150">F184/F188</f>
        <v>0</v>
      </c>
      <c r="BO184" s="129">
        <f t="shared" ref="BO184" si="2151">G184/G188</f>
        <v>0</v>
      </c>
      <c r="BP184" s="130">
        <f t="shared" ref="BP184" si="2152">H184/H188</f>
        <v>0</v>
      </c>
      <c r="BQ184" s="131">
        <f t="shared" ref="BQ184" si="2153">I184/I188</f>
        <v>0</v>
      </c>
      <c r="BR184" s="128">
        <f t="shared" ref="BR184" si="2154">J184/J188</f>
        <v>0</v>
      </c>
      <c r="BS184" s="129">
        <f t="shared" ref="BS184" si="2155">K184/K188</f>
        <v>0</v>
      </c>
      <c r="BT184" s="130">
        <f t="shared" ref="BT184" si="2156">L184/L188</f>
        <v>0</v>
      </c>
      <c r="BU184" s="128">
        <f t="shared" ref="BU184" si="2157">M184/M188</f>
        <v>0</v>
      </c>
      <c r="BV184" s="132">
        <f t="shared" ref="BV184" si="2158">N184/N188</f>
        <v>0</v>
      </c>
      <c r="BW184" s="133">
        <f t="shared" ref="BW184" si="2159">O184/O188</f>
        <v>0</v>
      </c>
      <c r="BX184" s="128">
        <f t="shared" ref="BX184" si="2160">P184/P188</f>
        <v>0</v>
      </c>
      <c r="BY184" s="129">
        <f t="shared" ref="BY184" si="2161">Q184/Q188</f>
        <v>0</v>
      </c>
      <c r="BZ184" s="130">
        <f t="shared" ref="BZ184" si="2162">R184/R188</f>
        <v>0</v>
      </c>
      <c r="CA184" s="131">
        <f t="shared" ref="CA184" si="2163">S184/S188</f>
        <v>0</v>
      </c>
      <c r="CB184" s="128">
        <f t="shared" ref="CB184" si="2164">T184/T188</f>
        <v>0</v>
      </c>
      <c r="CC184" s="129">
        <f t="shared" ref="CC184" si="2165">U184/U188</f>
        <v>0</v>
      </c>
      <c r="CD184" s="130">
        <f t="shared" ref="CD184" si="2166">V184/V188</f>
        <v>0</v>
      </c>
      <c r="CE184" s="131">
        <f t="shared" ref="CE184" si="2167">W184/W188</f>
        <v>0</v>
      </c>
      <c r="CF184" s="128">
        <f t="shared" ref="CF184" si="2168">X184/X188</f>
        <v>0</v>
      </c>
      <c r="CG184" s="129">
        <f t="shared" ref="CG184" si="2169">Y184/Y188</f>
        <v>0</v>
      </c>
      <c r="CH184" s="130">
        <f t="shared" ref="CH184" si="2170">Z184/Z188</f>
        <v>0</v>
      </c>
      <c r="CI184" s="128">
        <f t="shared" ref="CI184" si="2171">AA184/AA188</f>
        <v>0</v>
      </c>
      <c r="CJ184" s="134">
        <f t="shared" ref="CJ184" si="2172">AB184/AB188</f>
        <v>0</v>
      </c>
      <c r="CK184" s="135">
        <f t="shared" ref="CK184" si="2173">AC184/AC188</f>
        <v>0</v>
      </c>
    </row>
    <row r="185" spans="1:89" x14ac:dyDescent="0.2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71">
        <f t="shared" ref="AB185:AB187" si="2174">SUM(B185,D185,F185,H185,J185,L185,N185,P185,R185,T185,V185,X185,Z185)</f>
        <v>0</v>
      </c>
      <c r="AC185" s="172">
        <f t="shared" ref="AC185:AC187" si="2175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6">C185/C188</f>
        <v>0</v>
      </c>
      <c r="BL185" s="130">
        <f t="shared" ref="BL185" si="2177">D185/D188</f>
        <v>0</v>
      </c>
      <c r="BM185" s="131">
        <f t="shared" ref="BM185" si="2178">E185/E188</f>
        <v>0</v>
      </c>
      <c r="BN185" s="128">
        <f t="shared" ref="BN185" si="2179">F185/F188</f>
        <v>0</v>
      </c>
      <c r="BO185" s="129">
        <f t="shared" ref="BO185" si="2180">G185/G188</f>
        <v>0</v>
      </c>
      <c r="BP185" s="130">
        <f t="shared" ref="BP185" si="2181">H185/H188</f>
        <v>0</v>
      </c>
      <c r="BQ185" s="131">
        <f t="shared" ref="BQ185" si="2182">I185/I188</f>
        <v>0</v>
      </c>
      <c r="BR185" s="128">
        <f t="shared" ref="BR185" si="2183">J185/J188</f>
        <v>0</v>
      </c>
      <c r="BS185" s="129">
        <f t="shared" ref="BS185" si="2184">K185/K188</f>
        <v>0</v>
      </c>
      <c r="BT185" s="130">
        <f t="shared" ref="BT185" si="2185">L185/L188</f>
        <v>0</v>
      </c>
      <c r="BU185" s="128">
        <f t="shared" ref="BU185" si="2186">M185/M188</f>
        <v>0</v>
      </c>
      <c r="BV185" s="132">
        <f t="shared" ref="BV185" si="2187">N185/N188</f>
        <v>0</v>
      </c>
      <c r="BW185" s="133">
        <f t="shared" ref="BW185" si="2188">O185/O188</f>
        <v>0</v>
      </c>
      <c r="BX185" s="128">
        <f t="shared" ref="BX185" si="2189">P185/P188</f>
        <v>0</v>
      </c>
      <c r="BY185" s="129">
        <f t="shared" ref="BY185" si="2190">Q185/Q188</f>
        <v>0</v>
      </c>
      <c r="BZ185" s="130">
        <f t="shared" ref="BZ185" si="2191">R185/R188</f>
        <v>0</v>
      </c>
      <c r="CA185" s="131">
        <f t="shared" ref="CA185" si="2192">S185/S188</f>
        <v>0</v>
      </c>
      <c r="CB185" s="128">
        <f t="shared" ref="CB185" si="2193">T185/T188</f>
        <v>0</v>
      </c>
      <c r="CC185" s="129">
        <f t="shared" ref="CC185" si="2194">U185/U188</f>
        <v>0</v>
      </c>
      <c r="CD185" s="130">
        <f t="shared" ref="CD185" si="2195">V185/V188</f>
        <v>0</v>
      </c>
      <c r="CE185" s="131">
        <f t="shared" ref="CE185" si="2196">W185/W188</f>
        <v>0</v>
      </c>
      <c r="CF185" s="128">
        <f t="shared" ref="CF185" si="2197">X185/X188</f>
        <v>0</v>
      </c>
      <c r="CG185" s="129">
        <f t="shared" ref="CG185" si="2198">Y185/Y188</f>
        <v>0</v>
      </c>
      <c r="CH185" s="130">
        <f t="shared" ref="CH185" si="2199">Z185/Z188</f>
        <v>0</v>
      </c>
      <c r="CI185" s="128">
        <f t="shared" ref="CI185" si="2200">AA185/AA188</f>
        <v>0</v>
      </c>
      <c r="CJ185" s="134">
        <f t="shared" ref="CJ185" si="2201">AB185/AB188</f>
        <v>0</v>
      </c>
      <c r="CK185" s="135">
        <f t="shared" ref="CK185" si="2202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71">
        <f t="shared" si="2174"/>
        <v>0</v>
      </c>
      <c r="AC186" s="172">
        <f t="shared" si="2175"/>
        <v>0</v>
      </c>
      <c r="BI186" s="145" t="s">
        <v>38</v>
      </c>
      <c r="BJ186" s="128">
        <f>B186/B188</f>
        <v>0</v>
      </c>
      <c r="BK186" s="129">
        <f t="shared" ref="BK186" si="2203">C186/C188</f>
        <v>0</v>
      </c>
      <c r="BL186" s="130">
        <f t="shared" ref="BL186" si="2204">D186/D188</f>
        <v>0</v>
      </c>
      <c r="BM186" s="131">
        <f t="shared" ref="BM186" si="2205">E186/E188</f>
        <v>0</v>
      </c>
      <c r="BN186" s="128">
        <f t="shared" ref="BN186" si="2206">F186/F188</f>
        <v>0</v>
      </c>
      <c r="BO186" s="129">
        <f t="shared" ref="BO186" si="2207">G186/G188</f>
        <v>0</v>
      </c>
      <c r="BP186" s="130">
        <f t="shared" ref="BP186" si="2208">H186/H188</f>
        <v>0</v>
      </c>
      <c r="BQ186" s="131">
        <f t="shared" ref="BQ186" si="2209">I186/I188</f>
        <v>0</v>
      </c>
      <c r="BR186" s="128">
        <f t="shared" ref="BR186" si="2210">J186/J188</f>
        <v>0</v>
      </c>
      <c r="BS186" s="129">
        <f t="shared" ref="BS186" si="2211">K186/K188</f>
        <v>0</v>
      </c>
      <c r="BT186" s="130">
        <f t="shared" ref="BT186" si="2212">L186/L188</f>
        <v>0</v>
      </c>
      <c r="BU186" s="128">
        <f t="shared" ref="BU186" si="2213">M186/M188</f>
        <v>0</v>
      </c>
      <c r="BV186" s="132">
        <f t="shared" ref="BV186" si="2214">N186/N188</f>
        <v>0</v>
      </c>
      <c r="BW186" s="133">
        <f t="shared" ref="BW186" si="2215">O186/O188</f>
        <v>0</v>
      </c>
      <c r="BX186" s="128">
        <f t="shared" ref="BX186" si="2216">P186/P188</f>
        <v>0</v>
      </c>
      <c r="BY186" s="129">
        <f t="shared" ref="BY186" si="2217">Q186/Q188</f>
        <v>0</v>
      </c>
      <c r="BZ186" s="130">
        <f t="shared" ref="BZ186" si="2218">R186/R188</f>
        <v>0</v>
      </c>
      <c r="CA186" s="131">
        <f t="shared" ref="CA186" si="2219">S186/S188</f>
        <v>0</v>
      </c>
      <c r="CB186" s="128">
        <f t="shared" ref="CB186" si="2220">T186/T188</f>
        <v>0</v>
      </c>
      <c r="CC186" s="129">
        <f t="shared" ref="CC186" si="2221">U186/U188</f>
        <v>0</v>
      </c>
      <c r="CD186" s="130">
        <f t="shared" ref="CD186" si="2222">V186/V188</f>
        <v>0</v>
      </c>
      <c r="CE186" s="131">
        <f t="shared" ref="CE186" si="2223">W186/W188</f>
        <v>0</v>
      </c>
      <c r="CF186" s="128">
        <f t="shared" ref="CF186" si="2224">X186/X188</f>
        <v>0</v>
      </c>
      <c r="CG186" s="129">
        <f t="shared" ref="CG186" si="2225">Y186/Y188</f>
        <v>0</v>
      </c>
      <c r="CH186" s="130">
        <f t="shared" ref="CH186" si="2226">Z186/Z188</f>
        <v>0</v>
      </c>
      <c r="CI186" s="128">
        <f t="shared" ref="CI186" si="2227">AA186/AA188</f>
        <v>0</v>
      </c>
      <c r="CJ186" s="134">
        <f t="shared" ref="CJ186" si="2228">AB186/AB188</f>
        <v>0</v>
      </c>
      <c r="CK186" s="135">
        <f t="shared" ref="CK186" si="2229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71">
        <f t="shared" si="2174"/>
        <v>0</v>
      </c>
      <c r="AC187" s="172">
        <f t="shared" si="2175"/>
        <v>0</v>
      </c>
      <c r="BI187" s="136" t="s">
        <v>39</v>
      </c>
      <c r="BJ187" s="128">
        <f>B187/B188</f>
        <v>0</v>
      </c>
      <c r="BK187" s="129">
        <f t="shared" ref="BK187" si="2230">C187/C188</f>
        <v>0</v>
      </c>
      <c r="BL187" s="130">
        <f t="shared" ref="BL187" si="2231">D187/D188</f>
        <v>0</v>
      </c>
      <c r="BM187" s="131">
        <f t="shared" ref="BM187" si="2232">E187/E188</f>
        <v>0</v>
      </c>
      <c r="BN187" s="128">
        <f t="shared" ref="BN187" si="2233">F187/F188</f>
        <v>0</v>
      </c>
      <c r="BO187" s="129">
        <f t="shared" ref="BO187" si="2234">G187/G188</f>
        <v>0</v>
      </c>
      <c r="BP187" s="130">
        <f t="shared" ref="BP187" si="2235">H187/H188</f>
        <v>0</v>
      </c>
      <c r="BQ187" s="131">
        <f t="shared" ref="BQ187" si="2236">I187/I188</f>
        <v>0</v>
      </c>
      <c r="BR187" s="128">
        <f t="shared" ref="BR187" si="2237">J187/J188</f>
        <v>0</v>
      </c>
      <c r="BS187" s="129">
        <f t="shared" ref="BS187" si="2238">K187/K188</f>
        <v>0</v>
      </c>
      <c r="BT187" s="130">
        <f t="shared" ref="BT187" si="2239">L187/L188</f>
        <v>0</v>
      </c>
      <c r="BU187" s="128">
        <f t="shared" ref="BU187" si="2240">M187/M188</f>
        <v>0</v>
      </c>
      <c r="BV187" s="132">
        <f t="shared" ref="BV187" si="2241">N187/N188</f>
        <v>0</v>
      </c>
      <c r="BW187" s="133">
        <f t="shared" ref="BW187" si="2242">O187/O188</f>
        <v>0</v>
      </c>
      <c r="BX187" s="128">
        <f t="shared" ref="BX187" si="2243">P187/P188</f>
        <v>0</v>
      </c>
      <c r="BY187" s="129">
        <f t="shared" ref="BY187" si="2244">Q187/Q188</f>
        <v>0</v>
      </c>
      <c r="BZ187" s="130">
        <f t="shared" ref="BZ187" si="2245">R187/R188</f>
        <v>0</v>
      </c>
      <c r="CA187" s="131">
        <f t="shared" ref="CA187" si="2246">S187/S188</f>
        <v>0</v>
      </c>
      <c r="CB187" s="128">
        <f t="shared" ref="CB187" si="2247">T187/T188</f>
        <v>0</v>
      </c>
      <c r="CC187" s="129">
        <f t="shared" ref="CC187" si="2248">U187/U188</f>
        <v>0</v>
      </c>
      <c r="CD187" s="130">
        <f t="shared" ref="CD187" si="2249">V187/V188</f>
        <v>0</v>
      </c>
      <c r="CE187" s="131">
        <f t="shared" ref="CE187" si="2250">W187/W188</f>
        <v>0</v>
      </c>
      <c r="CF187" s="128">
        <f t="shared" ref="CF187" si="2251">X187/X188</f>
        <v>0</v>
      </c>
      <c r="CG187" s="129">
        <f t="shared" ref="CG187" si="2252">Y187/Y188</f>
        <v>0</v>
      </c>
      <c r="CH187" s="130">
        <f t="shared" ref="CH187" si="2253">Z187/Z188</f>
        <v>0</v>
      </c>
      <c r="CI187" s="128">
        <f t="shared" ref="CI187" si="2254">AA187/AA188</f>
        <v>0</v>
      </c>
      <c r="CJ187" s="134">
        <f t="shared" ref="CJ187" si="2255">AB187/AB188</f>
        <v>0</v>
      </c>
      <c r="CK187" s="135">
        <f t="shared" ref="CK187" si="2256">AC187/AC188</f>
        <v>0</v>
      </c>
    </row>
    <row r="188" spans="1:89" ht="14.25" thickTop="1" thickBot="1" x14ac:dyDescent="0.25">
      <c r="A188" s="266" t="s">
        <v>13</v>
      </c>
      <c r="B188" s="20">
        <f t="shared" ref="B188" si="2257">SUM(B165:B187)</f>
        <v>11382</v>
      </c>
      <c r="C188" s="21">
        <f t="shared" ref="C188" si="2258">SUM(C165:C187)</f>
        <v>11640</v>
      </c>
      <c r="D188" s="20">
        <f t="shared" ref="D188" si="2259">SUM(D165:D187)</f>
        <v>5197</v>
      </c>
      <c r="E188" s="21">
        <f t="shared" ref="E188" si="2260">SUM(E165:E187)</f>
        <v>5284</v>
      </c>
      <c r="F188" s="20">
        <f t="shared" ref="F188" si="2261">SUM(F165:F187)</f>
        <v>14210</v>
      </c>
      <c r="G188" s="21">
        <f t="shared" ref="G188" si="2262">SUM(G165:G187)</f>
        <v>13540</v>
      </c>
      <c r="H188" s="20">
        <f t="shared" ref="H188" si="2263">SUM(H165:H187)</f>
        <v>17821</v>
      </c>
      <c r="I188" s="21">
        <f t="shared" ref="I188" si="2264">SUM(I165:I187)</f>
        <v>18719</v>
      </c>
      <c r="J188" s="20">
        <f t="shared" ref="J188" si="2265">SUM(J165:J187)</f>
        <v>3170</v>
      </c>
      <c r="K188" s="21">
        <f t="shared" ref="K188" si="2266">SUM(K165:K187)</f>
        <v>3142</v>
      </c>
      <c r="L188" s="20">
        <f t="shared" ref="L188" si="2267">SUM(L165:L187)</f>
        <v>10638</v>
      </c>
      <c r="M188" s="21">
        <f t="shared" ref="M188" si="2268">SUM(M165:M187)</f>
        <v>10369</v>
      </c>
      <c r="N188" s="20">
        <f t="shared" ref="N188" si="2269">SUM(N165:N187)</f>
        <v>19320</v>
      </c>
      <c r="O188" s="21">
        <f t="shared" ref="O188" si="2270">SUM(O165:O187)</f>
        <v>19267</v>
      </c>
      <c r="P188" s="20">
        <f t="shared" ref="P188" si="2271">SUM(P165:P187)</f>
        <v>9747</v>
      </c>
      <c r="Q188" s="21">
        <f t="shared" ref="Q188" si="2272">SUM(Q165:Q187)</f>
        <v>9373</v>
      </c>
      <c r="R188" s="20">
        <f t="shared" ref="R188" si="2273">SUM(R165:R187)</f>
        <v>12599</v>
      </c>
      <c r="S188" s="21">
        <f t="shared" ref="S188" si="2274">SUM(S165:S187)</f>
        <v>12784</v>
      </c>
      <c r="T188" s="20">
        <f t="shared" ref="T188" si="2275">SUM(T165:T187)</f>
        <v>2980</v>
      </c>
      <c r="U188" s="21">
        <f t="shared" ref="U188" si="2276">SUM(U165:U187)</f>
        <v>3090</v>
      </c>
      <c r="V188" s="20">
        <f t="shared" ref="V188" si="2277">SUM(V165:V187)</f>
        <v>10141</v>
      </c>
      <c r="W188" s="21">
        <f t="shared" ref="W188" si="2278">SUM(W165:W187)</f>
        <v>11053</v>
      </c>
      <c r="X188" s="20">
        <f t="shared" ref="X188" si="2279">SUM(X165:X187)</f>
        <v>8612</v>
      </c>
      <c r="Y188" s="21">
        <f t="shared" ref="Y188" si="2280">SUM(Y165:Y187)</f>
        <v>5577</v>
      </c>
      <c r="Z188" s="20">
        <f t="shared" ref="Z188" si="2281">SUM(Z165:Z187)</f>
        <v>17820</v>
      </c>
      <c r="AA188" s="21">
        <f t="shared" ref="AA188" si="2282">SUM(AA165:AA187)</f>
        <v>19558</v>
      </c>
      <c r="AB188" s="173">
        <f t="shared" ref="AB188:AC188" si="2283">SUM(AB164:AB187)</f>
        <v>143637</v>
      </c>
      <c r="AC188" s="174">
        <f t="shared" si="2283"/>
        <v>143396</v>
      </c>
      <c r="BI188" s="266" t="s">
        <v>13</v>
      </c>
      <c r="BJ188" s="154">
        <f>SUM(BJ164:BJ187)</f>
        <v>0.99999999999999989</v>
      </c>
      <c r="BK188" s="155">
        <f t="shared" ref="BK188:CK188" si="2284">SUM(BK164:BK187)</f>
        <v>1</v>
      </c>
      <c r="BL188" s="154">
        <f t="shared" si="2284"/>
        <v>1.0000000000000002</v>
      </c>
      <c r="BM188" s="155">
        <f t="shared" si="2284"/>
        <v>0.99999999999999989</v>
      </c>
      <c r="BN188" s="154">
        <f t="shared" si="2284"/>
        <v>0.99999999999999989</v>
      </c>
      <c r="BO188" s="155">
        <f t="shared" si="2284"/>
        <v>1.0000000000000002</v>
      </c>
      <c r="BP188" s="154">
        <f t="shared" si="2284"/>
        <v>1.0000000000000002</v>
      </c>
      <c r="BQ188" s="155">
        <f t="shared" si="2284"/>
        <v>0.99999999999999989</v>
      </c>
      <c r="BR188" s="154">
        <f t="shared" si="2284"/>
        <v>1</v>
      </c>
      <c r="BS188" s="155">
        <f t="shared" si="2284"/>
        <v>0.99999999999999989</v>
      </c>
      <c r="BT188" s="154">
        <f t="shared" si="2284"/>
        <v>1</v>
      </c>
      <c r="BU188" s="155">
        <f t="shared" si="2284"/>
        <v>1.0000000000000002</v>
      </c>
      <c r="BV188" s="154">
        <f t="shared" si="2284"/>
        <v>0.99999999999999989</v>
      </c>
      <c r="BW188" s="155">
        <f t="shared" si="2284"/>
        <v>1</v>
      </c>
      <c r="BX188" s="154">
        <f t="shared" si="2284"/>
        <v>1.0000000000000002</v>
      </c>
      <c r="BY188" s="155">
        <f t="shared" si="2284"/>
        <v>1</v>
      </c>
      <c r="BZ188" s="154">
        <f t="shared" si="2284"/>
        <v>1</v>
      </c>
      <c r="CA188" s="155">
        <f t="shared" si="2284"/>
        <v>0.99999999999999989</v>
      </c>
      <c r="CB188" s="154">
        <f t="shared" si="2284"/>
        <v>1</v>
      </c>
      <c r="CC188" s="155">
        <f t="shared" si="2284"/>
        <v>0.99999999999999989</v>
      </c>
      <c r="CD188" s="154">
        <f t="shared" si="2284"/>
        <v>0.99999999999999989</v>
      </c>
      <c r="CE188" s="155">
        <f t="shared" si="2284"/>
        <v>1</v>
      </c>
      <c r="CF188" s="154">
        <f t="shared" si="2284"/>
        <v>0.99999999999999989</v>
      </c>
      <c r="CG188" s="155">
        <f t="shared" si="2284"/>
        <v>1</v>
      </c>
      <c r="CH188" s="154">
        <f t="shared" si="2284"/>
        <v>1</v>
      </c>
      <c r="CI188" s="155">
        <f t="shared" si="2284"/>
        <v>1</v>
      </c>
      <c r="CJ188" s="154">
        <f t="shared" si="2284"/>
        <v>1</v>
      </c>
      <c r="CK188" s="155">
        <f t="shared" si="2284"/>
        <v>1</v>
      </c>
    </row>
    <row r="189" spans="1:89" ht="13.5" thickTop="1" x14ac:dyDescent="0.2">
      <c r="A189" s="186"/>
    </row>
    <row r="191" spans="1:89" x14ac:dyDescent="0.2">
      <c r="A191" s="300">
        <f>+A160+1</f>
        <v>44568</v>
      </c>
      <c r="B191" s="300"/>
      <c r="C191" s="300"/>
      <c r="D191" s="300"/>
      <c r="BI191" s="305">
        <f>+BI160+1</f>
        <v>44568</v>
      </c>
      <c r="BJ191" s="305"/>
      <c r="BK191" s="305"/>
      <c r="BL191" s="305"/>
    </row>
    <row r="192" spans="1:89" ht="13.5" thickBot="1" x14ac:dyDescent="0.25">
      <c r="AE192" s="269" t="s">
        <v>84</v>
      </c>
    </row>
    <row r="193" spans="1:89" ht="14.25" thickTop="1" thickBot="1" x14ac:dyDescent="0.25">
      <c r="A193" s="296" t="s">
        <v>0</v>
      </c>
      <c r="B193" s="298" t="s">
        <v>1</v>
      </c>
      <c r="C193" s="299"/>
      <c r="D193" s="298" t="s">
        <v>2</v>
      </c>
      <c r="E193" s="299"/>
      <c r="F193" s="298" t="s">
        <v>3</v>
      </c>
      <c r="G193" s="299"/>
      <c r="H193" s="298" t="s">
        <v>4</v>
      </c>
      <c r="I193" s="299"/>
      <c r="J193" s="298" t="s">
        <v>5</v>
      </c>
      <c r="K193" s="299"/>
      <c r="L193" s="298" t="s">
        <v>6</v>
      </c>
      <c r="M193" s="299"/>
      <c r="N193" s="298" t="s">
        <v>7</v>
      </c>
      <c r="O193" s="299"/>
      <c r="P193" s="298" t="s">
        <v>8</v>
      </c>
      <c r="Q193" s="299"/>
      <c r="R193" s="298" t="s">
        <v>9</v>
      </c>
      <c r="S193" s="299"/>
      <c r="T193" s="298" t="s">
        <v>10</v>
      </c>
      <c r="U193" s="299"/>
      <c r="V193" s="298" t="s">
        <v>11</v>
      </c>
      <c r="W193" s="299"/>
      <c r="X193" s="298" t="s">
        <v>12</v>
      </c>
      <c r="Y193" s="299"/>
      <c r="Z193" s="301" t="s">
        <v>40</v>
      </c>
      <c r="AA193" s="302"/>
      <c r="AB193" s="303" t="s">
        <v>41</v>
      </c>
      <c r="AC193" s="304"/>
      <c r="AE193" s="296" t="s">
        <v>0</v>
      </c>
      <c r="AF193" s="298" t="s">
        <v>1</v>
      </c>
      <c r="AG193" s="299"/>
      <c r="AH193" s="298" t="s">
        <v>2</v>
      </c>
      <c r="AI193" s="299"/>
      <c r="AJ193" s="298" t="s">
        <v>3</v>
      </c>
      <c r="AK193" s="299"/>
      <c r="AL193" s="298" t="s">
        <v>4</v>
      </c>
      <c r="AM193" s="299"/>
      <c r="AN193" s="298" t="s">
        <v>5</v>
      </c>
      <c r="AO193" s="299"/>
      <c r="AP193" s="298" t="s">
        <v>6</v>
      </c>
      <c r="AQ193" s="299"/>
      <c r="AR193" s="298" t="s">
        <v>7</v>
      </c>
      <c r="AS193" s="299"/>
      <c r="AT193" s="298" t="s">
        <v>8</v>
      </c>
      <c r="AU193" s="299"/>
      <c r="AV193" s="298" t="s">
        <v>9</v>
      </c>
      <c r="AW193" s="299"/>
      <c r="AX193" s="298" t="s">
        <v>10</v>
      </c>
      <c r="AY193" s="299"/>
      <c r="AZ193" s="298" t="s">
        <v>11</v>
      </c>
      <c r="BA193" s="299"/>
      <c r="BB193" s="298" t="s">
        <v>12</v>
      </c>
      <c r="BC193" s="299"/>
      <c r="BD193" s="301" t="s">
        <v>40</v>
      </c>
      <c r="BE193" s="302"/>
      <c r="BF193" s="303" t="s">
        <v>41</v>
      </c>
      <c r="BG193" s="304"/>
      <c r="BI193" s="296" t="s">
        <v>0</v>
      </c>
      <c r="BJ193" s="298" t="s">
        <v>1</v>
      </c>
      <c r="BK193" s="299"/>
      <c r="BL193" s="298" t="s">
        <v>2</v>
      </c>
      <c r="BM193" s="299"/>
      <c r="BN193" s="298" t="s">
        <v>3</v>
      </c>
      <c r="BO193" s="299"/>
      <c r="BP193" s="298" t="s">
        <v>4</v>
      </c>
      <c r="BQ193" s="299"/>
      <c r="BR193" s="298" t="s">
        <v>5</v>
      </c>
      <c r="BS193" s="299"/>
      <c r="BT193" s="298" t="s">
        <v>6</v>
      </c>
      <c r="BU193" s="299"/>
      <c r="BV193" s="298" t="s">
        <v>7</v>
      </c>
      <c r="BW193" s="299"/>
      <c r="BX193" s="298" t="s">
        <v>8</v>
      </c>
      <c r="BY193" s="299"/>
      <c r="BZ193" s="298" t="s">
        <v>9</v>
      </c>
      <c r="CA193" s="299"/>
      <c r="CB193" s="298" t="s">
        <v>10</v>
      </c>
      <c r="CC193" s="299"/>
      <c r="CD193" s="298" t="s">
        <v>11</v>
      </c>
      <c r="CE193" s="299"/>
      <c r="CF193" s="298" t="s">
        <v>12</v>
      </c>
      <c r="CG193" s="299"/>
      <c r="CH193" s="301" t="s">
        <v>40</v>
      </c>
      <c r="CI193" s="302"/>
      <c r="CJ193" s="298" t="s">
        <v>41</v>
      </c>
      <c r="CK193" s="299"/>
    </row>
    <row r="194" spans="1:89" ht="15" thickTop="1" thickBot="1" x14ac:dyDescent="0.3">
      <c r="A194" s="297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75" t="s">
        <v>14</v>
      </c>
      <c r="AC194" s="176" t="s">
        <v>15</v>
      </c>
      <c r="AE194" s="297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75" t="s">
        <v>14</v>
      </c>
      <c r="BG194" s="176" t="s">
        <v>15</v>
      </c>
      <c r="BI194" s="297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85"/>
      <c r="D195" s="126"/>
      <c r="E195" s="179"/>
      <c r="F195" s="125"/>
      <c r="G195" s="127"/>
      <c r="H195" s="126"/>
      <c r="I195" s="179"/>
      <c r="J195" s="125"/>
      <c r="K195" s="127"/>
      <c r="L195" s="126"/>
      <c r="M195" s="125"/>
      <c r="N195" s="178"/>
      <c r="O195" s="180"/>
      <c r="P195" s="125"/>
      <c r="Q195" s="127"/>
      <c r="R195" s="126"/>
      <c r="S195" s="179"/>
      <c r="T195" s="125"/>
      <c r="U195" s="127"/>
      <c r="V195" s="126"/>
      <c r="W195" s="179"/>
      <c r="X195" s="125"/>
      <c r="Y195" s="127"/>
      <c r="Z195" s="183"/>
      <c r="AA195" s="184"/>
      <c r="AB195" s="169">
        <f>B195+D195+F195+H195+J195+L195+N195+P195+R195+T195+V195+X195+Z195</f>
        <v>0</v>
      </c>
      <c r="AC195" s="170">
        <f>C195+E195+G195+I195+K195+M195+O195+Q195+S195+U195+W195+Y195+AA195</f>
        <v>0</v>
      </c>
      <c r="AE195" s="272" t="str">
        <f>$AE$9</f>
        <v>07:00 - 07:59</v>
      </c>
      <c r="AF195" s="125">
        <f>SUMIF($A$9:$A$32,$AE195,B$195:B$218)</f>
        <v>1228</v>
      </c>
      <c r="AG195" s="185">
        <f t="shared" ref="AG195:AV196" si="2285">SUMIF($A$9:$A$32,$AE195,C$195:C$218)</f>
        <v>625</v>
      </c>
      <c r="AH195" s="126">
        <f t="shared" si="2285"/>
        <v>475</v>
      </c>
      <c r="AI195" s="179">
        <f t="shared" si="2285"/>
        <v>370</v>
      </c>
      <c r="AJ195" s="125">
        <f t="shared" si="2285"/>
        <v>1468</v>
      </c>
      <c r="AK195" s="127">
        <f t="shared" si="2285"/>
        <v>738</v>
      </c>
      <c r="AL195" s="126">
        <f t="shared" si="2285"/>
        <v>1641</v>
      </c>
      <c r="AM195" s="179">
        <f t="shared" si="2285"/>
        <v>1096</v>
      </c>
      <c r="AN195" s="125">
        <f t="shared" si="2285"/>
        <v>103</v>
      </c>
      <c r="AO195" s="127">
        <f t="shared" si="2285"/>
        <v>431</v>
      </c>
      <c r="AP195" s="126">
        <f t="shared" si="2285"/>
        <v>527</v>
      </c>
      <c r="AQ195" s="125">
        <f t="shared" si="2285"/>
        <v>1370</v>
      </c>
      <c r="AR195" s="178">
        <f t="shared" si="2285"/>
        <v>1373</v>
      </c>
      <c r="AS195" s="180">
        <f t="shared" si="2285"/>
        <v>1877</v>
      </c>
      <c r="AT195" s="125">
        <f t="shared" si="2285"/>
        <v>967</v>
      </c>
      <c r="AU195" s="127">
        <f t="shared" si="2285"/>
        <v>901</v>
      </c>
      <c r="AV195" s="126">
        <f t="shared" si="2285"/>
        <v>1172</v>
      </c>
      <c r="AW195" s="179">
        <f t="shared" ref="AW195:BE196" si="2286">SUMIF($A$9:$A$32,$AE195,S$195:S$218)</f>
        <v>885</v>
      </c>
      <c r="AX195" s="125">
        <f t="shared" si="2286"/>
        <v>164</v>
      </c>
      <c r="AY195" s="127">
        <f t="shared" si="2286"/>
        <v>475</v>
      </c>
      <c r="AZ195" s="126">
        <f t="shared" si="2286"/>
        <v>491</v>
      </c>
      <c r="BA195" s="179">
        <f t="shared" si="2286"/>
        <v>1062</v>
      </c>
      <c r="BB195" s="125">
        <f t="shared" si="2286"/>
        <v>745</v>
      </c>
      <c r="BC195" s="127">
        <f t="shared" si="2286"/>
        <v>709</v>
      </c>
      <c r="BD195" s="183">
        <f t="shared" si="2286"/>
        <v>1477</v>
      </c>
      <c r="BE195" s="184">
        <f t="shared" si="2286"/>
        <v>1164</v>
      </c>
      <c r="BF195" s="169">
        <f>AF195+AH195+AJ195+AL195+AN195+AP195+AR195+AT195+AV195+AX195+AZ195+BB195+BD195</f>
        <v>11831</v>
      </c>
      <c r="BG195" s="170">
        <f>AG195+AI195+AK195+AM195+AO195+AQ195+AS195+AU195+AW195+AY195+BA195+BC195+BE195</f>
        <v>11703</v>
      </c>
      <c r="BI195" s="124" t="s">
        <v>16</v>
      </c>
      <c r="BJ195" s="128">
        <f>B195/B219</f>
        <v>0</v>
      </c>
      <c r="BK195" s="129">
        <f t="shared" ref="BK195" si="2287">C195/C219</f>
        <v>0</v>
      </c>
      <c r="BL195" s="130">
        <f t="shared" ref="BL195" si="2288">D195/D219</f>
        <v>0</v>
      </c>
      <c r="BM195" s="131">
        <f t="shared" ref="BM195" si="2289">E195/E219</f>
        <v>0</v>
      </c>
      <c r="BN195" s="128">
        <f t="shared" ref="BN195" si="2290">F195/F219</f>
        <v>0</v>
      </c>
      <c r="BO195" s="129">
        <f t="shared" ref="BO195" si="2291">G195/G219</f>
        <v>0</v>
      </c>
      <c r="BP195" s="130">
        <f t="shared" ref="BP195" si="2292">H195/H219</f>
        <v>0</v>
      </c>
      <c r="BQ195" s="131">
        <f t="shared" ref="BQ195" si="2293">I195/I219</f>
        <v>0</v>
      </c>
      <c r="BR195" s="128">
        <f t="shared" ref="BR195" si="2294">J195/J219</f>
        <v>0</v>
      </c>
      <c r="BS195" s="129">
        <f t="shared" ref="BS195" si="2295">K195/K219</f>
        <v>0</v>
      </c>
      <c r="BT195" s="130">
        <f t="shared" ref="BT195" si="2296">L195/L219</f>
        <v>0</v>
      </c>
      <c r="BU195" s="128">
        <f t="shared" ref="BU195" si="2297">M195/M219</f>
        <v>0</v>
      </c>
      <c r="BV195" s="132">
        <f t="shared" ref="BV195" si="2298">N195/N219</f>
        <v>0</v>
      </c>
      <c r="BW195" s="133">
        <f t="shared" ref="BW195" si="2299">O195/O219</f>
        <v>0</v>
      </c>
      <c r="BX195" s="128">
        <f t="shared" ref="BX195" si="2300">P195/P219</f>
        <v>0</v>
      </c>
      <c r="BY195" s="129">
        <f t="shared" ref="BY195" si="2301">Q195/Q219</f>
        <v>0</v>
      </c>
      <c r="BZ195" s="130">
        <f t="shared" ref="BZ195" si="2302">R195/R219</f>
        <v>0</v>
      </c>
      <c r="CA195" s="131">
        <f t="shared" ref="CA195" si="2303">S195/S219</f>
        <v>0</v>
      </c>
      <c r="CB195" s="128">
        <f t="shared" ref="CB195" si="2304">T195/T219</f>
        <v>0</v>
      </c>
      <c r="CC195" s="129">
        <f t="shared" ref="CC195" si="2305">U195/U219</f>
        <v>0</v>
      </c>
      <c r="CD195" s="130">
        <f t="shared" ref="CD195" si="2306">V195/V219</f>
        <v>0</v>
      </c>
      <c r="CE195" s="131">
        <f t="shared" ref="CE195" si="2307">W195/W219</f>
        <v>0</v>
      </c>
      <c r="CF195" s="128">
        <f t="shared" ref="CF195" si="2308">X195/X219</f>
        <v>0</v>
      </c>
      <c r="CG195" s="129">
        <f t="shared" ref="CG195" si="2309">Y195/Y219</f>
        <v>0</v>
      </c>
      <c r="CH195" s="130">
        <f t="shared" ref="CH195" si="2310">Z195/Z219</f>
        <v>0</v>
      </c>
      <c r="CI195" s="128">
        <f t="shared" ref="CI195" si="2311">AA195/AA219</f>
        <v>0</v>
      </c>
      <c r="CJ195" s="134">
        <f t="shared" ref="CJ195" si="2312">AB195/AB219</f>
        <v>0</v>
      </c>
      <c r="CK195" s="135">
        <f t="shared" ref="CK195" si="2313">AC195/AC219</f>
        <v>0</v>
      </c>
    </row>
    <row r="196" spans="1:89" x14ac:dyDescent="0.2">
      <c r="A196" s="136" t="s">
        <v>17</v>
      </c>
      <c r="B196" s="188">
        <v>135</v>
      </c>
      <c r="C196" s="189">
        <v>0</v>
      </c>
      <c r="D196" s="190">
        <v>68</v>
      </c>
      <c r="E196" s="191">
        <v>0</v>
      </c>
      <c r="F196" s="188">
        <v>357</v>
      </c>
      <c r="G196" s="192">
        <v>2</v>
      </c>
      <c r="H196" s="190">
        <v>198</v>
      </c>
      <c r="I196" s="191">
        <v>12</v>
      </c>
      <c r="J196" s="188">
        <v>9</v>
      </c>
      <c r="K196" s="192">
        <v>11</v>
      </c>
      <c r="L196" s="190">
        <v>10</v>
      </c>
      <c r="M196" s="188">
        <v>47</v>
      </c>
      <c r="N196" s="193">
        <v>98</v>
      </c>
      <c r="O196" s="194">
        <v>54</v>
      </c>
      <c r="P196" s="188">
        <v>31</v>
      </c>
      <c r="Q196" s="192">
        <v>41</v>
      </c>
      <c r="R196" s="190">
        <v>15</v>
      </c>
      <c r="S196" s="191">
        <v>52</v>
      </c>
      <c r="T196" s="188">
        <v>0</v>
      </c>
      <c r="U196" s="192">
        <v>0</v>
      </c>
      <c r="V196" s="190">
        <v>0</v>
      </c>
      <c r="W196" s="191">
        <v>0</v>
      </c>
      <c r="X196" s="188">
        <v>2</v>
      </c>
      <c r="Y196" s="192">
        <v>0</v>
      </c>
      <c r="Z196" s="190">
        <v>0</v>
      </c>
      <c r="AA196" s="188">
        <v>0</v>
      </c>
      <c r="AB196" s="169">
        <f t="shared" ref="AB196:AB215" si="2314">B196+D196+F196+H196+J196+L196+N196+P196+R196+T196+V196+X196+Z196</f>
        <v>923</v>
      </c>
      <c r="AC196" s="170">
        <f t="shared" ref="AC196:AC215" si="2315">C196+E196+G196+I196+K196+M196+O196+Q196+S196+U196+W196+Y196+AA196</f>
        <v>219</v>
      </c>
      <c r="AE196" s="274" t="str">
        <f>$AE$10</f>
        <v>08:00 - 08:59</v>
      </c>
      <c r="AF196" s="125">
        <f>SUMIF($A$9:$A$32,$AE196,B$195:B$218)</f>
        <v>1042</v>
      </c>
      <c r="AG196" s="189">
        <f t="shared" si="2285"/>
        <v>577</v>
      </c>
      <c r="AH196" s="190">
        <f t="shared" si="2285"/>
        <v>295</v>
      </c>
      <c r="AI196" s="191">
        <f t="shared" si="2285"/>
        <v>358</v>
      </c>
      <c r="AJ196" s="275">
        <f t="shared" si="2285"/>
        <v>1217</v>
      </c>
      <c r="AK196" s="192">
        <f t="shared" si="2285"/>
        <v>623</v>
      </c>
      <c r="AL196" s="190">
        <f t="shared" si="2285"/>
        <v>1444</v>
      </c>
      <c r="AM196" s="191">
        <f t="shared" si="2285"/>
        <v>947</v>
      </c>
      <c r="AN196" s="275">
        <f t="shared" si="2285"/>
        <v>116</v>
      </c>
      <c r="AO196" s="192">
        <f t="shared" si="2285"/>
        <v>339</v>
      </c>
      <c r="AP196" s="190">
        <f t="shared" si="2285"/>
        <v>433</v>
      </c>
      <c r="AQ196" s="275">
        <f t="shared" si="2285"/>
        <v>1100</v>
      </c>
      <c r="AR196" s="193">
        <f t="shared" si="2285"/>
        <v>1157</v>
      </c>
      <c r="AS196" s="194">
        <f t="shared" si="2285"/>
        <v>1662</v>
      </c>
      <c r="AT196" s="275">
        <f t="shared" si="2285"/>
        <v>765</v>
      </c>
      <c r="AU196" s="192">
        <f t="shared" si="2285"/>
        <v>609</v>
      </c>
      <c r="AV196" s="190">
        <f t="shared" si="2285"/>
        <v>1016</v>
      </c>
      <c r="AW196" s="191">
        <f t="shared" si="2286"/>
        <v>769</v>
      </c>
      <c r="AX196" s="275">
        <f t="shared" si="2286"/>
        <v>128</v>
      </c>
      <c r="AY196" s="192">
        <f t="shared" si="2286"/>
        <v>348</v>
      </c>
      <c r="AZ196" s="190">
        <f t="shared" si="2286"/>
        <v>391</v>
      </c>
      <c r="BA196" s="191">
        <f t="shared" si="2286"/>
        <v>957</v>
      </c>
      <c r="BB196" s="275">
        <f t="shared" si="2286"/>
        <v>596</v>
      </c>
      <c r="BC196" s="192">
        <f t="shared" si="2286"/>
        <v>596</v>
      </c>
      <c r="BD196" s="190">
        <f t="shared" si="2286"/>
        <v>1217</v>
      </c>
      <c r="BE196" s="275">
        <f t="shared" si="2286"/>
        <v>1106</v>
      </c>
      <c r="BF196" s="171">
        <f>SUM(AF196,AH196,AJ196,AL196,AN196,AP196,AR196,AT196,AV196,AX196,AZ196,BB196,BD196)</f>
        <v>9817</v>
      </c>
      <c r="BG196" s="172">
        <f>SUM(AG196,AI196,AK196,AM196,AO196,AQ196,AS196,AU196,AW196,AY196,BA196,BC196,BE196)</f>
        <v>9991</v>
      </c>
      <c r="BI196" s="136" t="s">
        <v>17</v>
      </c>
      <c r="BJ196" s="128">
        <f>B196/B219</f>
        <v>1.1812057047860706E-2</v>
      </c>
      <c r="BK196" s="129">
        <f t="shared" ref="BK196" si="2316">C196/C219</f>
        <v>0</v>
      </c>
      <c r="BL196" s="130">
        <f t="shared" ref="BL196" si="2317">D196/D219</f>
        <v>1.3513513513513514E-2</v>
      </c>
      <c r="BM196" s="131">
        <f t="shared" ref="BM196" si="2318">E196/E219</f>
        <v>0</v>
      </c>
      <c r="BN196" s="128">
        <f t="shared" ref="BN196" si="2319">F196/F219</f>
        <v>2.5049115913555992E-2</v>
      </c>
      <c r="BO196" s="129">
        <f t="shared" ref="BO196" si="2320">G196/G219</f>
        <v>1.4635931211123308E-4</v>
      </c>
      <c r="BP196" s="130">
        <f t="shared" ref="BP196" si="2321">H196/H219</f>
        <v>1.1093058434646199E-2</v>
      </c>
      <c r="BQ196" s="131">
        <f t="shared" ref="BQ196" si="2322">I196/I219</f>
        <v>6.2140748796022988E-4</v>
      </c>
      <c r="BR196" s="128">
        <f t="shared" ref="BR196" si="2323">J196/J219</f>
        <v>2.9624753127057276E-3</v>
      </c>
      <c r="BS196" s="129">
        <f t="shared" ref="BS196" si="2324">K196/K219</f>
        <v>3.7529853292391675E-3</v>
      </c>
      <c r="BT196" s="130">
        <f t="shared" ref="BT196" si="2325">L196/L219</f>
        <v>9.567546880979717E-4</v>
      </c>
      <c r="BU196" s="128">
        <f t="shared" ref="BU196" si="2326">M196/M219</f>
        <v>4.578219364893824E-3</v>
      </c>
      <c r="BV196" s="132">
        <f t="shared" ref="BV196" si="2327">N196/N219</f>
        <v>4.9494949494949493E-3</v>
      </c>
      <c r="BW196" s="133">
        <f t="shared" ref="BW196" si="2328">O196/O219</f>
        <v>2.7987975536436197E-3</v>
      </c>
      <c r="BX196" s="128">
        <f t="shared" ref="BX196" si="2329">P196/P219</f>
        <v>3.1459305865638321E-3</v>
      </c>
      <c r="BY196" s="129">
        <f t="shared" ref="BY196" si="2330">Q196/Q219</f>
        <v>4.4142980189491822E-3</v>
      </c>
      <c r="BZ196" s="130">
        <f t="shared" ref="BZ196" si="2331">R196/R219</f>
        <v>1.1799874134675898E-3</v>
      </c>
      <c r="CA196" s="131">
        <f t="shared" ref="CA196" si="2332">S196/S219</f>
        <v>4.0996531062756228E-3</v>
      </c>
      <c r="CB196" s="128">
        <f t="shared" ref="CB196" si="2333">T196/T219</f>
        <v>0</v>
      </c>
      <c r="CC196" s="129">
        <f t="shared" ref="CC196" si="2334">U196/U219</f>
        <v>0</v>
      </c>
      <c r="CD196" s="130">
        <f t="shared" ref="CD196" si="2335">V196/V219</f>
        <v>0</v>
      </c>
      <c r="CE196" s="131">
        <f t="shared" ref="CE196" si="2336">W196/W219</f>
        <v>0</v>
      </c>
      <c r="CF196" s="128">
        <f t="shared" ref="CF196" si="2337">X196/X219</f>
        <v>2.2859755400617213E-4</v>
      </c>
      <c r="CG196" s="129">
        <f t="shared" ref="CG196" si="2338">Y196/Y219</f>
        <v>0</v>
      </c>
      <c r="CH196" s="130">
        <f t="shared" ref="CH196" si="2339">Z196/Z219</f>
        <v>0</v>
      </c>
      <c r="CI196" s="128">
        <f t="shared" ref="CI196" si="2340">AA196/AA219</f>
        <v>0</v>
      </c>
      <c r="CJ196" s="134">
        <f t="shared" ref="CJ196" si="2341">AB196/AB219</f>
        <v>6.3846712551447445E-3</v>
      </c>
      <c r="CK196" s="135">
        <f t="shared" ref="CK196" si="2342">AC196/AC219</f>
        <v>1.5183028286189684E-3</v>
      </c>
    </row>
    <row r="197" spans="1:89" ht="13.5" thickBot="1" x14ac:dyDescent="0.25">
      <c r="A197" s="145" t="s">
        <v>18</v>
      </c>
      <c r="B197" s="195">
        <v>684</v>
      </c>
      <c r="C197" s="196">
        <v>0</v>
      </c>
      <c r="D197" s="197">
        <v>304</v>
      </c>
      <c r="E197" s="198">
        <v>76</v>
      </c>
      <c r="F197" s="195">
        <v>1398</v>
      </c>
      <c r="G197" s="199">
        <v>184</v>
      </c>
      <c r="H197" s="197">
        <v>928</v>
      </c>
      <c r="I197" s="198">
        <v>314</v>
      </c>
      <c r="J197" s="195">
        <v>37</v>
      </c>
      <c r="K197" s="199">
        <v>116</v>
      </c>
      <c r="L197" s="197">
        <v>195</v>
      </c>
      <c r="M197" s="195">
        <v>441</v>
      </c>
      <c r="N197" s="200">
        <v>597</v>
      </c>
      <c r="O197" s="201">
        <v>789</v>
      </c>
      <c r="P197" s="195">
        <v>295</v>
      </c>
      <c r="Q197" s="199">
        <v>465</v>
      </c>
      <c r="R197" s="197">
        <v>395</v>
      </c>
      <c r="S197" s="198">
        <v>409</v>
      </c>
      <c r="T197" s="195">
        <v>46</v>
      </c>
      <c r="U197" s="199">
        <v>215</v>
      </c>
      <c r="V197" s="197">
        <v>143</v>
      </c>
      <c r="W197" s="198">
        <v>493</v>
      </c>
      <c r="X197" s="195">
        <v>324</v>
      </c>
      <c r="Y197" s="199">
        <v>253</v>
      </c>
      <c r="Z197" s="197">
        <v>756</v>
      </c>
      <c r="AA197" s="195">
        <v>486</v>
      </c>
      <c r="AB197" s="169">
        <f t="shared" si="2314"/>
        <v>6102</v>
      </c>
      <c r="AC197" s="170">
        <f t="shared" si="2315"/>
        <v>4241</v>
      </c>
      <c r="AE197" s="272"/>
      <c r="AF197" s="125"/>
      <c r="AG197" s="196"/>
      <c r="AH197" s="197"/>
      <c r="AI197" s="198"/>
      <c r="AJ197" s="195"/>
      <c r="AK197" s="199"/>
      <c r="AL197" s="197"/>
      <c r="AM197" s="198"/>
      <c r="AN197" s="195"/>
      <c r="AO197" s="199"/>
      <c r="AP197" s="197"/>
      <c r="AQ197" s="195"/>
      <c r="AR197" s="200"/>
      <c r="AS197" s="201"/>
      <c r="AT197" s="195"/>
      <c r="AU197" s="199"/>
      <c r="AV197" s="197"/>
      <c r="AW197" s="198"/>
      <c r="AX197" s="195"/>
      <c r="AY197" s="199"/>
      <c r="AZ197" s="197"/>
      <c r="BA197" s="198"/>
      <c r="BB197" s="195"/>
      <c r="BC197" s="199"/>
      <c r="BD197" s="197"/>
      <c r="BE197" s="195"/>
      <c r="BF197" s="171"/>
      <c r="BG197" s="172"/>
      <c r="BI197" s="145" t="s">
        <v>18</v>
      </c>
      <c r="BJ197" s="128">
        <f>B197/B219</f>
        <v>5.9847755709160906E-2</v>
      </c>
      <c r="BK197" s="129">
        <f t="shared" ref="BK197" si="2343">C197/C219</f>
        <v>0</v>
      </c>
      <c r="BL197" s="130">
        <f t="shared" ref="BL197" si="2344">D197/D219</f>
        <v>6.0413354531001592E-2</v>
      </c>
      <c r="BM197" s="131">
        <f t="shared" ref="BM197" si="2345">E197/E219</f>
        <v>1.4383043149129448E-2</v>
      </c>
      <c r="BN197" s="128">
        <f t="shared" ref="BN197" si="2346">F197/F219</f>
        <v>9.8091495930395733E-2</v>
      </c>
      <c r="BO197" s="129">
        <f t="shared" ref="BO197" si="2347">G197/G219</f>
        <v>1.3465056714233443E-2</v>
      </c>
      <c r="BP197" s="130">
        <f t="shared" ref="BP197" si="2348">H197/H219</f>
        <v>5.1991708218947844E-2</v>
      </c>
      <c r="BQ197" s="131">
        <f t="shared" ref="BQ197" si="2349">I197/I219</f>
        <v>1.6260162601626018E-2</v>
      </c>
      <c r="BR197" s="128">
        <f t="shared" ref="BR197" si="2350">J197/J219</f>
        <v>1.2179065174456879E-2</v>
      </c>
      <c r="BS197" s="129">
        <f t="shared" ref="BS197" si="2351">K197/K219</f>
        <v>3.9576936199249402E-2</v>
      </c>
      <c r="BT197" s="130">
        <f t="shared" ref="BT197" si="2352">L197/L219</f>
        <v>1.8656716417910446E-2</v>
      </c>
      <c r="BU197" s="128">
        <f t="shared" ref="BU197" si="2353">M197/M219</f>
        <v>4.2957334891876094E-2</v>
      </c>
      <c r="BV197" s="132">
        <f t="shared" ref="BV197" si="2354">N197/N219</f>
        <v>3.0151515151515151E-2</v>
      </c>
      <c r="BW197" s="133">
        <f t="shared" ref="BW197" si="2355">O197/O219</f>
        <v>4.089354203379289E-2</v>
      </c>
      <c r="BX197" s="128">
        <f t="shared" ref="BX197" si="2356">P197/P219</f>
        <v>2.9937081388268724E-2</v>
      </c>
      <c r="BY197" s="129">
        <f t="shared" ref="BY197" si="2357">Q197/Q219</f>
        <v>5.0064599483204138E-2</v>
      </c>
      <c r="BZ197" s="130">
        <f t="shared" ref="BZ197" si="2358">R197/R219</f>
        <v>3.1073001887979863E-2</v>
      </c>
      <c r="CA197" s="131">
        <f t="shared" ref="CA197" si="2359">S197/S219</f>
        <v>3.2245348470514031E-2</v>
      </c>
      <c r="CB197" s="128">
        <f t="shared" ref="CB197" si="2360">T197/T219</f>
        <v>1.5498652291105121E-2</v>
      </c>
      <c r="CC197" s="129">
        <f t="shared" ref="CC197" si="2361">U197/U219</f>
        <v>7.0307390451275348E-2</v>
      </c>
      <c r="CD197" s="130">
        <f t="shared" ref="CD197" si="2362">V197/V219</f>
        <v>1.375793727150279E-2</v>
      </c>
      <c r="CE197" s="131">
        <f t="shared" ref="CE197" si="2363">W197/W219</f>
        <v>4.398251405120885E-2</v>
      </c>
      <c r="CF197" s="128">
        <f t="shared" ref="CF197" si="2364">X197/X219</f>
        <v>3.7032803748999886E-2</v>
      </c>
      <c r="CG197" s="129">
        <f t="shared" ref="CG197" si="2365">Y197/Y219</f>
        <v>4.7360539123923621E-2</v>
      </c>
      <c r="CH197" s="130">
        <f t="shared" ref="CH197" si="2366">Z197/Z219</f>
        <v>4.1916167664670656E-2</v>
      </c>
      <c r="CI197" s="128">
        <f t="shared" ref="CI197" si="2367">AA197/AA219</f>
        <v>2.4535541195476573E-2</v>
      </c>
      <c r="CJ197" s="134">
        <f t="shared" ref="CJ197" si="2368">AB197/AB219</f>
        <v>4.2209386781032754E-2</v>
      </c>
      <c r="CK197" s="135">
        <f t="shared" ref="CK197" si="2369">AC197/AC219</f>
        <v>2.940238491403217E-2</v>
      </c>
    </row>
    <row r="198" spans="1:89" ht="14.25" thickTop="1" thickBot="1" x14ac:dyDescent="0.25">
      <c r="A198" s="136" t="s">
        <v>19</v>
      </c>
      <c r="B198" s="188">
        <v>1092</v>
      </c>
      <c r="C198" s="189">
        <v>377</v>
      </c>
      <c r="D198" s="190">
        <v>501</v>
      </c>
      <c r="E198" s="191">
        <v>324</v>
      </c>
      <c r="F198" s="188">
        <v>1545</v>
      </c>
      <c r="G198" s="192">
        <v>573</v>
      </c>
      <c r="H198" s="190">
        <v>1457</v>
      </c>
      <c r="I198" s="191">
        <v>676</v>
      </c>
      <c r="J198" s="188">
        <v>94</v>
      </c>
      <c r="K198" s="192">
        <v>224</v>
      </c>
      <c r="L198" s="190">
        <v>356</v>
      </c>
      <c r="M198" s="188">
        <v>872</v>
      </c>
      <c r="N198" s="193">
        <v>1186</v>
      </c>
      <c r="O198" s="194">
        <v>1579</v>
      </c>
      <c r="P198" s="188">
        <v>750</v>
      </c>
      <c r="Q198" s="192">
        <v>772</v>
      </c>
      <c r="R198" s="190">
        <v>896</v>
      </c>
      <c r="S198" s="191">
        <v>802</v>
      </c>
      <c r="T198" s="188">
        <v>126</v>
      </c>
      <c r="U198" s="192">
        <v>411</v>
      </c>
      <c r="V198" s="190">
        <v>359</v>
      </c>
      <c r="W198" s="191">
        <v>1087</v>
      </c>
      <c r="X198" s="188">
        <v>604</v>
      </c>
      <c r="Y198" s="192">
        <v>545</v>
      </c>
      <c r="Z198" s="190">
        <v>1201</v>
      </c>
      <c r="AA198" s="188">
        <v>1065</v>
      </c>
      <c r="AB198" s="169">
        <f t="shared" si="2314"/>
        <v>10167</v>
      </c>
      <c r="AC198" s="170">
        <f t="shared" si="2315"/>
        <v>9307</v>
      </c>
      <c r="AE198" s="266" t="s">
        <v>13</v>
      </c>
      <c r="AF198" s="20">
        <f t="shared" ref="AF198:BG198" si="2370">SUM(AF195:AF197)</f>
        <v>2270</v>
      </c>
      <c r="AG198" s="21">
        <f t="shared" si="2370"/>
        <v>1202</v>
      </c>
      <c r="AH198" s="20">
        <f t="shared" si="2370"/>
        <v>770</v>
      </c>
      <c r="AI198" s="21">
        <f t="shared" si="2370"/>
        <v>728</v>
      </c>
      <c r="AJ198" s="20">
        <f t="shared" si="2370"/>
        <v>2685</v>
      </c>
      <c r="AK198" s="21">
        <f t="shared" si="2370"/>
        <v>1361</v>
      </c>
      <c r="AL198" s="20">
        <f t="shared" si="2370"/>
        <v>3085</v>
      </c>
      <c r="AM198" s="21">
        <f t="shared" si="2370"/>
        <v>2043</v>
      </c>
      <c r="AN198" s="20">
        <f t="shared" si="2370"/>
        <v>219</v>
      </c>
      <c r="AO198" s="21">
        <f t="shared" si="2370"/>
        <v>770</v>
      </c>
      <c r="AP198" s="20">
        <f t="shared" si="2370"/>
        <v>960</v>
      </c>
      <c r="AQ198" s="21">
        <f t="shared" si="2370"/>
        <v>2470</v>
      </c>
      <c r="AR198" s="20">
        <f t="shared" si="2370"/>
        <v>2530</v>
      </c>
      <c r="AS198" s="21">
        <f t="shared" si="2370"/>
        <v>3539</v>
      </c>
      <c r="AT198" s="20">
        <f t="shared" si="2370"/>
        <v>1732</v>
      </c>
      <c r="AU198" s="21">
        <f t="shared" si="2370"/>
        <v>1510</v>
      </c>
      <c r="AV198" s="20">
        <f t="shared" si="2370"/>
        <v>2188</v>
      </c>
      <c r="AW198" s="21">
        <f t="shared" si="2370"/>
        <v>1654</v>
      </c>
      <c r="AX198" s="20">
        <f t="shared" si="2370"/>
        <v>292</v>
      </c>
      <c r="AY198" s="21">
        <f t="shared" si="2370"/>
        <v>823</v>
      </c>
      <c r="AZ198" s="20">
        <f t="shared" si="2370"/>
        <v>882</v>
      </c>
      <c r="BA198" s="21">
        <f t="shared" si="2370"/>
        <v>2019</v>
      </c>
      <c r="BB198" s="20">
        <f t="shared" si="2370"/>
        <v>1341</v>
      </c>
      <c r="BC198" s="21">
        <f t="shared" si="2370"/>
        <v>1305</v>
      </c>
      <c r="BD198" s="20">
        <f t="shared" si="2370"/>
        <v>2694</v>
      </c>
      <c r="BE198" s="21">
        <f t="shared" si="2370"/>
        <v>2270</v>
      </c>
      <c r="BF198" s="173">
        <f t="shared" si="2370"/>
        <v>21648</v>
      </c>
      <c r="BG198" s="174">
        <f t="shared" si="2370"/>
        <v>21694</v>
      </c>
      <c r="BI198" s="136" t="s">
        <v>19</v>
      </c>
      <c r="BJ198" s="128">
        <f>B198/B219</f>
        <v>9.5546417009362145E-2</v>
      </c>
      <c r="BK198" s="129">
        <f t="shared" ref="BK198" si="2371">C198/C219</f>
        <v>3.115702479338843E-2</v>
      </c>
      <c r="BL198" s="130">
        <f t="shared" ref="BL198" si="2372">D198/D219</f>
        <v>9.9562798092209859E-2</v>
      </c>
      <c r="BM198" s="131">
        <f t="shared" ref="BM198" si="2373">E198/E219</f>
        <v>6.1317183951551855E-2</v>
      </c>
      <c r="BN198" s="128">
        <f t="shared" ref="BN198" si="2374">F198/F219</f>
        <v>0.10840583777715408</v>
      </c>
      <c r="BO198" s="129">
        <f t="shared" ref="BO198" si="2375">G198/G219</f>
        <v>4.1931942919868279E-2</v>
      </c>
      <c r="BP198" s="130">
        <f t="shared" ref="BP198" si="2376">H198/H219</f>
        <v>8.1629222925654096E-2</v>
      </c>
      <c r="BQ198" s="131">
        <f t="shared" ref="BQ198" si="2377">I198/I219</f>
        <v>3.5005955155092951E-2</v>
      </c>
      <c r="BR198" s="128">
        <f t="shared" ref="BR198" si="2378">J198/J219</f>
        <v>3.0941408821593155E-2</v>
      </c>
      <c r="BS198" s="129">
        <f t="shared" ref="BS198" si="2379">K198/K219</f>
        <v>7.6424428522688506E-2</v>
      </c>
      <c r="BT198" s="130">
        <f t="shared" ref="BT198" si="2380">L198/L219</f>
        <v>3.4060466896287792E-2</v>
      </c>
      <c r="BU198" s="128">
        <f t="shared" ref="BU198" si="2381">M198/M219</f>
        <v>8.4940580557179041E-2</v>
      </c>
      <c r="BV198" s="132">
        <f t="shared" ref="BV198" si="2382">N198/N219</f>
        <v>5.9898989898989896E-2</v>
      </c>
      <c r="BW198" s="133">
        <f t="shared" ref="BW198" si="2383">O198/O219</f>
        <v>8.1838913651912509E-2</v>
      </c>
      <c r="BX198" s="128">
        <f t="shared" ref="BX198" si="2384">P198/P219</f>
        <v>7.6111223868479808E-2</v>
      </c>
      <c r="BY198" s="129">
        <f t="shared" ref="BY198" si="2385">Q198/Q219</f>
        <v>8.3118001722652879E-2</v>
      </c>
      <c r="BZ198" s="130">
        <f t="shared" ref="BZ198" si="2386">R198/R219</f>
        <v>7.0484581497797363E-2</v>
      </c>
      <c r="CA198" s="131">
        <f t="shared" ref="CA198" si="2387">S198/S219</f>
        <v>6.3229265216020181E-2</v>
      </c>
      <c r="CB198" s="128">
        <f t="shared" ref="CB198" si="2388">T198/T219</f>
        <v>4.2452830188679243E-2</v>
      </c>
      <c r="CC198" s="129">
        <f t="shared" ref="CC198" si="2389">U198/U219</f>
        <v>0.13440156965336822</v>
      </c>
      <c r="CD198" s="130">
        <f t="shared" ref="CD198" si="2390">V198/V219</f>
        <v>3.4539157206080431E-2</v>
      </c>
      <c r="CE198" s="131">
        <f t="shared" ref="CE198" si="2391">W198/W219</f>
        <v>9.6975644571326611E-2</v>
      </c>
      <c r="CF198" s="128">
        <f t="shared" ref="CF198" si="2392">X198/X219</f>
        <v>6.9036461309863989E-2</v>
      </c>
      <c r="CG198" s="129">
        <f t="shared" ref="CG198" si="2393">Y198/Y219</f>
        <v>0.10202171471359042</v>
      </c>
      <c r="CH198" s="130">
        <f t="shared" ref="CH198" si="2394">Z198/Z219</f>
        <v>6.658904413395432E-2</v>
      </c>
      <c r="CI198" s="128">
        <f t="shared" ref="CI198" si="2395">AA198/AA219</f>
        <v>5.376615508885299E-2</v>
      </c>
      <c r="CJ198" s="134">
        <f t="shared" ref="CJ198" si="2396">AB198/AB219</f>
        <v>7.032822605748279E-2</v>
      </c>
      <c r="CK198" s="135">
        <f t="shared" ref="CK198" si="2397">AC198/AC219</f>
        <v>6.4524403771491962E-2</v>
      </c>
    </row>
    <row r="199" spans="1:89" ht="13.5" thickTop="1" x14ac:dyDescent="0.2">
      <c r="A199" s="145" t="s">
        <v>20</v>
      </c>
      <c r="B199" s="195">
        <v>1228</v>
      </c>
      <c r="C199" s="196">
        <v>625</v>
      </c>
      <c r="D199" s="197">
        <v>475</v>
      </c>
      <c r="E199" s="198">
        <v>370</v>
      </c>
      <c r="F199" s="195">
        <v>1468</v>
      </c>
      <c r="G199" s="199">
        <v>738</v>
      </c>
      <c r="H199" s="197">
        <v>1641</v>
      </c>
      <c r="I199" s="198">
        <v>1096</v>
      </c>
      <c r="J199" s="195">
        <v>103</v>
      </c>
      <c r="K199" s="199">
        <v>431</v>
      </c>
      <c r="L199" s="197">
        <v>527</v>
      </c>
      <c r="M199" s="195">
        <v>1370</v>
      </c>
      <c r="N199" s="200">
        <v>1373</v>
      </c>
      <c r="O199" s="201">
        <v>1877</v>
      </c>
      <c r="P199" s="195">
        <v>967</v>
      </c>
      <c r="Q199" s="199">
        <v>901</v>
      </c>
      <c r="R199" s="197">
        <v>1172</v>
      </c>
      <c r="S199" s="198">
        <v>885</v>
      </c>
      <c r="T199" s="195">
        <v>164</v>
      </c>
      <c r="U199" s="199">
        <v>475</v>
      </c>
      <c r="V199" s="197">
        <v>491</v>
      </c>
      <c r="W199" s="198">
        <v>1062</v>
      </c>
      <c r="X199" s="195">
        <v>745</v>
      </c>
      <c r="Y199" s="199">
        <v>709</v>
      </c>
      <c r="Z199" s="197">
        <v>1477</v>
      </c>
      <c r="AA199" s="195">
        <v>1164</v>
      </c>
      <c r="AB199" s="169">
        <f t="shared" si="2314"/>
        <v>11831</v>
      </c>
      <c r="AC199" s="170">
        <f t="shared" si="2315"/>
        <v>11703</v>
      </c>
      <c r="BI199" s="145" t="s">
        <v>20</v>
      </c>
      <c r="BJ199" s="128">
        <f>B199/B219</f>
        <v>0.1074459707760959</v>
      </c>
      <c r="BK199" s="129">
        <f t="shared" ref="BK199" si="2398">C199/C219</f>
        <v>5.1652892561983473E-2</v>
      </c>
      <c r="BL199" s="130">
        <f t="shared" ref="BL199" si="2399">D199/D219</f>
        <v>9.4395866454689989E-2</v>
      </c>
      <c r="BM199" s="131">
        <f t="shared" ref="BM199" si="2400">E199/E219</f>
        <v>7.0022710068130198E-2</v>
      </c>
      <c r="BN199" s="128">
        <f t="shared" ref="BN199" si="2401">F199/F219</f>
        <v>0.10300308728599494</v>
      </c>
      <c r="BO199" s="129">
        <f t="shared" ref="BO199" si="2402">G199/G219</f>
        <v>5.4006586169045002E-2</v>
      </c>
      <c r="BP199" s="130">
        <f t="shared" ref="BP199" si="2403">H199/H219</f>
        <v>9.1937923693204096E-2</v>
      </c>
      <c r="BQ199" s="131">
        <f t="shared" ref="BQ199" si="2404">I199/I219</f>
        <v>5.6755217233701E-2</v>
      </c>
      <c r="BR199" s="128">
        <f t="shared" ref="BR199" si="2405">J199/J219</f>
        <v>3.390388413429888E-2</v>
      </c>
      <c r="BS199" s="129">
        <f t="shared" ref="BS199" si="2406">K199/K219</f>
        <v>0.1470487888092801</v>
      </c>
      <c r="BT199" s="130">
        <f t="shared" ref="BT199" si="2407">L199/L219</f>
        <v>5.0420972062763109E-2</v>
      </c>
      <c r="BU199" s="128">
        <f t="shared" ref="BU199" si="2408">M199/M219</f>
        <v>0.13345022404052212</v>
      </c>
      <c r="BV199" s="132">
        <f t="shared" ref="BV199" si="2409">N199/N219</f>
        <v>6.9343434343434346E-2</v>
      </c>
      <c r="BW199" s="133">
        <f t="shared" ref="BW199" si="2410">O199/O219</f>
        <v>9.7284129781279149E-2</v>
      </c>
      <c r="BX199" s="128">
        <f t="shared" ref="BX199" si="2411">P199/P219</f>
        <v>9.8132737974426634E-2</v>
      </c>
      <c r="BY199" s="129">
        <f t="shared" ref="BY199" si="2412">Q199/Q219</f>
        <v>9.7006890611541774E-2</v>
      </c>
      <c r="BZ199" s="130">
        <f t="shared" ref="BZ199" si="2413">R199/R219</f>
        <v>9.2196349905601008E-2</v>
      </c>
      <c r="CA199" s="131">
        <f t="shared" ref="CA199" si="2414">S199/S219</f>
        <v>6.9772942289498582E-2</v>
      </c>
      <c r="CB199" s="128">
        <f t="shared" ref="CB199" si="2415">T199/T219</f>
        <v>5.5256064690026953E-2</v>
      </c>
      <c r="CC199" s="129">
        <f t="shared" ref="CC199" si="2416">U199/U219</f>
        <v>0.1553302812295618</v>
      </c>
      <c r="CD199" s="130">
        <f t="shared" ref="CD199" si="2417">V199/V219</f>
        <v>4.7238791610544548E-2</v>
      </c>
      <c r="CE199" s="131">
        <f t="shared" ref="CE199" si="2418">W199/W219</f>
        <v>9.4745293960210544E-2</v>
      </c>
      <c r="CF199" s="128">
        <f t="shared" ref="CF199" si="2419">X199/X219</f>
        <v>8.5152588867299123E-2</v>
      </c>
      <c r="CG199" s="129">
        <f t="shared" ref="CG199" si="2420">Y199/Y219</f>
        <v>0.13272182703107449</v>
      </c>
      <c r="CH199" s="130">
        <f t="shared" ref="CH199" si="2421">Z199/Z219</f>
        <v>8.1891772011532485E-2</v>
      </c>
      <c r="CI199" s="128">
        <f t="shared" ref="CI199" si="2422">AA199/AA219</f>
        <v>5.8764135702746363E-2</v>
      </c>
      <c r="CJ199" s="134">
        <f t="shared" ref="CJ199" si="2423">AB199/AB219</f>
        <v>8.1838619306194446E-2</v>
      </c>
      <c r="CK199" s="135">
        <f t="shared" ref="CK199" si="2424">AC199/AC219</f>
        <v>8.1135607321131453E-2</v>
      </c>
    </row>
    <row r="200" spans="1:89" ht="13.5" thickBot="1" x14ac:dyDescent="0.25">
      <c r="A200" s="136" t="s">
        <v>21</v>
      </c>
      <c r="B200" s="188">
        <v>1042</v>
      </c>
      <c r="C200" s="189">
        <v>577</v>
      </c>
      <c r="D200" s="190">
        <v>295</v>
      </c>
      <c r="E200" s="191">
        <v>358</v>
      </c>
      <c r="F200" s="188">
        <v>1217</v>
      </c>
      <c r="G200" s="192">
        <v>623</v>
      </c>
      <c r="H200" s="190">
        <v>1444</v>
      </c>
      <c r="I200" s="191">
        <v>947</v>
      </c>
      <c r="J200" s="188">
        <v>116</v>
      </c>
      <c r="K200" s="192">
        <v>339</v>
      </c>
      <c r="L200" s="190">
        <v>433</v>
      </c>
      <c r="M200" s="188">
        <v>1100</v>
      </c>
      <c r="N200" s="193">
        <v>1157</v>
      </c>
      <c r="O200" s="194">
        <v>1662</v>
      </c>
      <c r="P200" s="188">
        <v>765</v>
      </c>
      <c r="Q200" s="192">
        <v>609</v>
      </c>
      <c r="R200" s="190">
        <v>1016</v>
      </c>
      <c r="S200" s="191">
        <v>769</v>
      </c>
      <c r="T200" s="188">
        <v>128</v>
      </c>
      <c r="U200" s="192">
        <v>348</v>
      </c>
      <c r="V200" s="190">
        <v>391</v>
      </c>
      <c r="W200" s="191">
        <v>957</v>
      </c>
      <c r="X200" s="188">
        <v>596</v>
      </c>
      <c r="Y200" s="192">
        <v>596</v>
      </c>
      <c r="Z200" s="190">
        <v>1217</v>
      </c>
      <c r="AA200" s="188">
        <v>1106</v>
      </c>
      <c r="AB200" s="169">
        <f t="shared" si="2314"/>
        <v>9817</v>
      </c>
      <c r="AC200" s="170">
        <f t="shared" si="2315"/>
        <v>9991</v>
      </c>
      <c r="AE200" s="269" t="s">
        <v>85</v>
      </c>
      <c r="BI200" s="136" t="s">
        <v>21</v>
      </c>
      <c r="BJ200" s="128">
        <f>B200/B219</f>
        <v>9.1171581065710036E-2</v>
      </c>
      <c r="BK200" s="129">
        <f t="shared" ref="BK200" si="2425">C200/C219</f>
        <v>4.7685950413223141E-2</v>
      </c>
      <c r="BL200" s="130">
        <f t="shared" ref="BL200" si="2426">D200/D219</f>
        <v>5.8624801271860094E-2</v>
      </c>
      <c r="BM200" s="131">
        <f t="shared" ref="BM200" si="2427">E200/E219</f>
        <v>6.7751703255109763E-2</v>
      </c>
      <c r="BN200" s="128">
        <f t="shared" ref="BN200" si="2428">F200/F219</f>
        <v>8.5391523996632052E-2</v>
      </c>
      <c r="BO200" s="129">
        <f t="shared" ref="BO200" si="2429">G200/G219</f>
        <v>4.5590925722649105E-2</v>
      </c>
      <c r="BP200" s="130">
        <f t="shared" ref="BP200" si="2430">H200/H219</f>
        <v>8.0900890806207632E-2</v>
      </c>
      <c r="BQ200" s="131">
        <f t="shared" ref="BQ200" si="2431">I200/I219</f>
        <v>4.9039407591528146E-2</v>
      </c>
      <c r="BR200" s="128">
        <f t="shared" ref="BR200" si="2432">J200/J219</f>
        <v>3.8183015141540488E-2</v>
      </c>
      <c r="BS200" s="129">
        <f t="shared" ref="BS200" si="2433">K200/K219</f>
        <v>0.11566018423746162</v>
      </c>
      <c r="BT200" s="130">
        <f t="shared" ref="BT200" si="2434">L200/L219</f>
        <v>4.1427477994642171E-2</v>
      </c>
      <c r="BU200" s="128">
        <f t="shared" ref="BU200" si="2435">M200/M219</f>
        <v>0.10714981492304695</v>
      </c>
      <c r="BV200" s="132">
        <f t="shared" ref="BV200" si="2436">N200/N219</f>
        <v>5.8434343434343436E-2</v>
      </c>
      <c r="BW200" s="133">
        <f t="shared" ref="BW200" si="2437">O200/O219</f>
        <v>8.6140769151031416E-2</v>
      </c>
      <c r="BX200" s="128">
        <f t="shared" ref="BX200" si="2438">P200/P219</f>
        <v>7.7633448345849398E-2</v>
      </c>
      <c r="BY200" s="129">
        <f t="shared" ref="BY200" si="2439">Q200/Q219</f>
        <v>6.5568475452196379E-2</v>
      </c>
      <c r="BZ200" s="130">
        <f t="shared" ref="BZ200" si="2440">R200/R219</f>
        <v>7.9924480805538073E-2</v>
      </c>
      <c r="CA200" s="131">
        <f t="shared" ref="CA200" si="2441">S200/S219</f>
        <v>6.0627562283191425E-2</v>
      </c>
      <c r="CB200" s="128">
        <f t="shared" ref="CB200" si="2442">T200/T219</f>
        <v>4.3126684636118601E-2</v>
      </c>
      <c r="CC200" s="129">
        <f t="shared" ref="CC200" si="2443">U200/U219</f>
        <v>0.11379986919555266</v>
      </c>
      <c r="CD200" s="130">
        <f t="shared" ref="CD200" si="2444">V200/V219</f>
        <v>3.761785645564749E-2</v>
      </c>
      <c r="CE200" s="131">
        <f t="shared" ref="CE200" si="2445">W200/W219</f>
        <v>8.5377821393523068E-2</v>
      </c>
      <c r="CF200" s="128">
        <f t="shared" ref="CF200" si="2446">X200/X219</f>
        <v>6.812207109383929E-2</v>
      </c>
      <c r="CG200" s="129">
        <f t="shared" ref="CG200" si="2447">Y200/Y219</f>
        <v>0.11156870086110071</v>
      </c>
      <c r="CH200" s="130">
        <f t="shared" ref="CH200" si="2448">Z200/Z219</f>
        <v>6.747615879352406E-2</v>
      </c>
      <c r="CI200" s="128">
        <f t="shared" ref="CI200" si="2449">AA200/AA219</f>
        <v>5.5836025848142165E-2</v>
      </c>
      <c r="CJ200" s="134">
        <f t="shared" ref="CJ200" si="2450">AB200/AB219</f>
        <v>6.7907169785217728E-2</v>
      </c>
      <c r="CK200" s="135">
        <f t="shared" ref="CK200" si="2451">AC200/AC219</f>
        <v>6.9266500277315582E-2</v>
      </c>
    </row>
    <row r="201" spans="1:89" ht="14.25" thickTop="1" thickBot="1" x14ac:dyDescent="0.25">
      <c r="A201" s="145" t="s">
        <v>22</v>
      </c>
      <c r="B201" s="195">
        <v>863</v>
      </c>
      <c r="C201" s="196">
        <v>713</v>
      </c>
      <c r="D201" s="197">
        <v>336</v>
      </c>
      <c r="E201" s="198">
        <v>288</v>
      </c>
      <c r="F201" s="195">
        <v>1284</v>
      </c>
      <c r="G201" s="199">
        <v>436</v>
      </c>
      <c r="H201" s="197">
        <v>1443</v>
      </c>
      <c r="I201" s="198">
        <v>967</v>
      </c>
      <c r="J201" s="195">
        <v>139</v>
      </c>
      <c r="K201" s="199">
        <v>398</v>
      </c>
      <c r="L201" s="197">
        <v>375</v>
      </c>
      <c r="M201" s="195">
        <v>1094</v>
      </c>
      <c r="N201" s="200">
        <v>1144</v>
      </c>
      <c r="O201" s="201">
        <v>1769</v>
      </c>
      <c r="P201" s="195">
        <v>622</v>
      </c>
      <c r="Q201" s="199">
        <v>558</v>
      </c>
      <c r="R201" s="197">
        <v>921</v>
      </c>
      <c r="S201" s="198">
        <v>800</v>
      </c>
      <c r="T201" s="195">
        <v>119</v>
      </c>
      <c r="U201" s="199">
        <v>256</v>
      </c>
      <c r="V201" s="197">
        <v>349</v>
      </c>
      <c r="W201" s="198">
        <v>982</v>
      </c>
      <c r="X201" s="195">
        <v>507</v>
      </c>
      <c r="Y201" s="199">
        <v>366</v>
      </c>
      <c r="Z201" s="197">
        <v>1203</v>
      </c>
      <c r="AA201" s="195">
        <v>1096</v>
      </c>
      <c r="AB201" s="169">
        <f t="shared" si="2314"/>
        <v>9305</v>
      </c>
      <c r="AC201" s="170">
        <f t="shared" si="2315"/>
        <v>9723</v>
      </c>
      <c r="AE201" s="296" t="s">
        <v>0</v>
      </c>
      <c r="AF201" s="298" t="s">
        <v>1</v>
      </c>
      <c r="AG201" s="299"/>
      <c r="AH201" s="298" t="s">
        <v>2</v>
      </c>
      <c r="AI201" s="299"/>
      <c r="AJ201" s="298" t="s">
        <v>3</v>
      </c>
      <c r="AK201" s="299"/>
      <c r="AL201" s="298" t="s">
        <v>4</v>
      </c>
      <c r="AM201" s="299"/>
      <c r="AN201" s="298" t="s">
        <v>5</v>
      </c>
      <c r="AO201" s="299"/>
      <c r="AP201" s="298" t="s">
        <v>6</v>
      </c>
      <c r="AQ201" s="299"/>
      <c r="AR201" s="298" t="s">
        <v>7</v>
      </c>
      <c r="AS201" s="299"/>
      <c r="AT201" s="298" t="s">
        <v>8</v>
      </c>
      <c r="AU201" s="299"/>
      <c r="AV201" s="298" t="s">
        <v>9</v>
      </c>
      <c r="AW201" s="299"/>
      <c r="AX201" s="298" t="s">
        <v>10</v>
      </c>
      <c r="AY201" s="299"/>
      <c r="AZ201" s="298" t="s">
        <v>11</v>
      </c>
      <c r="BA201" s="299"/>
      <c r="BB201" s="298" t="s">
        <v>12</v>
      </c>
      <c r="BC201" s="299"/>
      <c r="BD201" s="301" t="s">
        <v>40</v>
      </c>
      <c r="BE201" s="302"/>
      <c r="BF201" s="303" t="s">
        <v>41</v>
      </c>
      <c r="BG201" s="304"/>
      <c r="BI201" s="145" t="s">
        <v>22</v>
      </c>
      <c r="BJ201" s="128">
        <f>B201/B219</f>
        <v>7.5509668387435475E-2</v>
      </c>
      <c r="BK201" s="129">
        <f t="shared" ref="BK201" si="2452">C201/C219</f>
        <v>5.8925619834710743E-2</v>
      </c>
      <c r="BL201" s="130">
        <f t="shared" ref="BL201" si="2453">D201/D219</f>
        <v>6.6772655007949128E-2</v>
      </c>
      <c r="BM201" s="131">
        <f t="shared" ref="BM201" si="2454">E201/E219</f>
        <v>5.4504163512490537E-2</v>
      </c>
      <c r="BN201" s="128">
        <f t="shared" ref="BN201" si="2455">F201/F219</f>
        <v>9.0092618579848446E-2</v>
      </c>
      <c r="BO201" s="129">
        <f t="shared" ref="BO201" si="2456">G201/G219</f>
        <v>3.1906330040248808E-2</v>
      </c>
      <c r="BP201" s="130">
        <f t="shared" ref="BP201" si="2457">H201/H219</f>
        <v>8.0844865258557899E-2</v>
      </c>
      <c r="BQ201" s="131">
        <f t="shared" ref="BQ201" si="2458">I201/I219</f>
        <v>5.0075086738128528E-2</v>
      </c>
      <c r="BR201" s="128">
        <f t="shared" ref="BR201" si="2459">J201/J219</f>
        <v>4.5753785385121794E-2</v>
      </c>
      <c r="BS201" s="129">
        <f t="shared" ref="BS201" si="2460">K201/K219</f>
        <v>0.13578983282156259</v>
      </c>
      <c r="BT201" s="130">
        <f t="shared" ref="BT201" si="2461">L201/L219</f>
        <v>3.5878300803673935E-2</v>
      </c>
      <c r="BU201" s="128">
        <f t="shared" ref="BU201" si="2462">M201/M219</f>
        <v>0.10656536138710306</v>
      </c>
      <c r="BV201" s="132">
        <f t="shared" ref="BV201" si="2463">N201/N219</f>
        <v>5.7777777777777775E-2</v>
      </c>
      <c r="BW201" s="133">
        <f t="shared" ref="BW201" si="2464">O201/O219</f>
        <v>9.1686534673991918E-2</v>
      </c>
      <c r="BX201" s="128">
        <f t="shared" ref="BX201" si="2465">P201/P219</f>
        <v>6.3121574994925919E-2</v>
      </c>
      <c r="BY201" s="129">
        <f t="shared" ref="BY201" si="2466">Q201/Q219</f>
        <v>6.0077519379844964E-2</v>
      </c>
      <c r="BZ201" s="130">
        <f t="shared" ref="BZ201" si="2467">R201/R219</f>
        <v>7.2451227186910008E-2</v>
      </c>
      <c r="CA201" s="131">
        <f t="shared" ref="CA201" si="2468">S201/S219</f>
        <v>6.3071586250394204E-2</v>
      </c>
      <c r="CB201" s="128">
        <f t="shared" ref="CB201" si="2469">T201/T219</f>
        <v>4.0094339622641507E-2</v>
      </c>
      <c r="CC201" s="129">
        <f t="shared" ref="CC201" si="2470">U201/U219</f>
        <v>8.3714846304774368E-2</v>
      </c>
      <c r="CD201" s="130">
        <f t="shared" ref="CD201" si="2471">V201/V219</f>
        <v>3.3577063690590728E-2</v>
      </c>
      <c r="CE201" s="131">
        <f t="shared" ref="CE201" si="2472">W201/W219</f>
        <v>8.7608172004639134E-2</v>
      </c>
      <c r="CF201" s="128">
        <f t="shared" ref="CF201" si="2473">X201/X219</f>
        <v>5.7949479940564638E-2</v>
      </c>
      <c r="CG201" s="129">
        <f t="shared" ref="CG201" si="2474">Y201/Y219</f>
        <v>6.8513665293897422E-2</v>
      </c>
      <c r="CH201" s="130">
        <f t="shared" ref="CH201" si="2475">Z201/Z219</f>
        <v>6.6699933466400532E-2</v>
      </c>
      <c r="CI201" s="128">
        <f t="shared" ref="CI201" si="2476">AA201/AA219</f>
        <v>5.5331179321486269E-2</v>
      </c>
      <c r="CJ201" s="134">
        <f t="shared" ref="CJ201" si="2477">AB201/AB219</f>
        <v>6.436551032407567E-2</v>
      </c>
      <c r="CK201" s="135">
        <f t="shared" ref="CK201" si="2478">AC201/AC219</f>
        <v>6.7408485856905162E-2</v>
      </c>
    </row>
    <row r="202" spans="1:89" ht="15" thickTop="1" thickBot="1" x14ac:dyDescent="0.3">
      <c r="A202" s="136" t="s">
        <v>23</v>
      </c>
      <c r="B202" s="188">
        <v>731</v>
      </c>
      <c r="C202" s="189">
        <v>640</v>
      </c>
      <c r="D202" s="190">
        <v>278</v>
      </c>
      <c r="E202" s="191">
        <v>247</v>
      </c>
      <c r="F202" s="188">
        <v>963</v>
      </c>
      <c r="G202" s="192">
        <v>421</v>
      </c>
      <c r="H202" s="190">
        <v>1069</v>
      </c>
      <c r="I202" s="191">
        <v>945</v>
      </c>
      <c r="J202" s="188">
        <v>155</v>
      </c>
      <c r="K202" s="192">
        <v>305</v>
      </c>
      <c r="L202" s="190">
        <v>371</v>
      </c>
      <c r="M202" s="188">
        <v>788</v>
      </c>
      <c r="N202" s="193">
        <v>946</v>
      </c>
      <c r="O202" s="194">
        <v>1179</v>
      </c>
      <c r="P202" s="188">
        <v>533</v>
      </c>
      <c r="Q202" s="192">
        <v>398</v>
      </c>
      <c r="R202" s="190">
        <v>730</v>
      </c>
      <c r="S202" s="191">
        <v>699</v>
      </c>
      <c r="T202" s="188">
        <v>134</v>
      </c>
      <c r="U202" s="192">
        <v>178</v>
      </c>
      <c r="V202" s="190">
        <v>376</v>
      </c>
      <c r="W202" s="191">
        <v>899</v>
      </c>
      <c r="X202" s="188">
        <v>481</v>
      </c>
      <c r="Y202" s="192">
        <v>299</v>
      </c>
      <c r="Z202" s="190">
        <v>1139</v>
      </c>
      <c r="AA202" s="188">
        <v>1165</v>
      </c>
      <c r="AB202" s="169">
        <f t="shared" si="2314"/>
        <v>7906</v>
      </c>
      <c r="AC202" s="170">
        <f t="shared" si="2315"/>
        <v>8163</v>
      </c>
      <c r="AE202" s="297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75" t="s">
        <v>14</v>
      </c>
      <c r="BG202" s="176" t="s">
        <v>15</v>
      </c>
      <c r="BI202" s="136" t="s">
        <v>23</v>
      </c>
      <c r="BJ202" s="128">
        <f>B202/B219</f>
        <v>6.3960101496193897E-2</v>
      </c>
      <c r="BK202" s="129">
        <f t="shared" ref="BK202" si="2479">C202/C219</f>
        <v>5.2892561983471073E-2</v>
      </c>
      <c r="BL202" s="130">
        <f t="shared" ref="BL202" si="2480">D202/D219</f>
        <v>5.5246422893481716E-2</v>
      </c>
      <c r="BM202" s="131">
        <f t="shared" ref="BM202" si="2481">E202/E219</f>
        <v>4.6744890234670704E-2</v>
      </c>
      <c r="BN202" s="128">
        <f t="shared" ref="BN202" si="2482">F202/F219</f>
        <v>6.7569463934886331E-2</v>
      </c>
      <c r="BO202" s="129">
        <f t="shared" ref="BO202" si="2483">G202/G219</f>
        <v>3.0808635199414562E-2</v>
      </c>
      <c r="BP202" s="130">
        <f t="shared" ref="BP202" si="2484">H202/H219</f>
        <v>5.9891310437559526E-2</v>
      </c>
      <c r="BQ202" s="131">
        <f t="shared" ref="BQ202" si="2485">I202/I219</f>
        <v>4.8935839676868105E-2</v>
      </c>
      <c r="BR202" s="128">
        <f t="shared" ref="BR202" si="2486">J202/J219</f>
        <v>5.1020408163265307E-2</v>
      </c>
      <c r="BS202" s="129">
        <f t="shared" ref="BS202" si="2487">K202/K219</f>
        <v>0.10406004776526782</v>
      </c>
      <c r="BT202" s="130">
        <f t="shared" ref="BT202" si="2488">L202/L219</f>
        <v>3.5495598928434749E-2</v>
      </c>
      <c r="BU202" s="128">
        <f t="shared" ref="BU202" si="2489">M202/M219</f>
        <v>7.6758231053964537E-2</v>
      </c>
      <c r="BV202" s="132">
        <f t="shared" ref="BV202" si="2490">N202/N219</f>
        <v>4.777777777777778E-2</v>
      </c>
      <c r="BW202" s="133">
        <f t="shared" ref="BW202" si="2491">O202/O219</f>
        <v>6.1107079921219033E-2</v>
      </c>
      <c r="BX202" s="128">
        <f t="shared" ref="BX202" si="2492">P202/P219</f>
        <v>5.4089709762532981E-2</v>
      </c>
      <c r="BY202" s="129">
        <f t="shared" ref="BY202" si="2493">Q202/Q219</f>
        <v>4.2850990525409131E-2</v>
      </c>
      <c r="BZ202" s="130">
        <f t="shared" ref="BZ202" si="2494">R202/R219</f>
        <v>5.7426054122089364E-2</v>
      </c>
      <c r="CA202" s="131">
        <f t="shared" ref="CA202" si="2495">S202/S219</f>
        <v>5.5108798486281932E-2</v>
      </c>
      <c r="CB202" s="128">
        <f t="shared" ref="CB202" si="2496">T202/T219</f>
        <v>4.5148247978436661E-2</v>
      </c>
      <c r="CC202" s="129">
        <f t="shared" ref="CC202" si="2497">U202/U219</f>
        <v>5.8207979071288427E-2</v>
      </c>
      <c r="CD202" s="130">
        <f t="shared" ref="CD202" si="2498">V202/V219</f>
        <v>3.6174716182412928E-2</v>
      </c>
      <c r="CE202" s="131">
        <f t="shared" ref="CE202" si="2499">W202/W219</f>
        <v>8.020340797573379E-2</v>
      </c>
      <c r="CF202" s="128">
        <f t="shared" ref="CF202" si="2500">X202/X219</f>
        <v>5.4977711738484397E-2</v>
      </c>
      <c r="CG202" s="129">
        <f t="shared" ref="CG202" si="2501">Y202/Y219</f>
        <v>5.5971546237364285E-2</v>
      </c>
      <c r="CH202" s="130">
        <f t="shared" ref="CH202" si="2502">Z202/Z219</f>
        <v>6.3151474828121529E-2</v>
      </c>
      <c r="CI202" s="128">
        <f t="shared" ref="CI202" si="2503">AA202/AA219</f>
        <v>5.8814620355411955E-2</v>
      </c>
      <c r="CJ202" s="134">
        <f t="shared" ref="CJ202" si="2504">AB202/AB219</f>
        <v>5.4688202538650435E-2</v>
      </c>
      <c r="CK202" s="135">
        <f t="shared" ref="CK202" si="2505">AC202/AC219</f>
        <v>5.6593178036605657E-2</v>
      </c>
    </row>
    <row r="203" spans="1:89" ht="13.5" thickTop="1" x14ac:dyDescent="0.2">
      <c r="A203" s="145" t="s">
        <v>24</v>
      </c>
      <c r="B203" s="202">
        <v>567</v>
      </c>
      <c r="C203" s="196">
        <v>570</v>
      </c>
      <c r="D203" s="197">
        <v>282</v>
      </c>
      <c r="E203" s="198">
        <v>287</v>
      </c>
      <c r="F203" s="195">
        <v>916</v>
      </c>
      <c r="G203" s="199">
        <v>464</v>
      </c>
      <c r="H203" s="197">
        <v>1074</v>
      </c>
      <c r="I203" s="198">
        <v>910</v>
      </c>
      <c r="J203" s="195">
        <v>158</v>
      </c>
      <c r="K203" s="199">
        <v>172</v>
      </c>
      <c r="L203" s="197">
        <v>466</v>
      </c>
      <c r="M203" s="195">
        <v>790</v>
      </c>
      <c r="N203" s="200">
        <v>977</v>
      </c>
      <c r="O203" s="203">
        <v>1129</v>
      </c>
      <c r="P203" s="195">
        <v>465</v>
      </c>
      <c r="Q203" s="199">
        <v>408</v>
      </c>
      <c r="R203" s="197">
        <v>719</v>
      </c>
      <c r="S203" s="198">
        <v>522</v>
      </c>
      <c r="T203" s="195">
        <v>165</v>
      </c>
      <c r="U203" s="199">
        <v>172</v>
      </c>
      <c r="V203" s="197">
        <v>405</v>
      </c>
      <c r="W203" s="204">
        <v>794</v>
      </c>
      <c r="X203" s="195">
        <v>481</v>
      </c>
      <c r="Y203" s="199">
        <v>244</v>
      </c>
      <c r="Z203" s="197">
        <v>1031</v>
      </c>
      <c r="AA203" s="195">
        <v>1151</v>
      </c>
      <c r="AB203" s="169">
        <f t="shared" si="2314"/>
        <v>7706</v>
      </c>
      <c r="AC203" s="170">
        <f t="shared" si="2315"/>
        <v>7613</v>
      </c>
      <c r="AE203" s="272" t="str">
        <f>$AE$17</f>
        <v>17:00 - 17:59</v>
      </c>
      <c r="AF203" s="125">
        <f t="shared" ref="AF203:AU204" si="2506">SUMIF($A$9:$A$32,$AE203,B$195:B$218)</f>
        <v>642</v>
      </c>
      <c r="AG203" s="185">
        <f t="shared" si="2506"/>
        <v>1440</v>
      </c>
      <c r="AH203" s="126">
        <f t="shared" si="2506"/>
        <v>424</v>
      </c>
      <c r="AI203" s="179">
        <f t="shared" si="2506"/>
        <v>404</v>
      </c>
      <c r="AJ203" s="125">
        <f t="shared" si="2506"/>
        <v>630</v>
      </c>
      <c r="AK203" s="127">
        <f t="shared" si="2506"/>
        <v>1632</v>
      </c>
      <c r="AL203" s="126">
        <f t="shared" si="2506"/>
        <v>1198</v>
      </c>
      <c r="AM203" s="179">
        <f t="shared" si="2506"/>
        <v>1995</v>
      </c>
      <c r="AN203" s="125">
        <f t="shared" si="2506"/>
        <v>447</v>
      </c>
      <c r="AO203" s="127">
        <f t="shared" si="2506"/>
        <v>93</v>
      </c>
      <c r="AP203" s="126">
        <f t="shared" si="2506"/>
        <v>1263</v>
      </c>
      <c r="AQ203" s="125">
        <f t="shared" si="2506"/>
        <v>389</v>
      </c>
      <c r="AR203" s="178">
        <f t="shared" si="2506"/>
        <v>1973</v>
      </c>
      <c r="AS203" s="180">
        <f t="shared" si="2506"/>
        <v>1206</v>
      </c>
      <c r="AT203" s="125">
        <f t="shared" si="2506"/>
        <v>900</v>
      </c>
      <c r="AU203" s="127">
        <f t="shared" si="2506"/>
        <v>737</v>
      </c>
      <c r="AV203" s="126">
        <f t="shared" ref="AP203:BE204" si="2507">SUMIF($A$9:$A$32,$AE203,R$195:R$218)</f>
        <v>898</v>
      </c>
      <c r="AW203" s="179">
        <f t="shared" si="2507"/>
        <v>1199</v>
      </c>
      <c r="AX203" s="125">
        <f t="shared" si="2507"/>
        <v>406</v>
      </c>
      <c r="AY203" s="127">
        <f t="shared" si="2507"/>
        <v>106</v>
      </c>
      <c r="AZ203" s="126">
        <f t="shared" si="2507"/>
        <v>1157</v>
      </c>
      <c r="BA203" s="179">
        <f t="shared" si="2507"/>
        <v>550</v>
      </c>
      <c r="BB203" s="125">
        <f t="shared" si="2507"/>
        <v>1008</v>
      </c>
      <c r="BC203" s="127">
        <f t="shared" si="2507"/>
        <v>283</v>
      </c>
      <c r="BD203" s="183">
        <f t="shared" si="2507"/>
        <v>1303</v>
      </c>
      <c r="BE203" s="184">
        <f t="shared" si="2507"/>
        <v>1703</v>
      </c>
      <c r="BF203" s="169">
        <f>AF203+AH203+AJ203+AL203+AN203+AP203+AR203+AT203+AV203+AX203+AZ203+BB203+BD203</f>
        <v>12249</v>
      </c>
      <c r="BG203" s="170">
        <f>AG203+AI203+AK203+AM203+AO203+AQ203+AS203+AU203+AW203+AY203+BA203+BC203+BE203</f>
        <v>11737</v>
      </c>
      <c r="BI203" s="145" t="s">
        <v>24</v>
      </c>
      <c r="BJ203" s="128">
        <f>B203/B219</f>
        <v>4.9610639601014965E-2</v>
      </c>
      <c r="BK203" s="129">
        <f t="shared" ref="BK203" si="2508">C203/C219</f>
        <v>4.7107438016528926E-2</v>
      </c>
      <c r="BL203" s="130">
        <f t="shared" ref="BL203" si="2509">D203/D219</f>
        <v>5.6041335453100159E-2</v>
      </c>
      <c r="BM203" s="131">
        <f t="shared" ref="BM203" si="2510">E203/E219</f>
        <v>5.4314912944738836E-2</v>
      </c>
      <c r="BN203" s="128">
        <f t="shared" ref="BN203" si="2511">F203/F219</f>
        <v>6.4271681167555425E-2</v>
      </c>
      <c r="BO203" s="129">
        <f t="shared" ref="BO203" si="2512">G203/G219</f>
        <v>3.3955360409806075E-2</v>
      </c>
      <c r="BP203" s="130">
        <f t="shared" ref="BP203" si="2513">H203/H219</f>
        <v>6.0171438175808167E-2</v>
      </c>
      <c r="BQ203" s="131">
        <f t="shared" ref="BQ203" si="2514">I203/I219</f>
        <v>4.7123401170317436E-2</v>
      </c>
      <c r="BR203" s="128">
        <f t="shared" ref="BR203" si="2515">J203/J219</f>
        <v>5.2007899934167212E-2</v>
      </c>
      <c r="BS203" s="129">
        <f t="shared" ref="BS203" si="2516">K203/K219</f>
        <v>5.8683043329921532E-2</v>
      </c>
      <c r="BT203" s="130">
        <f t="shared" ref="BT203" si="2517">L203/L219</f>
        <v>4.4584768465365479E-2</v>
      </c>
      <c r="BU203" s="128">
        <f t="shared" ref="BU203" si="2518">M203/M219</f>
        <v>7.6953048899279175E-2</v>
      </c>
      <c r="BV203" s="132">
        <f t="shared" ref="BV203" si="2519">N203/N219</f>
        <v>4.9343434343434342E-2</v>
      </c>
      <c r="BW203" s="133">
        <f t="shared" ref="BW203" si="2520">O203/O219</f>
        <v>5.8515600704882348E-2</v>
      </c>
      <c r="BX203" s="128">
        <f t="shared" ref="BX203" si="2521">P203/P219</f>
        <v>4.7188958798457477E-2</v>
      </c>
      <c r="BY203" s="129">
        <f t="shared" ref="BY203" si="2522">Q203/Q219</f>
        <v>4.3927648578811367E-2</v>
      </c>
      <c r="BZ203" s="130">
        <f t="shared" ref="BZ203" si="2523">R203/R219</f>
        <v>5.6560730018879797E-2</v>
      </c>
      <c r="CA203" s="131">
        <f t="shared" ref="CA203" si="2524">S203/S219</f>
        <v>4.1154210028382217E-2</v>
      </c>
      <c r="CB203" s="128">
        <f t="shared" ref="CB203" si="2525">T203/T219</f>
        <v>5.5592991913746628E-2</v>
      </c>
      <c r="CC203" s="129">
        <f t="shared" ref="CC203" si="2526">U203/U219</f>
        <v>5.6245912361020271E-2</v>
      </c>
      <c r="CD203" s="130">
        <f t="shared" ref="CD203" si="2527">V203/V219</f>
        <v>3.8964787377333075E-2</v>
      </c>
      <c r="CE203" s="131">
        <f t="shared" ref="CE203" si="2528">W203/W219</f>
        <v>7.0835935409046299E-2</v>
      </c>
      <c r="CF203" s="128">
        <f t="shared" ref="CF203" si="2529">X203/X219</f>
        <v>5.4977711738484397E-2</v>
      </c>
      <c r="CG203" s="129">
        <f t="shared" ref="CG203" si="2530">Y203/Y219</f>
        <v>4.5675776862598279E-2</v>
      </c>
      <c r="CH203" s="130">
        <f t="shared" ref="CH203" si="2531">Z203/Z219</f>
        <v>5.7163450876025729E-2</v>
      </c>
      <c r="CI203" s="128">
        <f t="shared" ref="CI203" si="2532">AA203/AA219</f>
        <v>5.8107835218093699E-2</v>
      </c>
      <c r="CJ203" s="134">
        <f t="shared" ref="CJ203" si="2533">AB203/AB219</f>
        <v>5.3304741811641819E-2</v>
      </c>
      <c r="CK203" s="135">
        <f t="shared" ref="CK203" si="2534">AC203/AC219</f>
        <v>5.2780088740987247E-2</v>
      </c>
    </row>
    <row r="204" spans="1:89" x14ac:dyDescent="0.2">
      <c r="A204" s="136" t="s">
        <v>25</v>
      </c>
      <c r="B204" s="205">
        <v>539</v>
      </c>
      <c r="C204" s="189">
        <v>549</v>
      </c>
      <c r="D204" s="190">
        <v>277</v>
      </c>
      <c r="E204" s="191">
        <v>243</v>
      </c>
      <c r="F204" s="188">
        <v>589</v>
      </c>
      <c r="G204" s="192">
        <v>433</v>
      </c>
      <c r="H204" s="190">
        <v>871</v>
      </c>
      <c r="I204" s="191">
        <v>1000</v>
      </c>
      <c r="J204" s="188">
        <v>155</v>
      </c>
      <c r="K204" s="189">
        <v>140</v>
      </c>
      <c r="L204" s="190">
        <v>400</v>
      </c>
      <c r="M204" s="188">
        <v>583</v>
      </c>
      <c r="N204" s="193">
        <v>845</v>
      </c>
      <c r="O204" s="206">
        <v>965</v>
      </c>
      <c r="P204" s="188">
        <v>388</v>
      </c>
      <c r="Q204" s="189">
        <v>400</v>
      </c>
      <c r="R204" s="190">
        <v>656</v>
      </c>
      <c r="S204" s="191">
        <v>670</v>
      </c>
      <c r="T204" s="197">
        <v>151</v>
      </c>
      <c r="U204" s="188">
        <v>148</v>
      </c>
      <c r="V204" s="190">
        <v>432</v>
      </c>
      <c r="W204" s="207">
        <v>644</v>
      </c>
      <c r="X204" s="188">
        <v>374</v>
      </c>
      <c r="Y204" s="192">
        <v>217</v>
      </c>
      <c r="Z204" s="190">
        <v>1036</v>
      </c>
      <c r="AA204" s="188">
        <v>1143</v>
      </c>
      <c r="AB204" s="169">
        <f t="shared" si="2314"/>
        <v>6713</v>
      </c>
      <c r="AC204" s="170">
        <f t="shared" si="2315"/>
        <v>7135</v>
      </c>
      <c r="AE204" s="274" t="str">
        <f>$AE$18</f>
        <v>18:00 - 18:59</v>
      </c>
      <c r="AF204" s="125">
        <f t="shared" si="2506"/>
        <v>579</v>
      </c>
      <c r="AG204" s="189">
        <f t="shared" si="2506"/>
        <v>1263</v>
      </c>
      <c r="AH204" s="190">
        <f t="shared" si="2506"/>
        <v>258</v>
      </c>
      <c r="AI204" s="191">
        <f t="shared" si="2506"/>
        <v>434</v>
      </c>
      <c r="AJ204" s="275">
        <f t="shared" si="2506"/>
        <v>420</v>
      </c>
      <c r="AK204" s="192">
        <f t="shared" si="2506"/>
        <v>1578</v>
      </c>
      <c r="AL204" s="190">
        <f t="shared" si="2506"/>
        <v>960</v>
      </c>
      <c r="AM204" s="191">
        <f t="shared" si="2506"/>
        <v>1884</v>
      </c>
      <c r="AN204" s="275">
        <f t="shared" si="2506"/>
        <v>305</v>
      </c>
      <c r="AO204" s="192">
        <f t="shared" si="2506"/>
        <v>85</v>
      </c>
      <c r="AP204" s="190">
        <f t="shared" si="2507"/>
        <v>1119</v>
      </c>
      <c r="AQ204" s="275">
        <f t="shared" si="2507"/>
        <v>316</v>
      </c>
      <c r="AR204" s="193">
        <f t="shared" si="2507"/>
        <v>1576</v>
      </c>
      <c r="AS204" s="194">
        <f t="shared" si="2507"/>
        <v>1050</v>
      </c>
      <c r="AT204" s="275">
        <f t="shared" si="2507"/>
        <v>759</v>
      </c>
      <c r="AU204" s="192">
        <f t="shared" si="2507"/>
        <v>676</v>
      </c>
      <c r="AV204" s="190">
        <f t="shared" si="2507"/>
        <v>756</v>
      </c>
      <c r="AW204" s="191">
        <f t="shared" si="2507"/>
        <v>1141</v>
      </c>
      <c r="AX204" s="275">
        <f t="shared" si="2507"/>
        <v>297</v>
      </c>
      <c r="AY204" s="192">
        <f t="shared" si="2507"/>
        <v>65</v>
      </c>
      <c r="AZ204" s="190">
        <f t="shared" si="2507"/>
        <v>1182</v>
      </c>
      <c r="BA204" s="191">
        <f t="shared" si="2507"/>
        <v>528</v>
      </c>
      <c r="BB204" s="275">
        <f t="shared" si="2507"/>
        <v>749</v>
      </c>
      <c r="BC204" s="192">
        <f t="shared" si="2507"/>
        <v>284</v>
      </c>
      <c r="BD204" s="190">
        <f t="shared" si="2507"/>
        <v>1180</v>
      </c>
      <c r="BE204" s="275">
        <f t="shared" si="2507"/>
        <v>1793</v>
      </c>
      <c r="BF204" s="171">
        <f>SUM(AF204,AH204,AJ204,AL204,AN204,AP204,AR204,AT204,AV204,AX204,AZ204,BB204,BD204)</f>
        <v>10140</v>
      </c>
      <c r="BG204" s="172">
        <f>SUM(AG204,AI204,AK204,AM204,AO204,AQ204,AS204,AU204,AW204,AY204,BA204,BC204,BE204)</f>
        <v>11097</v>
      </c>
      <c r="BI204" s="136" t="s">
        <v>25</v>
      </c>
      <c r="BJ204" s="128">
        <f>B204/B219</f>
        <v>4.7160731472569779E-2</v>
      </c>
      <c r="BK204" s="129">
        <f t="shared" ref="BK204" si="2535">C204/C219</f>
        <v>4.5371900826446279E-2</v>
      </c>
      <c r="BL204" s="130">
        <f t="shared" ref="BL204" si="2536">D204/D219</f>
        <v>5.5047694753577105E-2</v>
      </c>
      <c r="BM204" s="131">
        <f t="shared" ref="BM204" si="2537">E204/E219</f>
        <v>4.598788796366389E-2</v>
      </c>
      <c r="BN204" s="128">
        <f t="shared" ref="BN204" si="2538">F204/F219</f>
        <v>4.1327532977827673E-2</v>
      </c>
      <c r="BO204" s="129">
        <f t="shared" ref="BO204" si="2539">G204/G219</f>
        <v>3.1686791072081964E-2</v>
      </c>
      <c r="BP204" s="130">
        <f t="shared" ref="BP204" si="2540">H204/H219</f>
        <v>4.879825200291333E-2</v>
      </c>
      <c r="BQ204" s="131">
        <f t="shared" ref="BQ204" si="2541">I204/I219</f>
        <v>5.1783957330019163E-2</v>
      </c>
      <c r="BR204" s="128">
        <f t="shared" ref="BR204" si="2542">J204/J219</f>
        <v>5.1020408163265307E-2</v>
      </c>
      <c r="BS204" s="129">
        <f t="shared" ref="BS204" si="2543">K204/K219</f>
        <v>4.7765267826680315E-2</v>
      </c>
      <c r="BT204" s="130">
        <f t="shared" ref="BT204" si="2544">L204/L219</f>
        <v>3.8270187523918864E-2</v>
      </c>
      <c r="BU204" s="128">
        <f t="shared" ref="BU204" si="2545">M204/M219</f>
        <v>5.6789401909214887E-2</v>
      </c>
      <c r="BV204" s="132">
        <f t="shared" ref="BV204" si="2546">N204/N219</f>
        <v>4.2676767676767674E-2</v>
      </c>
      <c r="BW204" s="133">
        <f t="shared" ref="BW204" si="2547">O204/O219</f>
        <v>5.0015548875298022E-2</v>
      </c>
      <c r="BX204" s="128">
        <f t="shared" ref="BX204" si="2548">P204/P219</f>
        <v>3.9374873147960218E-2</v>
      </c>
      <c r="BY204" s="129">
        <f t="shared" ref="BY204" si="2549">Q204/Q219</f>
        <v>4.3066322136089581E-2</v>
      </c>
      <c r="BZ204" s="130">
        <f t="shared" ref="BZ204" si="2550">R204/R219</f>
        <v>5.1604782882315924E-2</v>
      </c>
      <c r="CA204" s="131">
        <f t="shared" ref="CA204" si="2551">S204/S219</f>
        <v>5.2822453484705142E-2</v>
      </c>
      <c r="CB204" s="128">
        <f t="shared" ref="CB204" si="2552">T204/T219</f>
        <v>5.0876010781671158E-2</v>
      </c>
      <c r="CC204" s="129">
        <f t="shared" ref="CC204" si="2553">U204/U219</f>
        <v>4.8397645519947678E-2</v>
      </c>
      <c r="CD204" s="130">
        <f t="shared" ref="CD204" si="2554">V204/V219</f>
        <v>4.1562439869155282E-2</v>
      </c>
      <c r="CE204" s="131">
        <f t="shared" ref="CE204" si="2555">W204/W219</f>
        <v>5.7453831742349901E-2</v>
      </c>
      <c r="CF204" s="128">
        <f t="shared" ref="CF204" si="2556">X204/X219</f>
        <v>4.274774259915419E-2</v>
      </c>
      <c r="CG204" s="129">
        <f t="shared" ref="CG204" si="2557">Y204/Y219</f>
        <v>4.0621490078622237E-2</v>
      </c>
      <c r="CH204" s="130">
        <f t="shared" ref="CH204" si="2558">Z204/Z219</f>
        <v>5.7440674207141273E-2</v>
      </c>
      <c r="CI204" s="128">
        <f t="shared" ref="CI204" si="2559">AA204/AA219</f>
        <v>5.770395799676898E-2</v>
      </c>
      <c r="CJ204" s="134">
        <f t="shared" ref="CJ204" si="2560">AB204/AB219</f>
        <v>4.6435859302044066E-2</v>
      </c>
      <c r="CK204" s="135">
        <f t="shared" ref="CK204" si="2561">AC204/AC219</f>
        <v>4.946616749861342E-2</v>
      </c>
    </row>
    <row r="205" spans="1:89" ht="13.5" thickBot="1" x14ac:dyDescent="0.25">
      <c r="A205" s="145" t="s">
        <v>26</v>
      </c>
      <c r="B205" s="202">
        <v>447</v>
      </c>
      <c r="C205" s="196">
        <v>620</v>
      </c>
      <c r="D205" s="197">
        <v>218</v>
      </c>
      <c r="E205" s="198">
        <v>248</v>
      </c>
      <c r="F205" s="195">
        <v>558</v>
      </c>
      <c r="G205" s="199">
        <v>443</v>
      </c>
      <c r="H205" s="197">
        <v>825</v>
      </c>
      <c r="I205" s="198">
        <v>861</v>
      </c>
      <c r="J205" s="195">
        <v>131</v>
      </c>
      <c r="K205" s="196">
        <v>133</v>
      </c>
      <c r="L205" s="197">
        <v>431</v>
      </c>
      <c r="M205" s="195">
        <v>418</v>
      </c>
      <c r="N205" s="200">
        <v>916</v>
      </c>
      <c r="O205" s="203">
        <v>785</v>
      </c>
      <c r="P205" s="195">
        <v>400</v>
      </c>
      <c r="Q205" s="196">
        <v>370</v>
      </c>
      <c r="R205" s="197">
        <v>632</v>
      </c>
      <c r="S205" s="198">
        <v>584</v>
      </c>
      <c r="T205" s="195">
        <v>130</v>
      </c>
      <c r="U205" s="199">
        <v>135</v>
      </c>
      <c r="V205" s="197">
        <v>441</v>
      </c>
      <c r="W205" s="204">
        <v>507</v>
      </c>
      <c r="X205" s="195">
        <v>341</v>
      </c>
      <c r="Y205" s="199">
        <v>181</v>
      </c>
      <c r="Z205" s="197">
        <v>958</v>
      </c>
      <c r="AA205" s="195">
        <v>1132</v>
      </c>
      <c r="AB205" s="169">
        <f t="shared" si="2314"/>
        <v>6428</v>
      </c>
      <c r="AC205" s="170">
        <f t="shared" si="2315"/>
        <v>6417</v>
      </c>
      <c r="AE205" s="272"/>
      <c r="AF205" s="125"/>
      <c r="AG205" s="196"/>
      <c r="AH205" s="197"/>
      <c r="AI205" s="198"/>
      <c r="AJ205" s="195"/>
      <c r="AK205" s="199"/>
      <c r="AL205" s="197"/>
      <c r="AM205" s="198"/>
      <c r="AN205" s="195"/>
      <c r="AO205" s="199"/>
      <c r="AP205" s="197"/>
      <c r="AQ205" s="195"/>
      <c r="AR205" s="200"/>
      <c r="AS205" s="201"/>
      <c r="AT205" s="195"/>
      <c r="AU205" s="199"/>
      <c r="AV205" s="197"/>
      <c r="AW205" s="198"/>
      <c r="AX205" s="195"/>
      <c r="AY205" s="199"/>
      <c r="AZ205" s="197"/>
      <c r="BA205" s="198"/>
      <c r="BB205" s="195"/>
      <c r="BC205" s="199"/>
      <c r="BD205" s="197"/>
      <c r="BE205" s="195"/>
      <c r="BF205" s="171"/>
      <c r="BG205" s="172"/>
      <c r="BI205" s="145" t="s">
        <v>26</v>
      </c>
      <c r="BJ205" s="128">
        <f>B205/B219</f>
        <v>3.9111033336249892E-2</v>
      </c>
      <c r="BK205" s="129">
        <f t="shared" ref="BK205" si="2562">C205/C219</f>
        <v>5.1239669421487603E-2</v>
      </c>
      <c r="BL205" s="130">
        <f t="shared" ref="BL205" si="2563">D205/D219</f>
        <v>4.3322734499205089E-2</v>
      </c>
      <c r="BM205" s="131">
        <f t="shared" ref="BM205" si="2564">E205/E219</f>
        <v>4.6934140802422405E-2</v>
      </c>
      <c r="BN205" s="128">
        <f t="shared" ref="BN205" si="2565">F205/F219</f>
        <v>3.9152399663205162E-2</v>
      </c>
      <c r="BO205" s="129">
        <f t="shared" ref="BO205" si="2566">G205/G219</f>
        <v>3.2418587632638128E-2</v>
      </c>
      <c r="BP205" s="130">
        <f t="shared" ref="BP205" si="2567">H205/H219</f>
        <v>4.622107681102583E-2</v>
      </c>
      <c r="BQ205" s="131">
        <f t="shared" ref="BQ205" si="2568">I205/I219</f>
        <v>4.4585987261146494E-2</v>
      </c>
      <c r="BR205" s="128">
        <f t="shared" ref="BR205" si="2569">J205/J219</f>
        <v>4.3120473996050034E-2</v>
      </c>
      <c r="BS205" s="129">
        <f t="shared" ref="BS205" si="2570">K205/K219</f>
        <v>4.5377004435346299E-2</v>
      </c>
      <c r="BT205" s="130">
        <f t="shared" ref="BT205" si="2571">L205/L219</f>
        <v>4.1236127057022579E-2</v>
      </c>
      <c r="BU205" s="128">
        <f t="shared" ref="BU205" si="2572">M205/M219</f>
        <v>4.0716929670757844E-2</v>
      </c>
      <c r="BV205" s="132">
        <f t="shared" ref="BV205" si="2573">N205/N219</f>
        <v>4.6262626262626262E-2</v>
      </c>
      <c r="BW205" s="133">
        <f t="shared" ref="BW205" si="2574">O205/O219</f>
        <v>4.0686223696485953E-2</v>
      </c>
      <c r="BX205" s="128">
        <f t="shared" ref="BX205" si="2575">P205/P219</f>
        <v>4.0592652729855898E-2</v>
      </c>
      <c r="BY205" s="129">
        <f t="shared" ref="BY205" si="2576">Q205/Q219</f>
        <v>3.9836347975882862E-2</v>
      </c>
      <c r="BZ205" s="130">
        <f t="shared" ref="BZ205" si="2577">R205/R219</f>
        <v>4.971680302076778E-2</v>
      </c>
      <c r="CA205" s="131">
        <f t="shared" ref="CA205" si="2578">S205/S219</f>
        <v>4.6042257962787762E-2</v>
      </c>
      <c r="CB205" s="128">
        <f t="shared" ref="CB205" si="2579">T205/T219</f>
        <v>4.3800539083557952E-2</v>
      </c>
      <c r="CC205" s="129">
        <f t="shared" ref="CC205" si="2580">U205/U219</f>
        <v>4.4146500981033357E-2</v>
      </c>
      <c r="CD205" s="130">
        <f t="shared" ref="CD205" si="2581">V205/V219</f>
        <v>4.2428324033096015E-2</v>
      </c>
      <c r="CE205" s="131">
        <f t="shared" ref="CE205" si="2582">W205/W219</f>
        <v>4.5231510393433851E-2</v>
      </c>
      <c r="CF205" s="128">
        <f t="shared" ref="CF205" si="2583">X205/X219</f>
        <v>3.8975882958052349E-2</v>
      </c>
      <c r="CG205" s="129">
        <f t="shared" ref="CG205" si="2584">Y205/Y219</f>
        <v>3.3882441033320852E-2</v>
      </c>
      <c r="CH205" s="130">
        <f t="shared" ref="CH205" si="2585">Z205/Z219</f>
        <v>5.3115990241738742E-2</v>
      </c>
      <c r="CI205" s="128">
        <f t="shared" ref="CI205" si="2586">AA205/AA219</f>
        <v>5.7148626817447493E-2</v>
      </c>
      <c r="CJ205" s="134">
        <f t="shared" ref="CJ205" si="2587">AB205/AB219</f>
        <v>4.4464427766056788E-2</v>
      </c>
      <c r="CK205" s="135">
        <f t="shared" ref="CK205" si="2588">AC205/AC219</f>
        <v>4.4488352745424294E-2</v>
      </c>
    </row>
    <row r="206" spans="1:89" ht="14.25" thickTop="1" thickBot="1" x14ac:dyDescent="0.25">
      <c r="A206" s="136" t="s">
        <v>27</v>
      </c>
      <c r="B206" s="205">
        <v>415</v>
      </c>
      <c r="C206" s="189">
        <v>657</v>
      </c>
      <c r="D206" s="190">
        <v>234</v>
      </c>
      <c r="E206" s="191">
        <v>275</v>
      </c>
      <c r="F206" s="188">
        <v>521</v>
      </c>
      <c r="G206" s="192">
        <v>648</v>
      </c>
      <c r="H206" s="190">
        <v>807</v>
      </c>
      <c r="I206" s="191">
        <v>996</v>
      </c>
      <c r="J206" s="188">
        <v>157</v>
      </c>
      <c r="K206" s="189">
        <v>108</v>
      </c>
      <c r="L206" s="190">
        <v>533</v>
      </c>
      <c r="M206" s="188">
        <v>409</v>
      </c>
      <c r="N206" s="193">
        <v>969</v>
      </c>
      <c r="O206" s="206">
        <v>738</v>
      </c>
      <c r="P206" s="188">
        <v>448</v>
      </c>
      <c r="Q206" s="189">
        <v>347</v>
      </c>
      <c r="R206" s="190">
        <v>598</v>
      </c>
      <c r="S206" s="191">
        <v>576</v>
      </c>
      <c r="T206" s="188">
        <v>125</v>
      </c>
      <c r="U206" s="192">
        <v>102</v>
      </c>
      <c r="V206" s="190">
        <v>505</v>
      </c>
      <c r="W206" s="207">
        <v>453</v>
      </c>
      <c r="X206" s="188">
        <v>368</v>
      </c>
      <c r="Y206" s="192">
        <v>187</v>
      </c>
      <c r="Z206" s="190">
        <v>1000</v>
      </c>
      <c r="AA206" s="188">
        <v>1076</v>
      </c>
      <c r="AB206" s="169">
        <f t="shared" si="2314"/>
        <v>6680</v>
      </c>
      <c r="AC206" s="170">
        <f t="shared" si="2315"/>
        <v>6572</v>
      </c>
      <c r="AE206" s="266" t="s">
        <v>13</v>
      </c>
      <c r="AF206" s="20">
        <f t="shared" ref="AF206:BG206" si="2589">SUM(AF203:AF205)</f>
        <v>1221</v>
      </c>
      <c r="AG206" s="21">
        <f t="shared" si="2589"/>
        <v>2703</v>
      </c>
      <c r="AH206" s="20">
        <f t="shared" si="2589"/>
        <v>682</v>
      </c>
      <c r="AI206" s="21">
        <f t="shared" si="2589"/>
        <v>838</v>
      </c>
      <c r="AJ206" s="20">
        <f t="shared" si="2589"/>
        <v>1050</v>
      </c>
      <c r="AK206" s="21">
        <f t="shared" si="2589"/>
        <v>3210</v>
      </c>
      <c r="AL206" s="20">
        <f t="shared" si="2589"/>
        <v>2158</v>
      </c>
      <c r="AM206" s="21">
        <f t="shared" si="2589"/>
        <v>3879</v>
      </c>
      <c r="AN206" s="20">
        <f t="shared" si="2589"/>
        <v>752</v>
      </c>
      <c r="AO206" s="21">
        <f t="shared" si="2589"/>
        <v>178</v>
      </c>
      <c r="AP206" s="20">
        <f t="shared" si="2589"/>
        <v>2382</v>
      </c>
      <c r="AQ206" s="21">
        <f t="shared" si="2589"/>
        <v>705</v>
      </c>
      <c r="AR206" s="20">
        <f t="shared" si="2589"/>
        <v>3549</v>
      </c>
      <c r="AS206" s="21">
        <f t="shared" si="2589"/>
        <v>2256</v>
      </c>
      <c r="AT206" s="20">
        <f t="shared" si="2589"/>
        <v>1659</v>
      </c>
      <c r="AU206" s="21">
        <f t="shared" si="2589"/>
        <v>1413</v>
      </c>
      <c r="AV206" s="20">
        <f t="shared" si="2589"/>
        <v>1654</v>
      </c>
      <c r="AW206" s="21">
        <f t="shared" si="2589"/>
        <v>2340</v>
      </c>
      <c r="AX206" s="20">
        <f t="shared" si="2589"/>
        <v>703</v>
      </c>
      <c r="AY206" s="21">
        <f t="shared" si="2589"/>
        <v>171</v>
      </c>
      <c r="AZ206" s="20">
        <f t="shared" si="2589"/>
        <v>2339</v>
      </c>
      <c r="BA206" s="21">
        <f t="shared" si="2589"/>
        <v>1078</v>
      </c>
      <c r="BB206" s="20">
        <f t="shared" si="2589"/>
        <v>1757</v>
      </c>
      <c r="BC206" s="21">
        <f t="shared" si="2589"/>
        <v>567</v>
      </c>
      <c r="BD206" s="20">
        <f t="shared" si="2589"/>
        <v>2483</v>
      </c>
      <c r="BE206" s="21">
        <f t="shared" si="2589"/>
        <v>3496</v>
      </c>
      <c r="BF206" s="173">
        <f t="shared" si="2589"/>
        <v>22389</v>
      </c>
      <c r="BG206" s="174">
        <f t="shared" si="2589"/>
        <v>22834</v>
      </c>
      <c r="BI206" s="136" t="s">
        <v>27</v>
      </c>
      <c r="BJ206" s="128">
        <f>B206/B219</f>
        <v>3.6311138332312538E-2</v>
      </c>
      <c r="BK206" s="129">
        <f t="shared" ref="BK206" si="2590">C206/C219</f>
        <v>5.4297520661157027E-2</v>
      </c>
      <c r="BL206" s="130">
        <f t="shared" ref="BL206" si="2591">D206/D219</f>
        <v>4.6502384737678856E-2</v>
      </c>
      <c r="BM206" s="131">
        <f t="shared" ref="BM206" si="2592">E206/E219</f>
        <v>5.2043906131718394E-2</v>
      </c>
      <c r="BN206" s="128">
        <f t="shared" ref="BN206" si="2593">F206/F219</f>
        <v>3.6556272803817007E-2</v>
      </c>
      <c r="BO206" s="129">
        <f t="shared" ref="BO206" si="2594">G206/G219</f>
        <v>4.7420417124039514E-2</v>
      </c>
      <c r="BP206" s="130">
        <f t="shared" ref="BP206" si="2595">H206/H219</f>
        <v>4.5212616953330717E-2</v>
      </c>
      <c r="BQ206" s="131">
        <f t="shared" ref="BQ206" si="2596">I206/I219</f>
        <v>5.1576821500699081E-2</v>
      </c>
      <c r="BR206" s="128">
        <f t="shared" ref="BR206" si="2597">J206/J219</f>
        <v>5.1678736010533244E-2</v>
      </c>
      <c r="BS206" s="129">
        <f t="shared" ref="BS206" si="2598">K206/K219</f>
        <v>3.6847492323439097E-2</v>
      </c>
      <c r="BT206" s="130">
        <f t="shared" ref="BT206" si="2599">L206/L219</f>
        <v>5.0995024875621887E-2</v>
      </c>
      <c r="BU206" s="128">
        <f t="shared" ref="BU206" si="2600">M206/M219</f>
        <v>3.9840249366842002E-2</v>
      </c>
      <c r="BV206" s="132">
        <f t="shared" ref="BV206" si="2601">N206/N219</f>
        <v>4.8939393939393942E-2</v>
      </c>
      <c r="BW206" s="133">
        <f t="shared" ref="BW206" si="2602">O206/O219</f>
        <v>3.8250233233129469E-2</v>
      </c>
      <c r="BX206" s="128">
        <f t="shared" ref="BX206" si="2603">P206/P219</f>
        <v>4.5463771057438603E-2</v>
      </c>
      <c r="BY206" s="129">
        <f t="shared" ref="BY206" si="2604">Q206/Q219</f>
        <v>3.736003445305771E-2</v>
      </c>
      <c r="BZ206" s="130">
        <f t="shared" ref="BZ206" si="2605">R206/R219</f>
        <v>4.7042164883574572E-2</v>
      </c>
      <c r="CA206" s="131">
        <f t="shared" ref="CA206" si="2606">S206/S219</f>
        <v>4.5411542100283822E-2</v>
      </c>
      <c r="CB206" s="128">
        <f t="shared" ref="CB206" si="2607">T206/T219</f>
        <v>4.2115902964959567E-2</v>
      </c>
      <c r="CC206" s="129">
        <f t="shared" ref="CC206" si="2608">U206/U219</f>
        <v>3.3355134074558535E-2</v>
      </c>
      <c r="CD206" s="130">
        <f t="shared" ref="CD206" si="2609">V206/V219</f>
        <v>4.8585722532230133E-2</v>
      </c>
      <c r="CE206" s="131">
        <f t="shared" ref="CE206" si="2610">W206/W219</f>
        <v>4.0413953073423145E-2</v>
      </c>
      <c r="CF206" s="128">
        <f t="shared" ref="CF206" si="2611">X206/X219</f>
        <v>4.2061949937135676E-2</v>
      </c>
      <c r="CG206" s="129">
        <f t="shared" ref="CG206" si="2612">Y206/Y219</f>
        <v>3.5005615874204421E-2</v>
      </c>
      <c r="CH206" s="130">
        <f t="shared" ref="CH206" si="2613">Z206/Z219</f>
        <v>5.544466622310934E-2</v>
      </c>
      <c r="CI206" s="128">
        <f t="shared" ref="CI206" si="2614">AA206/AA219</f>
        <v>5.4321486268174478E-2</v>
      </c>
      <c r="CJ206" s="134">
        <f t="shared" ref="CJ206" si="2615">AB206/AB219</f>
        <v>4.6207588282087639E-2</v>
      </c>
      <c r="CK206" s="135">
        <f t="shared" ref="CK206" si="2616">AC206/AC219</f>
        <v>4.5562950637825846E-2</v>
      </c>
    </row>
    <row r="207" spans="1:89" ht="13.5" thickTop="1" x14ac:dyDescent="0.2">
      <c r="A207" s="145" t="s">
        <v>28</v>
      </c>
      <c r="B207" s="202">
        <v>426</v>
      </c>
      <c r="C207" s="196">
        <v>805</v>
      </c>
      <c r="D207" s="197">
        <v>286</v>
      </c>
      <c r="E207" s="198">
        <v>276</v>
      </c>
      <c r="F207" s="195">
        <v>508</v>
      </c>
      <c r="G207" s="199">
        <v>897</v>
      </c>
      <c r="H207" s="197">
        <v>873</v>
      </c>
      <c r="I207" s="198">
        <v>1237</v>
      </c>
      <c r="J207" s="195">
        <v>204</v>
      </c>
      <c r="K207" s="196">
        <v>109</v>
      </c>
      <c r="L207" s="197">
        <v>751</v>
      </c>
      <c r="M207" s="195">
        <v>352</v>
      </c>
      <c r="N207" s="200">
        <v>1207</v>
      </c>
      <c r="O207" s="203">
        <v>854</v>
      </c>
      <c r="P207" s="195">
        <v>600</v>
      </c>
      <c r="Q207" s="196">
        <v>403</v>
      </c>
      <c r="R207" s="197">
        <v>672</v>
      </c>
      <c r="S207" s="198">
        <v>661</v>
      </c>
      <c r="T207" s="195">
        <v>258</v>
      </c>
      <c r="U207" s="199">
        <v>117</v>
      </c>
      <c r="V207" s="197">
        <v>671</v>
      </c>
      <c r="W207" s="204">
        <v>554</v>
      </c>
      <c r="X207" s="195">
        <v>554</v>
      </c>
      <c r="Y207" s="199">
        <v>194</v>
      </c>
      <c r="Z207" s="197">
        <v>1133</v>
      </c>
      <c r="AA207" s="195">
        <v>1356</v>
      </c>
      <c r="AB207" s="169">
        <f t="shared" si="2314"/>
        <v>8143</v>
      </c>
      <c r="AC207" s="170">
        <f t="shared" si="2315"/>
        <v>7815</v>
      </c>
      <c r="BI207" s="145" t="s">
        <v>28</v>
      </c>
      <c r="BJ207" s="128">
        <f>B207/B219</f>
        <v>3.7273602239916E-2</v>
      </c>
      <c r="BK207" s="129">
        <f t="shared" ref="BK207" si="2617">C207/C219</f>
        <v>6.6528925619834714E-2</v>
      </c>
      <c r="BL207" s="130">
        <f t="shared" ref="BL207" si="2618">D207/D219</f>
        <v>5.6836248012718603E-2</v>
      </c>
      <c r="BM207" s="131">
        <f t="shared" ref="BM207" si="2619">E207/E219</f>
        <v>5.2233156699470096E-2</v>
      </c>
      <c r="BN207" s="128">
        <f t="shared" ref="BN207" si="2620">F207/F219</f>
        <v>3.5644120123491441E-2</v>
      </c>
      <c r="BO207" s="129">
        <f t="shared" ref="BO207" si="2621">G207/G219</f>
        <v>6.5642151481888039E-2</v>
      </c>
      <c r="BP207" s="130">
        <f t="shared" ref="BP207" si="2622">H207/H219</f>
        <v>4.8910303098212787E-2</v>
      </c>
      <c r="BQ207" s="131">
        <f t="shared" ref="BQ207" si="2623">I207/I219</f>
        <v>6.4056755217233696E-2</v>
      </c>
      <c r="BR207" s="128">
        <f t="shared" ref="BR207" si="2624">J207/J219</f>
        <v>6.7149440421329823E-2</v>
      </c>
      <c r="BS207" s="129">
        <f t="shared" ref="BS207" si="2625">K207/K219</f>
        <v>3.7188672807915386E-2</v>
      </c>
      <c r="BT207" s="130">
        <f t="shared" ref="BT207" si="2626">L207/L219</f>
        <v>7.185227707615767E-2</v>
      </c>
      <c r="BU207" s="128">
        <f t="shared" ref="BU207" si="2627">M207/M219</f>
        <v>3.4287940775375024E-2</v>
      </c>
      <c r="BV207" s="132">
        <f t="shared" ref="BV207" si="2628">N207/N219</f>
        <v>6.0959595959595957E-2</v>
      </c>
      <c r="BW207" s="133">
        <f t="shared" ref="BW207" si="2629">O207/O219</f>
        <v>4.4262465015030582E-2</v>
      </c>
      <c r="BX207" s="128">
        <f t="shared" ref="BX207" si="2630">P207/P219</f>
        <v>6.0888979094783843E-2</v>
      </c>
      <c r="BY207" s="129">
        <f t="shared" ref="BY207" si="2631">Q207/Q219</f>
        <v>4.3389319552110249E-2</v>
      </c>
      <c r="BZ207" s="130">
        <f t="shared" ref="BZ207" si="2632">R207/R219</f>
        <v>5.2863436123348019E-2</v>
      </c>
      <c r="CA207" s="131">
        <f t="shared" ref="CA207" si="2633">S207/S219</f>
        <v>5.2112898139388207E-2</v>
      </c>
      <c r="CB207" s="128">
        <f t="shared" ref="CB207" si="2634">T207/T219</f>
        <v>8.6927223719676552E-2</v>
      </c>
      <c r="CC207" s="129">
        <f t="shared" ref="CC207" si="2635">U207/U219</f>
        <v>3.8260300850228905E-2</v>
      </c>
      <c r="CD207" s="130">
        <f t="shared" ref="CD207" si="2636">V207/V219</f>
        <v>6.4556474889359242E-2</v>
      </c>
      <c r="CE207" s="131">
        <f t="shared" ref="CE207" si="2637">W207/W219</f>
        <v>4.9424569542332056E-2</v>
      </c>
      <c r="CF207" s="128">
        <f t="shared" ref="CF207" si="2638">X207/X219</f>
        <v>6.3321522459709678E-2</v>
      </c>
      <c r="CG207" s="129">
        <f t="shared" ref="CG207" si="2639">Y207/Y219</f>
        <v>3.6315986521901912E-2</v>
      </c>
      <c r="CH207" s="130">
        <f t="shared" ref="CH207" si="2640">Z207/Z219</f>
        <v>6.2818806830782878E-2</v>
      </c>
      <c r="CI207" s="128">
        <f t="shared" ref="CI207" si="2641">AA207/AA219</f>
        <v>6.8457189014539579E-2</v>
      </c>
      <c r="CJ207" s="134">
        <f t="shared" ref="CJ207" si="2642">AB207/AB219</f>
        <v>5.6327603500155636E-2</v>
      </c>
      <c r="CK207" s="135">
        <f t="shared" ref="CK207" si="2643">AC207/AC219</f>
        <v>5.4180532445923461E-2</v>
      </c>
    </row>
    <row r="208" spans="1:89" x14ac:dyDescent="0.2">
      <c r="A208" s="136" t="s">
        <v>29</v>
      </c>
      <c r="B208" s="205">
        <v>523</v>
      </c>
      <c r="C208" s="189">
        <v>1110</v>
      </c>
      <c r="D208" s="190">
        <v>420</v>
      </c>
      <c r="E208" s="191">
        <v>407</v>
      </c>
      <c r="F208" s="188">
        <v>691</v>
      </c>
      <c r="G208" s="192">
        <v>1408</v>
      </c>
      <c r="H208" s="190">
        <v>1057</v>
      </c>
      <c r="I208" s="191">
        <v>1717</v>
      </c>
      <c r="J208" s="188">
        <v>290</v>
      </c>
      <c r="K208" s="189">
        <v>101</v>
      </c>
      <c r="L208" s="190">
        <v>909</v>
      </c>
      <c r="M208" s="188">
        <v>328</v>
      </c>
      <c r="N208" s="193">
        <v>1557</v>
      </c>
      <c r="O208" s="206">
        <v>989</v>
      </c>
      <c r="P208" s="188">
        <v>772</v>
      </c>
      <c r="Q208" s="189">
        <v>547</v>
      </c>
      <c r="R208" s="190">
        <v>1009</v>
      </c>
      <c r="S208" s="191">
        <v>868</v>
      </c>
      <c r="T208" s="188">
        <v>398</v>
      </c>
      <c r="U208" s="192">
        <v>72</v>
      </c>
      <c r="V208" s="190">
        <v>1081</v>
      </c>
      <c r="W208" s="207">
        <v>594</v>
      </c>
      <c r="X208" s="188">
        <v>744</v>
      </c>
      <c r="Y208" s="192">
        <v>220</v>
      </c>
      <c r="Z208" s="190">
        <v>1239</v>
      </c>
      <c r="AA208" s="188">
        <v>1537</v>
      </c>
      <c r="AB208" s="169">
        <f t="shared" si="2314"/>
        <v>10690</v>
      </c>
      <c r="AC208" s="170">
        <f t="shared" si="2315"/>
        <v>9898</v>
      </c>
      <c r="BI208" s="136" t="s">
        <v>29</v>
      </c>
      <c r="BJ208" s="128">
        <f>B208/B219</f>
        <v>4.5760783970601106E-2</v>
      </c>
      <c r="BK208" s="129">
        <f t="shared" ref="BK208" si="2644">C208/C219</f>
        <v>9.173553719008265E-2</v>
      </c>
      <c r="BL208" s="130">
        <f t="shared" ref="BL208" si="2645">D208/D219</f>
        <v>8.3465818759936403E-2</v>
      </c>
      <c r="BM208" s="131">
        <f t="shared" ref="BM208" si="2646">E208/E219</f>
        <v>7.7024981074943225E-2</v>
      </c>
      <c r="BN208" s="128">
        <f t="shared" ref="BN208" si="2647">F208/F219</f>
        <v>4.8484423238843673E-2</v>
      </c>
      <c r="BO208" s="129">
        <f t="shared" ref="BO208" si="2648">G208/G219</f>
        <v>0.10303695572630808</v>
      </c>
      <c r="BP208" s="130">
        <f t="shared" ref="BP208" si="2649">H208/H219</f>
        <v>5.9219003865762787E-2</v>
      </c>
      <c r="BQ208" s="131">
        <f t="shared" ref="BQ208" si="2650">I208/I219</f>
        <v>8.8913054735642899E-2</v>
      </c>
      <c r="BR208" s="128">
        <f t="shared" ref="BR208" si="2651">J208/J219</f>
        <v>9.5457537853851221E-2</v>
      </c>
      <c r="BS208" s="129">
        <f t="shared" ref="BS208" si="2652">K208/K219</f>
        <v>3.4459228932105082E-2</v>
      </c>
      <c r="BT208" s="130">
        <f t="shared" ref="BT208" si="2653">L208/L219</f>
        <v>8.6969001148105629E-2</v>
      </c>
      <c r="BU208" s="128">
        <f t="shared" ref="BU208" si="2654">M208/M219</f>
        <v>3.1950126631599456E-2</v>
      </c>
      <c r="BV208" s="132">
        <f t="shared" ref="BV208" si="2655">N208/N219</f>
        <v>7.8636363636363643E-2</v>
      </c>
      <c r="BW208" s="133">
        <f t="shared" ref="BW208" si="2656">O208/O219</f>
        <v>5.1259458899139632E-2</v>
      </c>
      <c r="BX208" s="128">
        <f t="shared" ref="BX208" si="2657">P208/P219</f>
        <v>7.8343819768621883E-2</v>
      </c>
      <c r="BY208" s="129">
        <f t="shared" ref="BY208" si="2658">Q208/Q219</f>
        <v>5.8893195521102497E-2</v>
      </c>
      <c r="BZ208" s="130">
        <f t="shared" ref="BZ208" si="2659">R208/R219</f>
        <v>7.9373820012586527E-2</v>
      </c>
      <c r="CA208" s="131">
        <f t="shared" ref="CA208" si="2660">S208/S219</f>
        <v>6.8432671081677707E-2</v>
      </c>
      <c r="CB208" s="128">
        <f t="shared" ref="CB208" si="2661">T208/T219</f>
        <v>0.13409703504043127</v>
      </c>
      <c r="CC208" s="129">
        <f t="shared" ref="CC208" si="2662">U208/U219</f>
        <v>2.354480052321779E-2</v>
      </c>
      <c r="CD208" s="130">
        <f t="shared" ref="CD208" si="2663">V208/V219</f>
        <v>0.10400230902443718</v>
      </c>
      <c r="CE208" s="131">
        <f t="shared" ref="CE208" si="2664">W208/W219</f>
        <v>5.2993130520117761E-2</v>
      </c>
      <c r="CF208" s="128">
        <f t="shared" ref="CF208" si="2665">X208/X219</f>
        <v>8.5038290090296037E-2</v>
      </c>
      <c r="CG208" s="129">
        <f t="shared" ref="CG208" si="2666">Y208/Y219</f>
        <v>4.1183077499064018E-2</v>
      </c>
      <c r="CH208" s="130">
        <f t="shared" ref="CH208" si="2667">Z208/Z219</f>
        <v>6.8695941450432466E-2</v>
      </c>
      <c r="CI208" s="128">
        <f t="shared" ref="CI208" si="2668">AA208/AA219</f>
        <v>7.7594911147011308E-2</v>
      </c>
      <c r="CJ208" s="134">
        <f t="shared" ref="CJ208" si="2669">AB208/AB219</f>
        <v>7.3945975858610319E-2</v>
      </c>
      <c r="CK208" s="135">
        <f t="shared" ref="CK208" si="2670">AC208/AC219</f>
        <v>6.8621741541874656E-2</v>
      </c>
    </row>
    <row r="209" spans="1:89" x14ac:dyDescent="0.2">
      <c r="A209" s="145" t="s">
        <v>30</v>
      </c>
      <c r="B209" s="202">
        <v>642</v>
      </c>
      <c r="C209" s="196">
        <v>1440</v>
      </c>
      <c r="D209" s="197">
        <v>424</v>
      </c>
      <c r="E209" s="198">
        <v>404</v>
      </c>
      <c r="F209" s="195">
        <v>630</v>
      </c>
      <c r="G209" s="199">
        <v>1632</v>
      </c>
      <c r="H209" s="197">
        <v>1198</v>
      </c>
      <c r="I209" s="198">
        <v>1995</v>
      </c>
      <c r="J209" s="195">
        <v>447</v>
      </c>
      <c r="K209" s="196">
        <v>93</v>
      </c>
      <c r="L209" s="197">
        <v>1263</v>
      </c>
      <c r="M209" s="195">
        <v>389</v>
      </c>
      <c r="N209" s="200">
        <v>1973</v>
      </c>
      <c r="O209" s="203">
        <v>1206</v>
      </c>
      <c r="P209" s="195">
        <v>900</v>
      </c>
      <c r="Q209" s="196">
        <v>737</v>
      </c>
      <c r="R209" s="197">
        <v>898</v>
      </c>
      <c r="S209" s="198">
        <v>1199</v>
      </c>
      <c r="T209" s="195">
        <v>406</v>
      </c>
      <c r="U209" s="199">
        <v>106</v>
      </c>
      <c r="V209" s="197">
        <v>1157</v>
      </c>
      <c r="W209" s="204">
        <v>550</v>
      </c>
      <c r="X209" s="195">
        <v>1008</v>
      </c>
      <c r="Y209" s="199">
        <v>283</v>
      </c>
      <c r="Z209" s="197">
        <v>1303</v>
      </c>
      <c r="AA209" s="195">
        <v>1703</v>
      </c>
      <c r="AB209" s="169">
        <f t="shared" si="2314"/>
        <v>12249</v>
      </c>
      <c r="AC209" s="170">
        <f t="shared" si="2315"/>
        <v>11737</v>
      </c>
      <c r="BI209" s="145" t="s">
        <v>30</v>
      </c>
      <c r="BJ209" s="128">
        <f>B209/B219</f>
        <v>5.6172893516493135E-2</v>
      </c>
      <c r="BK209" s="129">
        <f t="shared" ref="BK209" si="2671">C209/C219</f>
        <v>0.11900826446280992</v>
      </c>
      <c r="BL209" s="130">
        <f t="shared" ref="BL209" si="2672">D209/D219</f>
        <v>8.4260731319554846E-2</v>
      </c>
      <c r="BM209" s="131">
        <f t="shared" ref="BM209" si="2673">E209/E219</f>
        <v>7.6457229371688112E-2</v>
      </c>
      <c r="BN209" s="128">
        <f t="shared" ref="BN209" si="2674">F209/F219</f>
        <v>4.4204322200392929E-2</v>
      </c>
      <c r="BO209" s="129">
        <f t="shared" ref="BO209" si="2675">G209/G219</f>
        <v>0.11942919868276619</v>
      </c>
      <c r="BP209" s="130">
        <f t="shared" ref="BP209" si="2676">H209/H219</f>
        <v>6.7118606084374477E-2</v>
      </c>
      <c r="BQ209" s="131">
        <f t="shared" ref="BQ209" si="2677">I209/I219</f>
        <v>0.10330899487338822</v>
      </c>
      <c r="BR209" s="128">
        <f t="shared" ref="BR209" si="2678">J209/J219</f>
        <v>0.14713627386438446</v>
      </c>
      <c r="BS209" s="129">
        <f t="shared" ref="BS209" si="2679">K209/K219</f>
        <v>3.1729785056294778E-2</v>
      </c>
      <c r="BT209" s="130">
        <f t="shared" ref="BT209" si="2680">L209/L219</f>
        <v>0.12083811710677382</v>
      </c>
      <c r="BU209" s="128">
        <f t="shared" ref="BU209" si="2681">M209/M219</f>
        <v>3.7892070913695695E-2</v>
      </c>
      <c r="BV209" s="132">
        <f t="shared" ref="BV209" si="2682">N209/N219</f>
        <v>9.964646464646465E-2</v>
      </c>
      <c r="BW209" s="133">
        <f t="shared" ref="BW209" si="2683">O209/O219</f>
        <v>6.2506478698040838E-2</v>
      </c>
      <c r="BX209" s="128">
        <f t="shared" ref="BX209" si="2684">P209/P219</f>
        <v>9.1333468642175772E-2</v>
      </c>
      <c r="BY209" s="129">
        <f t="shared" ref="BY209" si="2685">Q209/Q219</f>
        <v>7.9349698535745042E-2</v>
      </c>
      <c r="BZ209" s="130">
        <f t="shared" ref="BZ209" si="2686">R209/R219</f>
        <v>7.0641913152926367E-2</v>
      </c>
      <c r="CA209" s="131">
        <f t="shared" ref="CA209" si="2687">S209/S219</f>
        <v>9.4528539892778304E-2</v>
      </c>
      <c r="CB209" s="128">
        <f t="shared" ref="CB209" si="2688">T209/T219</f>
        <v>0.13679245283018868</v>
      </c>
      <c r="CC209" s="129">
        <f t="shared" ref="CC209" si="2689">U209/U219</f>
        <v>3.4663178548070633E-2</v>
      </c>
      <c r="CD209" s="130">
        <f t="shared" ref="CD209" si="2690">V209/V219</f>
        <v>0.11131421974215894</v>
      </c>
      <c r="CE209" s="131">
        <f t="shared" ref="CE209" si="2691">W209/W219</f>
        <v>4.9067713444553483E-2</v>
      </c>
      <c r="CF209" s="128">
        <f t="shared" ref="CF209" si="2692">X209/X219</f>
        <v>0.11521316721911075</v>
      </c>
      <c r="CG209" s="129">
        <f t="shared" ref="CG209" si="2693">Y209/Y219</f>
        <v>5.2976413328341444E-2</v>
      </c>
      <c r="CH209" s="130">
        <f t="shared" ref="CH209" si="2694">Z209/Z219</f>
        <v>7.2244400088711469E-2</v>
      </c>
      <c r="CI209" s="128">
        <f t="shared" ref="CI209" si="2695">AA209/AA219</f>
        <v>8.597536348949919E-2</v>
      </c>
      <c r="CJ209" s="134">
        <f t="shared" ref="CJ209" si="2696">AB209/AB219</f>
        <v>8.4730052225642449E-2</v>
      </c>
      <c r="CK209" s="135">
        <f t="shared" ref="CK209" si="2697">AC209/AC219</f>
        <v>8.1371325568496952E-2</v>
      </c>
    </row>
    <row r="210" spans="1:89" x14ac:dyDescent="0.2">
      <c r="A210" s="136" t="s">
        <v>31</v>
      </c>
      <c r="B210" s="205">
        <v>579</v>
      </c>
      <c r="C210" s="189">
        <v>1263</v>
      </c>
      <c r="D210" s="190">
        <v>258</v>
      </c>
      <c r="E210" s="191">
        <v>434</v>
      </c>
      <c r="F210" s="188">
        <v>420</v>
      </c>
      <c r="G210" s="192">
        <v>1578</v>
      </c>
      <c r="H210" s="190">
        <v>960</v>
      </c>
      <c r="I210" s="191">
        <v>1884</v>
      </c>
      <c r="J210" s="188">
        <v>305</v>
      </c>
      <c r="K210" s="189">
        <v>85</v>
      </c>
      <c r="L210" s="190">
        <v>1119</v>
      </c>
      <c r="M210" s="188">
        <v>316</v>
      </c>
      <c r="N210" s="193">
        <v>1576</v>
      </c>
      <c r="O210" s="206">
        <v>1050</v>
      </c>
      <c r="P210" s="188">
        <v>759</v>
      </c>
      <c r="Q210" s="189">
        <v>676</v>
      </c>
      <c r="R210" s="190">
        <v>756</v>
      </c>
      <c r="S210" s="191">
        <v>1141</v>
      </c>
      <c r="T210" s="188">
        <v>297</v>
      </c>
      <c r="U210" s="192">
        <v>65</v>
      </c>
      <c r="V210" s="190">
        <v>1182</v>
      </c>
      <c r="W210" s="207">
        <v>528</v>
      </c>
      <c r="X210" s="188">
        <v>749</v>
      </c>
      <c r="Y210" s="192">
        <v>284</v>
      </c>
      <c r="Z210" s="190">
        <v>1180</v>
      </c>
      <c r="AA210" s="188">
        <v>1793</v>
      </c>
      <c r="AB210" s="169">
        <f t="shared" si="2314"/>
        <v>10140</v>
      </c>
      <c r="AC210" s="170">
        <f t="shared" si="2315"/>
        <v>11097</v>
      </c>
      <c r="BI210" s="136" t="s">
        <v>31</v>
      </c>
      <c r="BJ210" s="128">
        <f>B210/B219</f>
        <v>5.066060022749147E-2</v>
      </c>
      <c r="BK210" s="129">
        <f t="shared" ref="BK210" si="2698">C210/C219</f>
        <v>0.1043801652892562</v>
      </c>
      <c r="BL210" s="130">
        <f t="shared" ref="BL210" si="2699">D210/D219</f>
        <v>5.1271860095389504E-2</v>
      </c>
      <c r="BM210" s="131">
        <f t="shared" ref="BM210" si="2700">E210/E219</f>
        <v>8.2134746404239206E-2</v>
      </c>
      <c r="BN210" s="128">
        <f t="shared" ref="BN210" si="2701">F210/F219</f>
        <v>2.9469548133595286E-2</v>
      </c>
      <c r="BO210" s="129">
        <f t="shared" ref="BO210" si="2702">G210/G219</f>
        <v>0.1154774972557629</v>
      </c>
      <c r="BP210" s="130">
        <f t="shared" ref="BP210" si="2703">H210/H219</f>
        <v>5.3784525743739146E-2</v>
      </c>
      <c r="BQ210" s="131">
        <f t="shared" ref="BQ210" si="2704">I210/I219</f>
        <v>9.7560975609756101E-2</v>
      </c>
      <c r="BR210" s="128">
        <f t="shared" ref="BR210" si="2705">J210/J219</f>
        <v>0.10039499670836076</v>
      </c>
      <c r="BS210" s="129">
        <f t="shared" ref="BS210" si="2706">K210/K219</f>
        <v>2.9000341180484477E-2</v>
      </c>
      <c r="BT210" s="130">
        <f t="shared" ref="BT210" si="2707">L210/L219</f>
        <v>0.10706084959816303</v>
      </c>
      <c r="BU210" s="128">
        <f t="shared" ref="BU210" si="2708">M210/M219</f>
        <v>3.0781219559711668E-2</v>
      </c>
      <c r="BV210" s="132">
        <f t="shared" ref="BV210" si="2709">N210/N219</f>
        <v>7.9595959595959595E-2</v>
      </c>
      <c r="BW210" s="133">
        <f t="shared" ref="BW210" si="2710">O210/O219</f>
        <v>5.4421063543070386E-2</v>
      </c>
      <c r="BX210" s="128">
        <f t="shared" ref="BX210" si="2711">P210/P219</f>
        <v>7.7024558554901562E-2</v>
      </c>
      <c r="BY210" s="129">
        <f t="shared" ref="BY210" si="2712">Q210/Q219</f>
        <v>7.2782084409991385E-2</v>
      </c>
      <c r="BZ210" s="130">
        <f t="shared" ref="BZ210" si="2713">R210/R219</f>
        <v>5.9471365638766517E-2</v>
      </c>
      <c r="CA210" s="131">
        <f t="shared" ref="CA210" si="2714">S210/S219</f>
        <v>8.9955849889624726E-2</v>
      </c>
      <c r="CB210" s="128">
        <f t="shared" ref="CB210" si="2715">T210/T219</f>
        <v>0.10006738544474393</v>
      </c>
      <c r="CC210" s="129">
        <f t="shared" ref="CC210" si="2716">U210/U219</f>
        <v>2.1255722694571617E-2</v>
      </c>
      <c r="CD210" s="130">
        <f t="shared" ref="CD210" si="2717">V210/V219</f>
        <v>0.1137194535308832</v>
      </c>
      <c r="CE210" s="131">
        <f t="shared" ref="CE210" si="2718">W210/W219</f>
        <v>4.7105004906771344E-2</v>
      </c>
      <c r="CF210" s="128">
        <f t="shared" ref="CF210" si="2719">X210/X219</f>
        <v>8.5609783975311465E-2</v>
      </c>
      <c r="CG210" s="129">
        <f t="shared" ref="CG210" si="2720">Y210/Y219</f>
        <v>5.3163609135155374E-2</v>
      </c>
      <c r="CH210" s="130">
        <f t="shared" ref="CH210" si="2721">Z210/Z219</f>
        <v>6.5424706143269021E-2</v>
      </c>
      <c r="CI210" s="128">
        <f t="shared" ref="CI210" si="2722">AA210/AA219</f>
        <v>9.0518982229402259E-2</v>
      </c>
      <c r="CJ210" s="134">
        <f t="shared" ref="CJ210" si="2723">AB210/AB219</f>
        <v>7.0141458859336633E-2</v>
      </c>
      <c r="CK210" s="135">
        <f t="shared" ref="CK210" si="2724">AC210/AC219</f>
        <v>7.6934276206322802E-2</v>
      </c>
    </row>
    <row r="211" spans="1:89" x14ac:dyDescent="0.2">
      <c r="A211" s="145" t="s">
        <v>32</v>
      </c>
      <c r="B211" s="202">
        <v>628</v>
      </c>
      <c r="C211" s="196">
        <v>937</v>
      </c>
      <c r="D211" s="197">
        <v>188</v>
      </c>
      <c r="E211" s="198">
        <v>353</v>
      </c>
      <c r="F211" s="195">
        <v>484</v>
      </c>
      <c r="G211" s="199">
        <v>1256</v>
      </c>
      <c r="H211" s="197">
        <v>868</v>
      </c>
      <c r="I211" s="198">
        <v>1561</v>
      </c>
      <c r="J211" s="195">
        <v>287</v>
      </c>
      <c r="K211" s="196">
        <v>63</v>
      </c>
      <c r="L211" s="197">
        <v>804</v>
      </c>
      <c r="M211" s="195">
        <v>283</v>
      </c>
      <c r="N211" s="200">
        <v>1190</v>
      </c>
      <c r="O211" s="203">
        <v>923</v>
      </c>
      <c r="P211" s="195">
        <v>484</v>
      </c>
      <c r="Q211" s="196">
        <v>596</v>
      </c>
      <c r="R211" s="197">
        <v>645</v>
      </c>
      <c r="S211" s="198">
        <v>795</v>
      </c>
      <c r="T211" s="195">
        <v>173</v>
      </c>
      <c r="U211" s="199">
        <v>73</v>
      </c>
      <c r="V211" s="197">
        <v>858</v>
      </c>
      <c r="W211" s="204">
        <v>399</v>
      </c>
      <c r="X211" s="195">
        <v>463</v>
      </c>
      <c r="Y211" s="199">
        <v>238</v>
      </c>
      <c r="Z211" s="197">
        <v>826</v>
      </c>
      <c r="AA211" s="195">
        <v>1200</v>
      </c>
      <c r="AB211" s="169">
        <f t="shared" si="2314"/>
        <v>7898</v>
      </c>
      <c r="AC211" s="170">
        <f t="shared" si="2315"/>
        <v>8677</v>
      </c>
      <c r="BI211" s="145" t="s">
        <v>32</v>
      </c>
      <c r="BJ211" s="128">
        <f>B211/B219</f>
        <v>5.4947939452270542E-2</v>
      </c>
      <c r="BK211" s="129">
        <f t="shared" ref="BK211" si="2725">C211/C219</f>
        <v>7.7438016528925624E-2</v>
      </c>
      <c r="BL211" s="130">
        <f t="shared" ref="BL211" si="2726">D211/D219</f>
        <v>3.7360890302066775E-2</v>
      </c>
      <c r="BM211" s="131">
        <f t="shared" ref="BM211" si="2727">E211/E219</f>
        <v>6.6805450416351247E-2</v>
      </c>
      <c r="BN211" s="128">
        <f t="shared" ref="BN211" si="2728">F211/F219</f>
        <v>3.3960145944428852E-2</v>
      </c>
      <c r="BO211" s="129">
        <f t="shared" ref="BO211" si="2729">G211/G219</f>
        <v>9.1913648005854373E-2</v>
      </c>
      <c r="BP211" s="130">
        <f t="shared" ref="BP211" si="2730">H211/H219</f>
        <v>4.8630175359964146E-2</v>
      </c>
      <c r="BQ211" s="131">
        <f t="shared" ref="BQ211" si="2731">I211/I219</f>
        <v>8.0834757392159909E-2</v>
      </c>
      <c r="BR211" s="128">
        <f t="shared" ref="BR211" si="2732">J211/J219</f>
        <v>9.4470046082949302E-2</v>
      </c>
      <c r="BS211" s="129">
        <f t="shared" ref="BS211" si="2733">K211/K219</f>
        <v>2.1494370522006142E-2</v>
      </c>
      <c r="BT211" s="130">
        <f t="shared" ref="BT211" si="2734">L211/L219</f>
        <v>7.6923076923076927E-2</v>
      </c>
      <c r="BU211" s="128">
        <f t="shared" ref="BU211" si="2735">M211/M219</f>
        <v>2.7566725112020261E-2</v>
      </c>
      <c r="BV211" s="132">
        <f t="shared" ref="BV211" si="2736">N211/N219</f>
        <v>6.0101010101010099E-2</v>
      </c>
      <c r="BW211" s="133">
        <f t="shared" ref="BW211" si="2737">O211/O219</f>
        <v>4.7838706333575204E-2</v>
      </c>
      <c r="BX211" s="128">
        <f t="shared" ref="BX211" si="2738">P211/P219</f>
        <v>4.9117109803125635E-2</v>
      </c>
      <c r="BY211" s="129">
        <f t="shared" ref="BY211" si="2739">Q211/Q219</f>
        <v>6.4168819982773476E-2</v>
      </c>
      <c r="BZ211" s="130">
        <f t="shared" ref="BZ211" si="2740">R211/R219</f>
        <v>5.0739458779106357E-2</v>
      </c>
      <c r="CA211" s="131">
        <f t="shared" ref="CA211" si="2741">S211/S219</f>
        <v>6.2677388836329229E-2</v>
      </c>
      <c r="CB211" s="128">
        <f t="shared" ref="CB211" si="2742">T211/T219</f>
        <v>5.8288409703504046E-2</v>
      </c>
      <c r="CC211" s="129">
        <f t="shared" ref="CC211" si="2743">U211/U219</f>
        <v>2.3871811641595814E-2</v>
      </c>
      <c r="CD211" s="130">
        <f t="shared" ref="CD211" si="2744">V211/V219</f>
        <v>8.2547623629016742E-2</v>
      </c>
      <c r="CE211" s="131">
        <f t="shared" ref="CE211" si="2745">W211/W219</f>
        <v>3.5596395753412439E-2</v>
      </c>
      <c r="CF211" s="128">
        <f t="shared" ref="CF211" si="2746">X211/X219</f>
        <v>5.2920333752428848E-2</v>
      </c>
      <c r="CG211" s="129">
        <f t="shared" ref="CG211" si="2747">Y211/Y219</f>
        <v>4.4552602021714717E-2</v>
      </c>
      <c r="CH211" s="130">
        <f t="shared" ref="CH211" si="2748">Z211/Z219</f>
        <v>4.579729430028831E-2</v>
      </c>
      <c r="CI211" s="128">
        <f t="shared" ref="CI211" si="2749">AA211/AA219</f>
        <v>6.0581583198707593E-2</v>
      </c>
      <c r="CJ211" s="134">
        <f t="shared" ref="CJ211" si="2750">AB211/AB219</f>
        <v>5.4632864109570092E-2</v>
      </c>
      <c r="CK211" s="135">
        <f t="shared" ref="CK211" si="2751">AC211/AC219</f>
        <v>6.0156683305601776E-2</v>
      </c>
    </row>
    <row r="212" spans="1:89" x14ac:dyDescent="0.2">
      <c r="A212" s="136" t="s">
        <v>33</v>
      </c>
      <c r="B212" s="205">
        <v>630</v>
      </c>
      <c r="C212" s="189">
        <v>590</v>
      </c>
      <c r="D212" s="190">
        <v>112</v>
      </c>
      <c r="E212" s="191">
        <v>302</v>
      </c>
      <c r="F212" s="188">
        <v>491</v>
      </c>
      <c r="G212" s="192">
        <v>808</v>
      </c>
      <c r="H212" s="190">
        <v>668</v>
      </c>
      <c r="I212" s="191">
        <v>1045</v>
      </c>
      <c r="J212" s="188">
        <v>185</v>
      </c>
      <c r="K212" s="189">
        <v>52</v>
      </c>
      <c r="L212" s="190">
        <v>667</v>
      </c>
      <c r="M212" s="188">
        <v>367</v>
      </c>
      <c r="N212" s="193">
        <v>954</v>
      </c>
      <c r="O212" s="206">
        <v>898</v>
      </c>
      <c r="P212" s="188">
        <v>337</v>
      </c>
      <c r="Q212" s="189">
        <v>576</v>
      </c>
      <c r="R212" s="190">
        <v>521</v>
      </c>
      <c r="S212" s="191">
        <v>674</v>
      </c>
      <c r="T212" s="188">
        <v>74</v>
      </c>
      <c r="U212" s="192">
        <v>110</v>
      </c>
      <c r="V212" s="190">
        <v>783</v>
      </c>
      <c r="W212" s="207">
        <v>419</v>
      </c>
      <c r="X212" s="188">
        <v>238</v>
      </c>
      <c r="Y212" s="192">
        <v>246</v>
      </c>
      <c r="Z212" s="190">
        <v>768</v>
      </c>
      <c r="AA212" s="188">
        <v>903</v>
      </c>
      <c r="AB212" s="169">
        <f t="shared" si="2314"/>
        <v>6428</v>
      </c>
      <c r="AC212" s="170">
        <f t="shared" si="2315"/>
        <v>6990</v>
      </c>
      <c r="BI212" s="136" t="s">
        <v>33</v>
      </c>
      <c r="BJ212" s="128">
        <f>B212/B219</f>
        <v>5.5122932890016622E-2</v>
      </c>
      <c r="BK212" s="129">
        <f t="shared" ref="BK212" si="2752">C212/C219</f>
        <v>4.8760330578512395E-2</v>
      </c>
      <c r="BL212" s="130">
        <f t="shared" ref="BL212" si="2753">D212/D219</f>
        <v>2.2257551669316374E-2</v>
      </c>
      <c r="BM212" s="131">
        <f t="shared" ref="BM212" si="2754">E212/E219</f>
        <v>5.7153671461014383E-2</v>
      </c>
      <c r="BN212" s="128">
        <f t="shared" ref="BN212" si="2755">F212/F219</f>
        <v>3.4451305079988774E-2</v>
      </c>
      <c r="BO212" s="129">
        <f t="shared" ref="BO212" si="2756">G212/G219</f>
        <v>5.9129162092938163E-2</v>
      </c>
      <c r="BP212" s="130">
        <f t="shared" ref="BP212" si="2757">H212/H219</f>
        <v>3.7425065830018492E-2</v>
      </c>
      <c r="BQ212" s="131">
        <f t="shared" ref="BQ212" si="2758">I212/I219</f>
        <v>5.4114235409870023E-2</v>
      </c>
      <c r="BR212" s="128">
        <f t="shared" ref="BR212" si="2759">J212/J219</f>
        <v>6.0895325872284398E-2</v>
      </c>
      <c r="BS212" s="129">
        <f t="shared" ref="BS212" si="2760">K212/K219</f>
        <v>1.7741385192766974E-2</v>
      </c>
      <c r="BT212" s="130">
        <f t="shared" ref="BT212" si="2761">L212/L219</f>
        <v>6.3815537696134711E-2</v>
      </c>
      <c r="BU212" s="128">
        <f t="shared" ref="BU212" si="2762">M212/M219</f>
        <v>3.5749074615234758E-2</v>
      </c>
      <c r="BV212" s="132">
        <f t="shared" ref="BV212" si="2763">N212/N219</f>
        <v>4.818181818181818E-2</v>
      </c>
      <c r="BW212" s="133">
        <f t="shared" ref="BW212" si="2764">O212/O219</f>
        <v>4.6542966725406865E-2</v>
      </c>
      <c r="BX212" s="128">
        <f t="shared" ref="BX212" si="2765">P212/P219</f>
        <v>3.4199309924903595E-2</v>
      </c>
      <c r="BY212" s="129">
        <f t="shared" ref="BY212" si="2766">Q212/Q219</f>
        <v>6.2015503875968991E-2</v>
      </c>
      <c r="BZ212" s="130">
        <f t="shared" ref="BZ212" si="2767">R212/R219</f>
        <v>4.0984896161107613E-2</v>
      </c>
      <c r="CA212" s="131">
        <f t="shared" ref="CA212" si="2768">S212/S219</f>
        <v>5.3137811415957109E-2</v>
      </c>
      <c r="CB212" s="128">
        <f t="shared" ref="CB212" si="2769">T212/T219</f>
        <v>2.4932614555256066E-2</v>
      </c>
      <c r="CC212" s="129">
        <f t="shared" ref="CC212" si="2770">U212/U219</f>
        <v>3.5971223021582732E-2</v>
      </c>
      <c r="CD212" s="130">
        <f t="shared" ref="CD212" si="2771">V212/V219</f>
        <v>7.5331922262843951E-2</v>
      </c>
      <c r="CE212" s="131">
        <f t="shared" ref="CE212" si="2772">W212/W219</f>
        <v>3.7380676242305289E-2</v>
      </c>
      <c r="CF212" s="128">
        <f t="shared" ref="CF212" si="2773">X212/X219</f>
        <v>2.7203108926734484E-2</v>
      </c>
      <c r="CG212" s="129">
        <f t="shared" ref="CG212" si="2774">Y212/Y219</f>
        <v>4.605016847622613E-2</v>
      </c>
      <c r="CH212" s="130">
        <f t="shared" ref="CH212" si="2775">Z212/Z219</f>
        <v>4.2581503659347972E-2</v>
      </c>
      <c r="CI212" s="128">
        <f t="shared" ref="CI212" si="2776">AA212/AA219</f>
        <v>4.5587641357027461E-2</v>
      </c>
      <c r="CJ212" s="134">
        <f t="shared" ref="CJ212" si="2777">AB212/AB219</f>
        <v>4.4464427766056788E-2</v>
      </c>
      <c r="CK212" s="135">
        <f t="shared" ref="CK212" si="2778">AC212/AC219</f>
        <v>4.8460898502495839E-2</v>
      </c>
    </row>
    <row r="213" spans="1:89" x14ac:dyDescent="0.2">
      <c r="A213" s="145" t="s">
        <v>34</v>
      </c>
      <c r="B213" s="202">
        <v>258</v>
      </c>
      <c r="C213" s="196">
        <v>482</v>
      </c>
      <c r="D213" s="197">
        <v>72</v>
      </c>
      <c r="E213" s="198">
        <v>305</v>
      </c>
      <c r="F213" s="195">
        <v>211</v>
      </c>
      <c r="G213" s="199">
        <v>943</v>
      </c>
      <c r="H213" s="197">
        <v>424</v>
      </c>
      <c r="I213" s="198">
        <v>1002</v>
      </c>
      <c r="J213" s="195">
        <v>59</v>
      </c>
      <c r="K213" s="196">
        <v>40</v>
      </c>
      <c r="L213" s="197">
        <v>762</v>
      </c>
      <c r="M213" s="195">
        <v>290</v>
      </c>
      <c r="N213" s="200">
        <v>1010</v>
      </c>
      <c r="O213" s="203">
        <v>771</v>
      </c>
      <c r="P213" s="195">
        <v>298</v>
      </c>
      <c r="Q213" s="196">
        <v>436</v>
      </c>
      <c r="R213" s="197">
        <v>389</v>
      </c>
      <c r="S213" s="198">
        <v>532</v>
      </c>
      <c r="T213" s="195">
        <v>68</v>
      </c>
      <c r="U213" s="199">
        <v>69</v>
      </c>
      <c r="V213" s="197">
        <v>709</v>
      </c>
      <c r="W213" s="204">
        <v>278</v>
      </c>
      <c r="X213" s="195">
        <v>154</v>
      </c>
      <c r="Y213" s="199">
        <v>269</v>
      </c>
      <c r="Z213" s="197">
        <v>538</v>
      </c>
      <c r="AA213" s="195">
        <v>644</v>
      </c>
      <c r="AB213" s="169">
        <f t="shared" si="2314"/>
        <v>4952</v>
      </c>
      <c r="AC213" s="170">
        <f t="shared" si="2315"/>
        <v>6061</v>
      </c>
      <c r="BI213" s="145" t="s">
        <v>34</v>
      </c>
      <c r="BJ213" s="128">
        <f>B213/B219</f>
        <v>2.2574153469244903E-2</v>
      </c>
      <c r="BK213" s="129">
        <f t="shared" ref="BK213" si="2779">C213/C219</f>
        <v>3.9834710743801655E-2</v>
      </c>
      <c r="BL213" s="130">
        <f t="shared" ref="BL213" si="2780">D213/D219</f>
        <v>1.4308426073131956E-2</v>
      </c>
      <c r="BM213" s="131">
        <f t="shared" ref="BM213" si="2781">E213/E219</f>
        <v>5.7721423164269495E-2</v>
      </c>
      <c r="BN213" s="128">
        <f t="shared" ref="BN213" si="2782">F213/F219</f>
        <v>1.4804939657591916E-2</v>
      </c>
      <c r="BO213" s="129">
        <f t="shared" ref="BO213" si="2783">G213/G219</f>
        <v>6.9008415660446396E-2</v>
      </c>
      <c r="BP213" s="130">
        <f t="shared" ref="BP213" si="2784">H213/H219</f>
        <v>2.3754832203484788E-2</v>
      </c>
      <c r="BQ213" s="131">
        <f t="shared" ref="BQ213" si="2785">I213/I219</f>
        <v>5.1887525244679197E-2</v>
      </c>
      <c r="BR213" s="128">
        <f t="shared" ref="BR213" si="2786">J213/J219</f>
        <v>1.9420671494404212E-2</v>
      </c>
      <c r="BS213" s="129">
        <f t="shared" ref="BS213" si="2787">K213/K219</f>
        <v>1.3647219379051518E-2</v>
      </c>
      <c r="BT213" s="130">
        <f t="shared" ref="BT213" si="2788">L213/L219</f>
        <v>7.2904707233065441E-2</v>
      </c>
      <c r="BU213" s="128">
        <f t="shared" ref="BU213" si="2789">M213/M219</f>
        <v>2.8248587570621469E-2</v>
      </c>
      <c r="BV213" s="132">
        <f t="shared" ref="BV213" si="2790">N213/N219</f>
        <v>5.1010101010101012E-2</v>
      </c>
      <c r="BW213" s="133">
        <f t="shared" ref="BW213" si="2791">O213/O219</f>
        <v>3.9960609515911683E-2</v>
      </c>
      <c r="BX213" s="128">
        <f t="shared" ref="BX213" si="2792">P213/P219</f>
        <v>3.0241526283742642E-2</v>
      </c>
      <c r="BY213" s="129">
        <f t="shared" ref="BY213" si="2793">Q213/Q219</f>
        <v>4.6942291128337643E-2</v>
      </c>
      <c r="BZ213" s="130">
        <f t="shared" ref="BZ213" si="2794">R213/R219</f>
        <v>3.0601006922592825E-2</v>
      </c>
      <c r="CA213" s="131">
        <f t="shared" ref="CA213" si="2795">S213/S219</f>
        <v>4.194260485651214E-2</v>
      </c>
      <c r="CB213" s="128">
        <f t="shared" ref="CB213" si="2796">T213/T219</f>
        <v>2.2911051212938006E-2</v>
      </c>
      <c r="CC213" s="129">
        <f t="shared" ref="CC213" si="2797">U213/U219</f>
        <v>2.2563767168083716E-2</v>
      </c>
      <c r="CD213" s="130">
        <f t="shared" ref="CD213" si="2798">V213/V219</f>
        <v>6.8212430248220129E-2</v>
      </c>
      <c r="CE213" s="131">
        <f t="shared" ref="CE213" si="2799">W213/W219</f>
        <v>2.4801498795610669E-2</v>
      </c>
      <c r="CF213" s="128">
        <f t="shared" ref="CF213" si="2800">X213/X219</f>
        <v>1.7602011658475254E-2</v>
      </c>
      <c r="CG213" s="129">
        <f t="shared" ref="CG213" si="2801">Y213/Y219</f>
        <v>5.0355672032946462E-2</v>
      </c>
      <c r="CH213" s="130">
        <f t="shared" ref="CH213" si="2802">Z213/Z219</f>
        <v>2.9829230428032823E-2</v>
      </c>
      <c r="CI213" s="128">
        <f t="shared" ref="CI213" si="2803">AA213/AA219</f>
        <v>3.2512116316639743E-2</v>
      </c>
      <c r="CJ213" s="134">
        <f t="shared" ref="CJ213" si="2804">AB213/AB219</f>
        <v>3.4254487600733234E-2</v>
      </c>
      <c r="CK213" s="135">
        <f t="shared" ref="CK213" si="2805">AC213/AC219</f>
        <v>4.202024403771492E-2</v>
      </c>
    </row>
    <row r="214" spans="1:89" x14ac:dyDescent="0.2">
      <c r="A214" s="136" t="s">
        <v>35</v>
      </c>
      <c r="B214" s="205">
        <v>0</v>
      </c>
      <c r="C214" s="189">
        <v>145</v>
      </c>
      <c r="D214" s="190">
        <v>4</v>
      </c>
      <c r="E214" s="191">
        <v>87</v>
      </c>
      <c r="F214" s="188">
        <v>1</v>
      </c>
      <c r="G214" s="192">
        <v>178</v>
      </c>
      <c r="H214" s="190">
        <v>44</v>
      </c>
      <c r="I214" s="191">
        <v>146</v>
      </c>
      <c r="J214" s="188">
        <v>7</v>
      </c>
      <c r="K214" s="189">
        <v>11</v>
      </c>
      <c r="L214" s="190">
        <v>80</v>
      </c>
      <c r="M214" s="188">
        <v>29</v>
      </c>
      <c r="N214" s="193">
        <v>125</v>
      </c>
      <c r="O214" s="206">
        <v>77</v>
      </c>
      <c r="P214" s="188">
        <v>40</v>
      </c>
      <c r="Q214" s="189">
        <v>48</v>
      </c>
      <c r="R214" s="190">
        <v>72</v>
      </c>
      <c r="S214" s="191">
        <v>46</v>
      </c>
      <c r="T214" s="188">
        <v>6</v>
      </c>
      <c r="U214" s="192">
        <v>6</v>
      </c>
      <c r="V214" s="190">
        <v>61</v>
      </c>
      <c r="W214" s="207">
        <v>9</v>
      </c>
      <c r="X214" s="188">
        <v>16</v>
      </c>
      <c r="Y214" s="192">
        <v>11</v>
      </c>
      <c r="Z214" s="190">
        <v>31</v>
      </c>
      <c r="AA214" s="188">
        <v>88</v>
      </c>
      <c r="AB214" s="169">
        <f t="shared" si="2314"/>
        <v>487</v>
      </c>
      <c r="AC214" s="170">
        <f t="shared" si="2315"/>
        <v>881</v>
      </c>
      <c r="BI214" s="136" t="s">
        <v>35</v>
      </c>
      <c r="BJ214" s="128">
        <f>B214/B219</f>
        <v>0</v>
      </c>
      <c r="BK214" s="129">
        <f t="shared" ref="BK214" si="2806">C214/C219</f>
        <v>1.1983471074380166E-2</v>
      </c>
      <c r="BL214" s="130">
        <f t="shared" ref="BL214" si="2807">D214/D219</f>
        <v>7.9491255961844202E-4</v>
      </c>
      <c r="BM214" s="131">
        <f t="shared" ref="BM214" si="2808">E214/E219</f>
        <v>1.6464799394398183E-2</v>
      </c>
      <c r="BN214" s="128">
        <f t="shared" ref="BN214" si="2809">F214/F219</f>
        <v>7.0165590794274494E-5</v>
      </c>
      <c r="BO214" s="129">
        <f t="shared" ref="BO214" si="2810">G214/G219</f>
        <v>1.3025978777899743E-2</v>
      </c>
      <c r="BP214" s="130">
        <f t="shared" ref="BP214" si="2811">H214/H219</f>
        <v>2.4651240965880439E-3</v>
      </c>
      <c r="BQ214" s="131">
        <f t="shared" ref="BQ214" si="2812">I214/I219</f>
        <v>7.5604577701827973E-3</v>
      </c>
      <c r="BR214" s="128">
        <f t="shared" ref="BR214" si="2813">J214/J219</f>
        <v>2.304147465437788E-3</v>
      </c>
      <c r="BS214" s="129">
        <f t="shared" ref="BS214" si="2814">K214/K219</f>
        <v>3.7529853292391675E-3</v>
      </c>
      <c r="BT214" s="130">
        <f t="shared" ref="BT214" si="2815">L214/L219</f>
        <v>7.6540375047837736E-3</v>
      </c>
      <c r="BU214" s="128">
        <f t="shared" ref="BU214" si="2816">M214/M219</f>
        <v>2.8248587570621469E-3</v>
      </c>
      <c r="BV214" s="132">
        <f t="shared" ref="BV214" si="2817">N214/N219</f>
        <v>6.313131313131313E-3</v>
      </c>
      <c r="BW214" s="133">
        <f t="shared" ref="BW214" si="2818">O214/O219</f>
        <v>3.990877993158495E-3</v>
      </c>
      <c r="BX214" s="128">
        <f t="shared" ref="BX214" si="2819">P214/P219</f>
        <v>4.0592652729855893E-3</v>
      </c>
      <c r="BY214" s="129">
        <f t="shared" ref="BY214" si="2820">Q214/Q219</f>
        <v>5.1679586563307496E-3</v>
      </c>
      <c r="BZ214" s="130">
        <f t="shared" ref="BZ214" si="2821">R214/R219</f>
        <v>5.6639395846444307E-3</v>
      </c>
      <c r="CA214" s="131">
        <f t="shared" ref="CA214" si="2822">S214/S219</f>
        <v>3.6266162093976663E-3</v>
      </c>
      <c r="CB214" s="128">
        <f t="shared" ref="CB214" si="2823">T214/T219</f>
        <v>2.0215633423180594E-3</v>
      </c>
      <c r="CC214" s="129">
        <f t="shared" ref="CC214" si="2824">U214/U219</f>
        <v>1.9620667102681491E-3</v>
      </c>
      <c r="CD214" s="130">
        <f t="shared" ref="CD214" si="2825">V214/V219</f>
        <v>5.8687704444872046E-3</v>
      </c>
      <c r="CE214" s="131">
        <f t="shared" ref="CE214" si="2826">W214/W219</f>
        <v>8.0292622000178429E-4</v>
      </c>
      <c r="CF214" s="128">
        <f t="shared" ref="CF214" si="2827">X214/X219</f>
        <v>1.8287804320493771E-3</v>
      </c>
      <c r="CG214" s="129">
        <f t="shared" ref="CG214" si="2828">Y214/Y219</f>
        <v>2.0591538749532012E-3</v>
      </c>
      <c r="CH214" s="130">
        <f t="shared" ref="CH214" si="2829">Z214/Z219</f>
        <v>1.7187846529163895E-3</v>
      </c>
      <c r="CI214" s="128">
        <f t="shared" ref="CI214" si="2830">AA214/AA219</f>
        <v>4.4426494345718905E-3</v>
      </c>
      <c r="CJ214" s="134">
        <f t="shared" ref="CJ214" si="2831">AB214/AB219</f>
        <v>3.3687268702659702E-3</v>
      </c>
      <c r="CK214" s="135">
        <f t="shared" ref="CK214" si="2832">AC214/AC219</f>
        <v>6.1078757626178591E-3</v>
      </c>
    </row>
    <row r="215" spans="1:89" x14ac:dyDescent="0.2">
      <c r="A215" s="145" t="s">
        <v>36</v>
      </c>
      <c r="B215" s="202"/>
      <c r="C215" s="196"/>
      <c r="D215" s="197"/>
      <c r="E215" s="198"/>
      <c r="F215" s="195"/>
      <c r="G215" s="199"/>
      <c r="H215" s="197"/>
      <c r="I215" s="198"/>
      <c r="J215" s="195"/>
      <c r="K215" s="199"/>
      <c r="L215" s="197"/>
      <c r="M215" s="195"/>
      <c r="N215" s="200"/>
      <c r="O215" s="203"/>
      <c r="P215" s="195"/>
      <c r="Q215" s="199"/>
      <c r="R215" s="197"/>
      <c r="S215" s="198"/>
      <c r="T215" s="195"/>
      <c r="U215" s="199"/>
      <c r="V215" s="197"/>
      <c r="W215" s="198"/>
      <c r="X215" s="195"/>
      <c r="Y215" s="199"/>
      <c r="Z215" s="197"/>
      <c r="AA215" s="195"/>
      <c r="AB215" s="169">
        <f t="shared" si="2314"/>
        <v>0</v>
      </c>
      <c r="AC215" s="170">
        <f t="shared" si="2315"/>
        <v>0</v>
      </c>
      <c r="BI215" s="145" t="s">
        <v>36</v>
      </c>
      <c r="BJ215" s="128">
        <f>B215/B219</f>
        <v>0</v>
      </c>
      <c r="BK215" s="129">
        <f t="shared" ref="BK215" si="2833">C215/C219</f>
        <v>0</v>
      </c>
      <c r="BL215" s="130">
        <f t="shared" ref="BL215" si="2834">D215/D219</f>
        <v>0</v>
      </c>
      <c r="BM215" s="131">
        <f t="shared" ref="BM215" si="2835">E215/E219</f>
        <v>0</v>
      </c>
      <c r="BN215" s="128">
        <f t="shared" ref="BN215" si="2836">F215/F219</f>
        <v>0</v>
      </c>
      <c r="BO215" s="129">
        <f t="shared" ref="BO215" si="2837">G215/G219</f>
        <v>0</v>
      </c>
      <c r="BP215" s="130">
        <f t="shared" ref="BP215" si="2838">H215/H219</f>
        <v>0</v>
      </c>
      <c r="BQ215" s="131">
        <f t="shared" ref="BQ215" si="2839">I215/I219</f>
        <v>0</v>
      </c>
      <c r="BR215" s="128">
        <f t="shared" ref="BR215" si="2840">J215/J219</f>
        <v>0</v>
      </c>
      <c r="BS215" s="129">
        <f t="shared" ref="BS215" si="2841">K215/K219</f>
        <v>0</v>
      </c>
      <c r="BT215" s="130">
        <f t="shared" ref="BT215" si="2842">L215/L219</f>
        <v>0</v>
      </c>
      <c r="BU215" s="128">
        <f t="shared" ref="BU215" si="2843">M215/M219</f>
        <v>0</v>
      </c>
      <c r="BV215" s="132">
        <f t="shared" ref="BV215" si="2844">N215/N219</f>
        <v>0</v>
      </c>
      <c r="BW215" s="133">
        <f t="shared" ref="BW215" si="2845">O215/O219</f>
        <v>0</v>
      </c>
      <c r="BX215" s="128">
        <f t="shared" ref="BX215" si="2846">P215/P219</f>
        <v>0</v>
      </c>
      <c r="BY215" s="129">
        <f t="shared" ref="BY215" si="2847">Q215/Q219</f>
        <v>0</v>
      </c>
      <c r="BZ215" s="130">
        <f t="shared" ref="BZ215" si="2848">R215/R219</f>
        <v>0</v>
      </c>
      <c r="CA215" s="131">
        <f t="shared" ref="CA215" si="2849">S215/S219</f>
        <v>0</v>
      </c>
      <c r="CB215" s="128">
        <f t="shared" ref="CB215" si="2850">T215/T219</f>
        <v>0</v>
      </c>
      <c r="CC215" s="129">
        <f t="shared" ref="CC215" si="2851">U215/U219</f>
        <v>0</v>
      </c>
      <c r="CD215" s="130">
        <f t="shared" ref="CD215" si="2852">V215/V219</f>
        <v>0</v>
      </c>
      <c r="CE215" s="131">
        <f t="shared" ref="CE215" si="2853">W215/W219</f>
        <v>0</v>
      </c>
      <c r="CF215" s="128">
        <f t="shared" ref="CF215" si="2854">X215/X219</f>
        <v>0</v>
      </c>
      <c r="CG215" s="129">
        <f t="shared" ref="CG215" si="2855">Y215/Y219</f>
        <v>0</v>
      </c>
      <c r="CH215" s="130">
        <f t="shared" ref="CH215" si="2856">Z215/Z219</f>
        <v>0</v>
      </c>
      <c r="CI215" s="128">
        <f t="shared" ref="CI215" si="2857">AA215/AA219</f>
        <v>0</v>
      </c>
      <c r="CJ215" s="134">
        <f t="shared" ref="CJ215" si="2858">AB215/AB219</f>
        <v>0</v>
      </c>
      <c r="CK215" s="135">
        <f t="shared" ref="CK215" si="2859">AC215/AC219</f>
        <v>0</v>
      </c>
    </row>
    <row r="216" spans="1:89" x14ac:dyDescent="0.2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71">
        <f t="shared" ref="AB216:AB218" si="2860">SUM(B216,D216,F216,H216,J216,L216,N216,P216,R216,T216,V216,X216,Z216)</f>
        <v>0</v>
      </c>
      <c r="AC216" s="172">
        <f t="shared" ref="AC216:AC218" si="2861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2">C216/C219</f>
        <v>0</v>
      </c>
      <c r="BL216" s="130">
        <f t="shared" ref="BL216" si="2863">D216/D219</f>
        <v>0</v>
      </c>
      <c r="BM216" s="131">
        <f t="shared" ref="BM216" si="2864">E216/E219</f>
        <v>0</v>
      </c>
      <c r="BN216" s="128">
        <f t="shared" ref="BN216" si="2865">F216/F219</f>
        <v>0</v>
      </c>
      <c r="BO216" s="129">
        <f t="shared" ref="BO216" si="2866">G216/G219</f>
        <v>0</v>
      </c>
      <c r="BP216" s="130">
        <f t="shared" ref="BP216" si="2867">H216/H219</f>
        <v>0</v>
      </c>
      <c r="BQ216" s="131">
        <f t="shared" ref="BQ216" si="2868">I216/I219</f>
        <v>0</v>
      </c>
      <c r="BR216" s="128">
        <f t="shared" ref="BR216" si="2869">J216/J219</f>
        <v>0</v>
      </c>
      <c r="BS216" s="129">
        <f t="shared" ref="BS216" si="2870">K216/K219</f>
        <v>0</v>
      </c>
      <c r="BT216" s="130">
        <f t="shared" ref="BT216" si="2871">L216/L219</f>
        <v>0</v>
      </c>
      <c r="BU216" s="128">
        <f t="shared" ref="BU216" si="2872">M216/M219</f>
        <v>0</v>
      </c>
      <c r="BV216" s="132">
        <f t="shared" ref="BV216" si="2873">N216/N219</f>
        <v>0</v>
      </c>
      <c r="BW216" s="133">
        <f t="shared" ref="BW216" si="2874">O216/O219</f>
        <v>0</v>
      </c>
      <c r="BX216" s="128">
        <f t="shared" ref="BX216" si="2875">P216/P219</f>
        <v>0</v>
      </c>
      <c r="BY216" s="129">
        <f t="shared" ref="BY216" si="2876">Q216/Q219</f>
        <v>0</v>
      </c>
      <c r="BZ216" s="130">
        <f t="shared" ref="BZ216" si="2877">R216/R219</f>
        <v>0</v>
      </c>
      <c r="CA216" s="131">
        <f t="shared" ref="CA216" si="2878">S216/S219</f>
        <v>0</v>
      </c>
      <c r="CB216" s="128">
        <f t="shared" ref="CB216" si="2879">T216/T219</f>
        <v>0</v>
      </c>
      <c r="CC216" s="129">
        <f t="shared" ref="CC216" si="2880">U216/U219</f>
        <v>0</v>
      </c>
      <c r="CD216" s="130">
        <f t="shared" ref="CD216" si="2881">V216/V219</f>
        <v>0</v>
      </c>
      <c r="CE216" s="131">
        <f t="shared" ref="CE216" si="2882">W216/W219</f>
        <v>0</v>
      </c>
      <c r="CF216" s="128">
        <f t="shared" ref="CF216" si="2883">X216/X219</f>
        <v>0</v>
      </c>
      <c r="CG216" s="129">
        <f t="shared" ref="CG216" si="2884">Y216/Y219</f>
        <v>0</v>
      </c>
      <c r="CH216" s="130">
        <f t="shared" ref="CH216" si="2885">Z216/Z219</f>
        <v>0</v>
      </c>
      <c r="CI216" s="128">
        <f t="shared" ref="CI216" si="2886">AA216/AA219</f>
        <v>0</v>
      </c>
      <c r="CJ216" s="134">
        <f t="shared" ref="CJ216" si="2887">AB216/AB219</f>
        <v>0</v>
      </c>
      <c r="CK216" s="135">
        <f t="shared" ref="CK216" si="2888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71">
        <f t="shared" si="2860"/>
        <v>0</v>
      </c>
      <c r="AC217" s="172">
        <f t="shared" si="2861"/>
        <v>0</v>
      </c>
      <c r="BI217" s="145" t="s">
        <v>38</v>
      </c>
      <c r="BJ217" s="128">
        <f>B217/B219</f>
        <v>0</v>
      </c>
      <c r="BK217" s="129">
        <f t="shared" ref="BK217" si="2889">C217/C219</f>
        <v>0</v>
      </c>
      <c r="BL217" s="130">
        <f t="shared" ref="BL217" si="2890">D217/D219</f>
        <v>0</v>
      </c>
      <c r="BM217" s="131">
        <f t="shared" ref="BM217" si="2891">E217/E219</f>
        <v>0</v>
      </c>
      <c r="BN217" s="128">
        <f t="shared" ref="BN217" si="2892">F217/F219</f>
        <v>0</v>
      </c>
      <c r="BO217" s="129">
        <f t="shared" ref="BO217" si="2893">G217/G219</f>
        <v>0</v>
      </c>
      <c r="BP217" s="130">
        <f t="shared" ref="BP217" si="2894">H217/H219</f>
        <v>0</v>
      </c>
      <c r="BQ217" s="131">
        <f t="shared" ref="BQ217" si="2895">I217/I219</f>
        <v>0</v>
      </c>
      <c r="BR217" s="128">
        <f t="shared" ref="BR217" si="2896">J217/J219</f>
        <v>0</v>
      </c>
      <c r="BS217" s="129">
        <f t="shared" ref="BS217" si="2897">K217/K219</f>
        <v>0</v>
      </c>
      <c r="BT217" s="130">
        <f t="shared" ref="BT217" si="2898">L217/L219</f>
        <v>0</v>
      </c>
      <c r="BU217" s="128">
        <f t="shared" ref="BU217" si="2899">M217/M219</f>
        <v>0</v>
      </c>
      <c r="BV217" s="132">
        <f t="shared" ref="BV217" si="2900">N217/N219</f>
        <v>0</v>
      </c>
      <c r="BW217" s="133">
        <f t="shared" ref="BW217" si="2901">O217/O219</f>
        <v>0</v>
      </c>
      <c r="BX217" s="128">
        <f t="shared" ref="BX217" si="2902">P217/P219</f>
        <v>0</v>
      </c>
      <c r="BY217" s="129">
        <f t="shared" ref="BY217" si="2903">Q217/Q219</f>
        <v>0</v>
      </c>
      <c r="BZ217" s="130">
        <f t="shared" ref="BZ217" si="2904">R217/R219</f>
        <v>0</v>
      </c>
      <c r="CA217" s="131">
        <f t="shared" ref="CA217" si="2905">S217/S219</f>
        <v>0</v>
      </c>
      <c r="CB217" s="128">
        <f t="shared" ref="CB217" si="2906">T217/T219</f>
        <v>0</v>
      </c>
      <c r="CC217" s="129">
        <f t="shared" ref="CC217" si="2907">U217/U219</f>
        <v>0</v>
      </c>
      <c r="CD217" s="130">
        <f t="shared" ref="CD217" si="2908">V217/V219</f>
        <v>0</v>
      </c>
      <c r="CE217" s="131">
        <f t="shared" ref="CE217" si="2909">W217/W219</f>
        <v>0</v>
      </c>
      <c r="CF217" s="128">
        <f t="shared" ref="CF217" si="2910">X217/X219</f>
        <v>0</v>
      </c>
      <c r="CG217" s="129">
        <f t="shared" ref="CG217" si="2911">Y217/Y219</f>
        <v>0</v>
      </c>
      <c r="CH217" s="130">
        <f t="shared" ref="CH217" si="2912">Z217/Z219</f>
        <v>0</v>
      </c>
      <c r="CI217" s="128">
        <f t="shared" ref="CI217" si="2913">AA217/AA219</f>
        <v>0</v>
      </c>
      <c r="CJ217" s="134">
        <f t="shared" ref="CJ217" si="2914">AB217/AB219</f>
        <v>0</v>
      </c>
      <c r="CK217" s="135">
        <f t="shared" ref="CK217" si="2915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71">
        <f t="shared" si="2860"/>
        <v>0</v>
      </c>
      <c r="AC218" s="172">
        <f t="shared" si="2861"/>
        <v>0</v>
      </c>
      <c r="BI218" s="136" t="s">
        <v>39</v>
      </c>
      <c r="BJ218" s="128">
        <f>B218/B219</f>
        <v>0</v>
      </c>
      <c r="BK218" s="129">
        <f t="shared" ref="BK218" si="2916">C218/C219</f>
        <v>0</v>
      </c>
      <c r="BL218" s="130">
        <f t="shared" ref="BL218" si="2917">D218/D219</f>
        <v>0</v>
      </c>
      <c r="BM218" s="131">
        <f t="shared" ref="BM218" si="2918">E218/E219</f>
        <v>0</v>
      </c>
      <c r="BN218" s="128">
        <f t="shared" ref="BN218" si="2919">F218/F219</f>
        <v>0</v>
      </c>
      <c r="BO218" s="129">
        <f t="shared" ref="BO218" si="2920">G218/G219</f>
        <v>0</v>
      </c>
      <c r="BP218" s="130">
        <f t="shared" ref="BP218" si="2921">H218/H219</f>
        <v>0</v>
      </c>
      <c r="BQ218" s="131">
        <f t="shared" ref="BQ218" si="2922">I218/I219</f>
        <v>0</v>
      </c>
      <c r="BR218" s="128">
        <f t="shared" ref="BR218" si="2923">J218/J219</f>
        <v>0</v>
      </c>
      <c r="BS218" s="129">
        <f t="shared" ref="BS218" si="2924">K218/K219</f>
        <v>0</v>
      </c>
      <c r="BT218" s="130">
        <f t="shared" ref="BT218" si="2925">L218/L219</f>
        <v>0</v>
      </c>
      <c r="BU218" s="128">
        <f t="shared" ref="BU218" si="2926">M218/M219</f>
        <v>0</v>
      </c>
      <c r="BV218" s="132">
        <f t="shared" ref="BV218" si="2927">N218/N219</f>
        <v>0</v>
      </c>
      <c r="BW218" s="133">
        <f t="shared" ref="BW218" si="2928">O218/O219</f>
        <v>0</v>
      </c>
      <c r="BX218" s="128">
        <f t="shared" ref="BX218" si="2929">P218/P219</f>
        <v>0</v>
      </c>
      <c r="BY218" s="129">
        <f t="shared" ref="BY218" si="2930">Q218/Q219</f>
        <v>0</v>
      </c>
      <c r="BZ218" s="130">
        <f t="shared" ref="BZ218" si="2931">R218/R219</f>
        <v>0</v>
      </c>
      <c r="CA218" s="131">
        <f t="shared" ref="CA218" si="2932">S218/S219</f>
        <v>0</v>
      </c>
      <c r="CB218" s="128">
        <f t="shared" ref="CB218" si="2933">T218/T219</f>
        <v>0</v>
      </c>
      <c r="CC218" s="129">
        <f t="shared" ref="CC218" si="2934">U218/U219</f>
        <v>0</v>
      </c>
      <c r="CD218" s="130">
        <f t="shared" ref="CD218" si="2935">V218/V219</f>
        <v>0</v>
      </c>
      <c r="CE218" s="131">
        <f t="shared" ref="CE218" si="2936">W218/W219</f>
        <v>0</v>
      </c>
      <c r="CF218" s="128">
        <f t="shared" ref="CF218" si="2937">X218/X219</f>
        <v>0</v>
      </c>
      <c r="CG218" s="129">
        <f t="shared" ref="CG218" si="2938">Y218/Y219</f>
        <v>0</v>
      </c>
      <c r="CH218" s="130">
        <f t="shared" ref="CH218" si="2939">Z218/Z219</f>
        <v>0</v>
      </c>
      <c r="CI218" s="128">
        <f t="shared" ref="CI218" si="2940">AA218/AA219</f>
        <v>0</v>
      </c>
      <c r="CJ218" s="134">
        <f t="shared" ref="CJ218" si="2941">AB218/AB219</f>
        <v>0</v>
      </c>
      <c r="CK218" s="135">
        <f t="shared" ref="CK218" si="2942">AC218/AC219</f>
        <v>0</v>
      </c>
    </row>
    <row r="219" spans="1:89" ht="14.25" customHeight="1" thickTop="1" thickBot="1" x14ac:dyDescent="0.25">
      <c r="A219" s="266" t="s">
        <v>13</v>
      </c>
      <c r="B219" s="20">
        <f t="shared" ref="B219" si="2943">SUM(B196:B218)</f>
        <v>11429</v>
      </c>
      <c r="C219" s="21">
        <f t="shared" ref="C219" si="2944">SUM(C196:C218)</f>
        <v>12100</v>
      </c>
      <c r="D219" s="20">
        <f t="shared" ref="D219" si="2945">SUM(D196:D218)</f>
        <v>5032</v>
      </c>
      <c r="E219" s="21">
        <f t="shared" ref="E219" si="2946">SUM(E196:E218)</f>
        <v>5284</v>
      </c>
      <c r="F219" s="20">
        <f t="shared" ref="F219" si="2947">SUM(F196:F218)</f>
        <v>14252</v>
      </c>
      <c r="G219" s="21">
        <f t="shared" ref="G219" si="2948">SUM(G196:G218)</f>
        <v>13665</v>
      </c>
      <c r="H219" s="20">
        <f t="shared" ref="H219" si="2949">SUM(H196:H218)</f>
        <v>17849</v>
      </c>
      <c r="I219" s="21">
        <f t="shared" ref="I219" si="2950">SUM(I196:I218)</f>
        <v>19311</v>
      </c>
      <c r="J219" s="20">
        <f t="shared" ref="J219" si="2951">SUM(J196:J218)</f>
        <v>3038</v>
      </c>
      <c r="K219" s="21">
        <f t="shared" ref="K219" si="2952">SUM(K196:K218)</f>
        <v>2931</v>
      </c>
      <c r="L219" s="20">
        <f t="shared" ref="L219" si="2953">SUM(L196:L218)</f>
        <v>10452</v>
      </c>
      <c r="M219" s="21">
        <f t="shared" ref="M219" si="2954">SUM(M196:M218)</f>
        <v>10266</v>
      </c>
      <c r="N219" s="20">
        <f t="shared" ref="N219" si="2955">SUM(N196:N218)</f>
        <v>19800</v>
      </c>
      <c r="O219" s="21">
        <f t="shared" ref="O219" si="2956">SUM(O196:O218)</f>
        <v>19294</v>
      </c>
      <c r="P219" s="20">
        <f t="shared" ref="P219" si="2957">SUM(P196:P218)</f>
        <v>9854</v>
      </c>
      <c r="Q219" s="21">
        <f t="shared" ref="Q219" si="2958">SUM(Q196:Q218)</f>
        <v>9288</v>
      </c>
      <c r="R219" s="20">
        <f t="shared" ref="R219" si="2959">SUM(R196:R218)</f>
        <v>12712</v>
      </c>
      <c r="S219" s="21">
        <f t="shared" ref="S219" si="2960">SUM(S196:S218)</f>
        <v>12684</v>
      </c>
      <c r="T219" s="20">
        <f t="shared" ref="T219" si="2961">SUM(T196:T218)</f>
        <v>2968</v>
      </c>
      <c r="U219" s="21">
        <f t="shared" ref="U219" si="2962">SUM(U196:U218)</f>
        <v>3058</v>
      </c>
      <c r="V219" s="20">
        <f t="shared" ref="V219" si="2963">SUM(V196:V218)</f>
        <v>10394</v>
      </c>
      <c r="W219" s="21">
        <f t="shared" ref="W219" si="2964">SUM(W196:W218)</f>
        <v>11209</v>
      </c>
      <c r="X219" s="20">
        <f t="shared" ref="X219" si="2965">SUM(X196:X218)</f>
        <v>8749</v>
      </c>
      <c r="Y219" s="21">
        <f t="shared" ref="Y219" si="2966">SUM(Y196:Y218)</f>
        <v>5342</v>
      </c>
      <c r="Z219" s="20">
        <f t="shared" ref="Z219" si="2967">SUM(Z196:Z218)</f>
        <v>18036</v>
      </c>
      <c r="AA219" s="21">
        <f t="shared" ref="AA219" si="2968">SUM(AA196:AA218)</f>
        <v>19808</v>
      </c>
      <c r="AB219" s="173">
        <f t="shared" ref="AB219:AC219" si="2969">SUM(AB195:AB218)</f>
        <v>144565</v>
      </c>
      <c r="AC219" s="174">
        <f t="shared" si="2969"/>
        <v>144240</v>
      </c>
      <c r="BI219" s="266" t="s">
        <v>13</v>
      </c>
      <c r="BJ219" s="154">
        <f>SUM(BJ195:BJ218)</f>
        <v>1</v>
      </c>
      <c r="BK219" s="155">
        <f t="shared" ref="BK219:CK219" si="2970">SUM(BK195:BK218)</f>
        <v>0.99999999999999989</v>
      </c>
      <c r="BL219" s="154">
        <f t="shared" si="2970"/>
        <v>1</v>
      </c>
      <c r="BM219" s="155">
        <f t="shared" si="2970"/>
        <v>1</v>
      </c>
      <c r="BN219" s="154">
        <f t="shared" si="2970"/>
        <v>1</v>
      </c>
      <c r="BO219" s="155">
        <f t="shared" si="2970"/>
        <v>0.99999999999999989</v>
      </c>
      <c r="BP219" s="154">
        <f t="shared" si="2970"/>
        <v>0.99999999999999978</v>
      </c>
      <c r="BQ219" s="155">
        <f t="shared" si="2970"/>
        <v>1</v>
      </c>
      <c r="BR219" s="154">
        <f t="shared" si="2970"/>
        <v>0.99999999999999989</v>
      </c>
      <c r="BS219" s="155">
        <f t="shared" si="2970"/>
        <v>1</v>
      </c>
      <c r="BT219" s="154">
        <f t="shared" si="2970"/>
        <v>0.99999999999999989</v>
      </c>
      <c r="BU219" s="155">
        <f t="shared" si="2970"/>
        <v>1</v>
      </c>
      <c r="BV219" s="154">
        <f t="shared" si="2970"/>
        <v>1</v>
      </c>
      <c r="BW219" s="155">
        <f t="shared" si="2970"/>
        <v>1.0000000000000002</v>
      </c>
      <c r="BX219" s="154">
        <f t="shared" si="2970"/>
        <v>1</v>
      </c>
      <c r="BY219" s="155">
        <f t="shared" si="2970"/>
        <v>0.99999999999999989</v>
      </c>
      <c r="BZ219" s="154">
        <f t="shared" si="2970"/>
        <v>0.99999999999999978</v>
      </c>
      <c r="CA219" s="155">
        <f t="shared" si="2970"/>
        <v>1</v>
      </c>
      <c r="CB219" s="154">
        <f t="shared" si="2970"/>
        <v>1</v>
      </c>
      <c r="CC219" s="155">
        <f t="shared" si="2970"/>
        <v>0.99999999999999989</v>
      </c>
      <c r="CD219" s="154">
        <f t="shared" si="2970"/>
        <v>0.99999999999999989</v>
      </c>
      <c r="CE219" s="155">
        <f t="shared" si="2970"/>
        <v>1</v>
      </c>
      <c r="CF219" s="154">
        <f t="shared" si="2970"/>
        <v>1.0000000000000002</v>
      </c>
      <c r="CG219" s="155">
        <f t="shared" si="2970"/>
        <v>1</v>
      </c>
      <c r="CH219" s="154">
        <f t="shared" si="2970"/>
        <v>1</v>
      </c>
      <c r="CI219" s="155">
        <f t="shared" si="2970"/>
        <v>0.99999999999999978</v>
      </c>
      <c r="CJ219" s="154">
        <f t="shared" si="2970"/>
        <v>1</v>
      </c>
      <c r="CK219" s="155">
        <f t="shared" si="2970"/>
        <v>0.99999999999999989</v>
      </c>
    </row>
    <row r="220" spans="1:89" ht="13.5" thickTop="1" x14ac:dyDescent="0.2">
      <c r="A220" s="186"/>
    </row>
    <row r="222" spans="1:89" x14ac:dyDescent="0.2">
      <c r="A222" s="300">
        <f>+A191+1</f>
        <v>44569</v>
      </c>
      <c r="B222" s="300"/>
      <c r="C222" s="300"/>
      <c r="D222" s="300"/>
      <c r="BI222" s="305">
        <f>+BI191+1</f>
        <v>44569</v>
      </c>
      <c r="BJ222" s="305"/>
      <c r="BK222" s="305"/>
      <c r="BL222" s="305"/>
    </row>
    <row r="223" spans="1:89" ht="13.5" thickBot="1" x14ac:dyDescent="0.25">
      <c r="AE223" s="269" t="s">
        <v>84</v>
      </c>
    </row>
    <row r="224" spans="1:89" ht="14.25" thickTop="1" thickBot="1" x14ac:dyDescent="0.25">
      <c r="A224" s="296" t="s">
        <v>0</v>
      </c>
      <c r="B224" s="298" t="s">
        <v>1</v>
      </c>
      <c r="C224" s="299"/>
      <c r="D224" s="298" t="s">
        <v>2</v>
      </c>
      <c r="E224" s="299"/>
      <c r="F224" s="298" t="s">
        <v>3</v>
      </c>
      <c r="G224" s="299"/>
      <c r="H224" s="298" t="s">
        <v>4</v>
      </c>
      <c r="I224" s="299"/>
      <c r="J224" s="298" t="s">
        <v>5</v>
      </c>
      <c r="K224" s="299"/>
      <c r="L224" s="298" t="s">
        <v>6</v>
      </c>
      <c r="M224" s="299"/>
      <c r="N224" s="298" t="s">
        <v>7</v>
      </c>
      <c r="O224" s="299"/>
      <c r="P224" s="298" t="s">
        <v>8</v>
      </c>
      <c r="Q224" s="299"/>
      <c r="R224" s="298" t="s">
        <v>9</v>
      </c>
      <c r="S224" s="299"/>
      <c r="T224" s="298" t="s">
        <v>10</v>
      </c>
      <c r="U224" s="299"/>
      <c r="V224" s="298" t="s">
        <v>11</v>
      </c>
      <c r="W224" s="299"/>
      <c r="X224" s="298" t="s">
        <v>12</v>
      </c>
      <c r="Y224" s="299"/>
      <c r="Z224" s="301" t="s">
        <v>40</v>
      </c>
      <c r="AA224" s="302"/>
      <c r="AB224" s="303" t="s">
        <v>41</v>
      </c>
      <c r="AC224" s="304"/>
      <c r="AE224" s="296" t="s">
        <v>0</v>
      </c>
      <c r="AF224" s="298" t="s">
        <v>1</v>
      </c>
      <c r="AG224" s="299"/>
      <c r="AH224" s="298" t="s">
        <v>2</v>
      </c>
      <c r="AI224" s="299"/>
      <c r="AJ224" s="298" t="s">
        <v>3</v>
      </c>
      <c r="AK224" s="299"/>
      <c r="AL224" s="298" t="s">
        <v>4</v>
      </c>
      <c r="AM224" s="299"/>
      <c r="AN224" s="298" t="s">
        <v>5</v>
      </c>
      <c r="AO224" s="299"/>
      <c r="AP224" s="298" t="s">
        <v>6</v>
      </c>
      <c r="AQ224" s="299"/>
      <c r="AR224" s="298" t="s">
        <v>7</v>
      </c>
      <c r="AS224" s="299"/>
      <c r="AT224" s="298" t="s">
        <v>8</v>
      </c>
      <c r="AU224" s="299"/>
      <c r="AV224" s="298" t="s">
        <v>9</v>
      </c>
      <c r="AW224" s="299"/>
      <c r="AX224" s="298" t="s">
        <v>10</v>
      </c>
      <c r="AY224" s="299"/>
      <c r="AZ224" s="298" t="s">
        <v>11</v>
      </c>
      <c r="BA224" s="299"/>
      <c r="BB224" s="298" t="s">
        <v>12</v>
      </c>
      <c r="BC224" s="299"/>
      <c r="BD224" s="301" t="s">
        <v>40</v>
      </c>
      <c r="BE224" s="302"/>
      <c r="BF224" s="303" t="s">
        <v>41</v>
      </c>
      <c r="BG224" s="304"/>
      <c r="BI224" s="296" t="s">
        <v>0</v>
      </c>
      <c r="BJ224" s="298" t="s">
        <v>1</v>
      </c>
      <c r="BK224" s="299"/>
      <c r="BL224" s="298" t="s">
        <v>2</v>
      </c>
      <c r="BM224" s="299"/>
      <c r="BN224" s="298" t="s">
        <v>3</v>
      </c>
      <c r="BO224" s="299"/>
      <c r="BP224" s="298" t="s">
        <v>4</v>
      </c>
      <c r="BQ224" s="299"/>
      <c r="BR224" s="298" t="s">
        <v>5</v>
      </c>
      <c r="BS224" s="299"/>
      <c r="BT224" s="298" t="s">
        <v>6</v>
      </c>
      <c r="BU224" s="299"/>
      <c r="BV224" s="298" t="s">
        <v>7</v>
      </c>
      <c r="BW224" s="299"/>
      <c r="BX224" s="298" t="s">
        <v>8</v>
      </c>
      <c r="BY224" s="299"/>
      <c r="BZ224" s="298" t="s">
        <v>9</v>
      </c>
      <c r="CA224" s="299"/>
      <c r="CB224" s="298" t="s">
        <v>10</v>
      </c>
      <c r="CC224" s="299"/>
      <c r="CD224" s="298" t="s">
        <v>11</v>
      </c>
      <c r="CE224" s="299"/>
      <c r="CF224" s="298" t="s">
        <v>12</v>
      </c>
      <c r="CG224" s="299"/>
      <c r="CH224" s="301" t="s">
        <v>40</v>
      </c>
      <c r="CI224" s="302"/>
      <c r="CJ224" s="298" t="s">
        <v>41</v>
      </c>
      <c r="CK224" s="299"/>
    </row>
    <row r="225" spans="1:89" ht="15" thickTop="1" thickBot="1" x14ac:dyDescent="0.3">
      <c r="A225" s="297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75" t="s">
        <v>14</v>
      </c>
      <c r="AC225" s="176" t="s">
        <v>15</v>
      </c>
      <c r="AE225" s="297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75" t="s">
        <v>14</v>
      </c>
      <c r="BG225" s="176" t="s">
        <v>15</v>
      </c>
      <c r="BI225" s="297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85"/>
      <c r="D226" s="126"/>
      <c r="E226" s="179"/>
      <c r="F226" s="125"/>
      <c r="G226" s="127"/>
      <c r="H226" s="126"/>
      <c r="I226" s="179"/>
      <c r="J226" s="125"/>
      <c r="K226" s="127"/>
      <c r="L226" s="126"/>
      <c r="M226" s="125"/>
      <c r="N226" s="178"/>
      <c r="O226" s="180"/>
      <c r="P226" s="125"/>
      <c r="Q226" s="127"/>
      <c r="R226" s="126"/>
      <c r="S226" s="179"/>
      <c r="T226" s="125"/>
      <c r="U226" s="127"/>
      <c r="V226" s="126"/>
      <c r="W226" s="179"/>
      <c r="X226" s="125"/>
      <c r="Y226" s="127"/>
      <c r="Z226" s="183"/>
      <c r="AA226" s="184"/>
      <c r="AB226" s="169">
        <f>B226+D226+F226+H226+J226+L226+N226+P226+R226+T226+V226+X226+Z226</f>
        <v>0</v>
      </c>
      <c r="AC226" s="170">
        <f>C226+E226+G226+I226+K226+M226+O226+Q226+S226+U226+W226+Y226+AA226</f>
        <v>0</v>
      </c>
      <c r="AE226" s="272" t="str">
        <f>$AE$9</f>
        <v>07:00 - 07:59</v>
      </c>
      <c r="AF226" s="125">
        <f>SUMIF($A$9:$A$32,$AE226,B$226:B$249)</f>
        <v>648</v>
      </c>
      <c r="AG226" s="185">
        <f t="shared" ref="AG226:AV227" si="2971">SUMIF($A$9:$A$32,$AE226,C$226:C$249)</f>
        <v>585</v>
      </c>
      <c r="AH226" s="126">
        <f t="shared" si="2971"/>
        <v>241</v>
      </c>
      <c r="AI226" s="179">
        <f t="shared" si="2971"/>
        <v>315</v>
      </c>
      <c r="AJ226" s="125">
        <f t="shared" si="2971"/>
        <v>993</v>
      </c>
      <c r="AK226" s="127">
        <f t="shared" si="2971"/>
        <v>619</v>
      </c>
      <c r="AL226" s="126">
        <f t="shared" si="2971"/>
        <v>1000</v>
      </c>
      <c r="AM226" s="179">
        <f t="shared" si="2971"/>
        <v>879</v>
      </c>
      <c r="AN226" s="125">
        <f t="shared" si="2971"/>
        <v>66</v>
      </c>
      <c r="AO226" s="127">
        <f t="shared" si="2971"/>
        <v>239</v>
      </c>
      <c r="AP226" s="126">
        <f t="shared" si="2971"/>
        <v>376</v>
      </c>
      <c r="AQ226" s="125">
        <f t="shared" si="2971"/>
        <v>647</v>
      </c>
      <c r="AR226" s="178">
        <f t="shared" si="2971"/>
        <v>1043</v>
      </c>
      <c r="AS226" s="180">
        <f t="shared" si="2971"/>
        <v>1208</v>
      </c>
      <c r="AT226" s="125">
        <f t="shared" si="2971"/>
        <v>631</v>
      </c>
      <c r="AU226" s="127">
        <f t="shared" si="2971"/>
        <v>518</v>
      </c>
      <c r="AV226" s="126">
        <f t="shared" si="2971"/>
        <v>816</v>
      </c>
      <c r="AW226" s="179">
        <f t="shared" ref="AW226:BE227" si="2972">SUMIF($A$9:$A$32,$AE226,S$226:S$249)</f>
        <v>644</v>
      </c>
      <c r="AX226" s="125">
        <f t="shared" si="2972"/>
        <v>150</v>
      </c>
      <c r="AY226" s="127">
        <f t="shared" si="2972"/>
        <v>241</v>
      </c>
      <c r="AZ226" s="126">
        <f t="shared" si="2972"/>
        <v>384</v>
      </c>
      <c r="BA226" s="179">
        <f t="shared" si="2972"/>
        <v>705</v>
      </c>
      <c r="BB226" s="125">
        <f t="shared" si="2972"/>
        <v>571</v>
      </c>
      <c r="BC226" s="127">
        <f t="shared" si="2972"/>
        <v>408</v>
      </c>
      <c r="BD226" s="183">
        <f t="shared" si="2972"/>
        <v>917</v>
      </c>
      <c r="BE226" s="184">
        <f t="shared" si="2972"/>
        <v>938</v>
      </c>
      <c r="BF226" s="169">
        <f>AF226+AH226+AJ226+AL226+AN226+AP226+AR226+AT226+AV226+AX226+AZ226+BB226+BD226</f>
        <v>7836</v>
      </c>
      <c r="BG226" s="170">
        <f>AG226+AI226+AK226+AM226+AO226+AQ226+AS226+AU226+AW226+AY226+BA226+BC226+BE226</f>
        <v>7946</v>
      </c>
      <c r="BI226" s="124" t="s">
        <v>16</v>
      </c>
      <c r="BJ226" s="128">
        <f>B226/B250</f>
        <v>0</v>
      </c>
      <c r="BK226" s="129">
        <f t="shared" ref="BK226" si="2973">C226/C250</f>
        <v>0</v>
      </c>
      <c r="BL226" s="130">
        <f t="shared" ref="BL226" si="2974">D226/D250</f>
        <v>0</v>
      </c>
      <c r="BM226" s="131">
        <f t="shared" ref="BM226" si="2975">E226/E250</f>
        <v>0</v>
      </c>
      <c r="BN226" s="128">
        <f t="shared" ref="BN226" si="2976">F226/F250</f>
        <v>0</v>
      </c>
      <c r="BO226" s="129">
        <f t="shared" ref="BO226" si="2977">G226/G250</f>
        <v>0</v>
      </c>
      <c r="BP226" s="130">
        <f t="shared" ref="BP226" si="2978">H226/H250</f>
        <v>0</v>
      </c>
      <c r="BQ226" s="131">
        <f t="shared" ref="BQ226" si="2979">I226/I250</f>
        <v>0</v>
      </c>
      <c r="BR226" s="128">
        <f t="shared" ref="BR226" si="2980">J226/J250</f>
        <v>0</v>
      </c>
      <c r="BS226" s="129">
        <f t="shared" ref="BS226" si="2981">K226/K250</f>
        <v>0</v>
      </c>
      <c r="BT226" s="130">
        <f t="shared" ref="BT226" si="2982">L226/L250</f>
        <v>0</v>
      </c>
      <c r="BU226" s="128">
        <f t="shared" ref="BU226" si="2983">M226/M250</f>
        <v>0</v>
      </c>
      <c r="BV226" s="132">
        <f t="shared" ref="BV226" si="2984">N226/N250</f>
        <v>0</v>
      </c>
      <c r="BW226" s="133">
        <f t="shared" ref="BW226" si="2985">O226/O250</f>
        <v>0</v>
      </c>
      <c r="BX226" s="128">
        <f t="shared" ref="BX226" si="2986">P226/P250</f>
        <v>0</v>
      </c>
      <c r="BY226" s="129">
        <f t="shared" ref="BY226" si="2987">Q226/Q250</f>
        <v>0</v>
      </c>
      <c r="BZ226" s="130">
        <f t="shared" ref="BZ226" si="2988">R226/R250</f>
        <v>0</v>
      </c>
      <c r="CA226" s="131">
        <f t="shared" ref="CA226" si="2989">S226/S250</f>
        <v>0</v>
      </c>
      <c r="CB226" s="128">
        <f t="shared" ref="CB226" si="2990">T226/T250</f>
        <v>0</v>
      </c>
      <c r="CC226" s="129">
        <f t="shared" ref="CC226" si="2991">U226/U250</f>
        <v>0</v>
      </c>
      <c r="CD226" s="130">
        <f t="shared" ref="CD226" si="2992">V226/V250</f>
        <v>0</v>
      </c>
      <c r="CE226" s="131">
        <f t="shared" ref="CE226" si="2993">W226/W250</f>
        <v>0</v>
      </c>
      <c r="CF226" s="128">
        <f t="shared" ref="CF226" si="2994">X226/X250</f>
        <v>0</v>
      </c>
      <c r="CG226" s="129">
        <f t="shared" ref="CG226" si="2995">Y226/Y250</f>
        <v>0</v>
      </c>
      <c r="CH226" s="130">
        <f t="shared" ref="CH226" si="2996">Z226/Z250</f>
        <v>0</v>
      </c>
      <c r="CI226" s="128">
        <f t="shared" ref="CI226" si="2997">AA226/AA250</f>
        <v>0</v>
      </c>
      <c r="CJ226" s="134">
        <f t="shared" ref="CJ226" si="2998">AB226/AB250</f>
        <v>0</v>
      </c>
      <c r="CK226" s="135">
        <f t="shared" ref="CK226" si="2999">AC226/AC250</f>
        <v>0</v>
      </c>
    </row>
    <row r="227" spans="1:89" x14ac:dyDescent="0.2">
      <c r="A227" s="136" t="s">
        <v>17</v>
      </c>
      <c r="B227" s="188">
        <v>93</v>
      </c>
      <c r="C227" s="189">
        <v>0</v>
      </c>
      <c r="D227" s="190">
        <v>53</v>
      </c>
      <c r="E227" s="191">
        <v>0</v>
      </c>
      <c r="F227" s="188">
        <v>238</v>
      </c>
      <c r="G227" s="192">
        <v>1</v>
      </c>
      <c r="H227" s="190">
        <v>140</v>
      </c>
      <c r="I227" s="191">
        <v>9</v>
      </c>
      <c r="J227" s="188">
        <v>4</v>
      </c>
      <c r="K227" s="192">
        <v>7</v>
      </c>
      <c r="L227" s="190">
        <v>8</v>
      </c>
      <c r="M227" s="188">
        <v>24</v>
      </c>
      <c r="N227" s="193">
        <v>61</v>
      </c>
      <c r="O227" s="194">
        <v>25</v>
      </c>
      <c r="P227" s="188">
        <v>27</v>
      </c>
      <c r="Q227" s="192">
        <v>44</v>
      </c>
      <c r="R227" s="190">
        <v>10</v>
      </c>
      <c r="S227" s="191">
        <v>0</v>
      </c>
      <c r="T227" s="188">
        <v>0</v>
      </c>
      <c r="U227" s="192">
        <v>0</v>
      </c>
      <c r="V227" s="190">
        <v>1</v>
      </c>
      <c r="W227" s="191">
        <v>0</v>
      </c>
      <c r="X227" s="188">
        <v>4</v>
      </c>
      <c r="Y227" s="192">
        <v>0</v>
      </c>
      <c r="Z227" s="190">
        <v>0</v>
      </c>
      <c r="AA227" s="188">
        <v>0</v>
      </c>
      <c r="AB227" s="169">
        <f t="shared" ref="AB227:AB246" si="3000">B227+D227+F227+H227+J227+L227+N227+P227+R227+T227+V227+X227+Z227</f>
        <v>639</v>
      </c>
      <c r="AC227" s="170">
        <f t="shared" ref="AC227:AC246" si="3001">C227+E227+G227+I227+K227+M227+O227+Q227+S227+U227+W227+Y227+AA227</f>
        <v>110</v>
      </c>
      <c r="AE227" s="274" t="str">
        <f>$AE$10</f>
        <v>08:00 - 08:59</v>
      </c>
      <c r="AF227" s="125">
        <f>SUMIF($A$9:$A$32,$AE227,B$226:B$249)</f>
        <v>770</v>
      </c>
      <c r="AG227" s="189">
        <f t="shared" si="2971"/>
        <v>537</v>
      </c>
      <c r="AH227" s="190">
        <f t="shared" si="2971"/>
        <v>227</v>
      </c>
      <c r="AI227" s="191">
        <f t="shared" si="2971"/>
        <v>213</v>
      </c>
      <c r="AJ227" s="275">
        <f t="shared" si="2971"/>
        <v>893</v>
      </c>
      <c r="AK227" s="192">
        <f t="shared" si="2971"/>
        <v>464</v>
      </c>
      <c r="AL227" s="190">
        <f t="shared" si="2971"/>
        <v>1062</v>
      </c>
      <c r="AM227" s="191">
        <f t="shared" si="2971"/>
        <v>834</v>
      </c>
      <c r="AN227" s="275">
        <f t="shared" si="2971"/>
        <v>74</v>
      </c>
      <c r="AO227" s="192">
        <f t="shared" si="2971"/>
        <v>262</v>
      </c>
      <c r="AP227" s="190">
        <f t="shared" si="2971"/>
        <v>349</v>
      </c>
      <c r="AQ227" s="275">
        <f t="shared" si="2971"/>
        <v>697</v>
      </c>
      <c r="AR227" s="193">
        <f t="shared" si="2971"/>
        <v>998</v>
      </c>
      <c r="AS227" s="194">
        <f t="shared" si="2971"/>
        <v>1214</v>
      </c>
      <c r="AT227" s="275">
        <f t="shared" si="2971"/>
        <v>562</v>
      </c>
      <c r="AU227" s="192">
        <f t="shared" si="2971"/>
        <v>434</v>
      </c>
      <c r="AV227" s="190">
        <f t="shared" si="2971"/>
        <v>739</v>
      </c>
      <c r="AW227" s="191">
        <f t="shared" si="2972"/>
        <v>587</v>
      </c>
      <c r="AX227" s="275">
        <f t="shared" si="2972"/>
        <v>109</v>
      </c>
      <c r="AY227" s="192">
        <f t="shared" si="2972"/>
        <v>187</v>
      </c>
      <c r="AZ227" s="190">
        <f t="shared" si="2972"/>
        <v>320</v>
      </c>
      <c r="BA227" s="191">
        <f t="shared" si="2972"/>
        <v>671</v>
      </c>
      <c r="BB227" s="275">
        <f t="shared" si="2972"/>
        <v>428</v>
      </c>
      <c r="BC227" s="192">
        <f t="shared" si="2972"/>
        <v>347</v>
      </c>
      <c r="BD227" s="190">
        <f t="shared" si="2972"/>
        <v>908</v>
      </c>
      <c r="BE227" s="275">
        <f t="shared" si="2972"/>
        <v>856</v>
      </c>
      <c r="BF227" s="171">
        <f>SUM(AF227,AH227,AJ227,AL227,AN227,AP227,AR227,AT227,AV227,AX227,AZ227,BB227,BD227)</f>
        <v>7439</v>
      </c>
      <c r="BG227" s="172">
        <f>SUM(AG227,AI227,AK227,AM227,AO227,AQ227,AS227,AU227,AW227,AY227,BA227,BC227,BE227)</f>
        <v>7303</v>
      </c>
      <c r="BI227" s="136" t="s">
        <v>17</v>
      </c>
      <c r="BJ227" s="128">
        <f>B227/B250</f>
        <v>1.04847801578354E-2</v>
      </c>
      <c r="BK227" s="129">
        <f t="shared" ref="BK227" si="3002">C227/C250</f>
        <v>0</v>
      </c>
      <c r="BL227" s="130">
        <f t="shared" ref="BL227" si="3003">D227/D250</f>
        <v>1.4681440443213296E-2</v>
      </c>
      <c r="BM227" s="131">
        <f t="shared" ref="BM227" si="3004">E227/E250</f>
        <v>0</v>
      </c>
      <c r="BN227" s="128">
        <f t="shared" ref="BN227" si="3005">F227/F250</f>
        <v>2.2368421052631579E-2</v>
      </c>
      <c r="BO227" s="129">
        <f t="shared" ref="BO227" si="3006">G227/G250</f>
        <v>7.7531400217087918E-5</v>
      </c>
      <c r="BP227" s="130">
        <f t="shared" ref="BP227" si="3007">H227/H250</f>
        <v>9.5831336847149017E-3</v>
      </c>
      <c r="BQ227" s="131">
        <f t="shared" ref="BQ227" si="3008">I227/I250</f>
        <v>5.4727880814837342E-4</v>
      </c>
      <c r="BR227" s="128">
        <f t="shared" ref="BR227" si="3009">J227/J250</f>
        <v>1.8859028760018859E-3</v>
      </c>
      <c r="BS227" s="129">
        <f t="shared" ref="BS227" si="3010">K227/K250</f>
        <v>3.6119711042311661E-3</v>
      </c>
      <c r="BT227" s="130">
        <f t="shared" ref="BT227" si="3011">L227/L250</f>
        <v>1.0301313417460727E-3</v>
      </c>
      <c r="BU227" s="128">
        <f t="shared" ref="BU227" si="3012">M227/M250</f>
        <v>3.4003967129498441E-3</v>
      </c>
      <c r="BV227" s="132">
        <f t="shared" ref="BV227" si="3013">N227/N250</f>
        <v>3.7707856833776349E-3</v>
      </c>
      <c r="BW227" s="133">
        <f t="shared" ref="BW227" si="3014">O227/O250</f>
        <v>1.7151481888035126E-3</v>
      </c>
      <c r="BX227" s="128">
        <f t="shared" ref="BX227" si="3015">P227/P250</f>
        <v>3.268765133171913E-3</v>
      </c>
      <c r="BY227" s="129">
        <f t="shared" ref="BY227" si="3016">Q227/Q250</f>
        <v>6.3593004769475362E-3</v>
      </c>
      <c r="BZ227" s="130">
        <f t="shared" ref="BZ227" si="3017">R227/R250</f>
        <v>9.3738282714660669E-4</v>
      </c>
      <c r="CA227" s="131">
        <f t="shared" ref="CA227" si="3018">S227/S250</f>
        <v>0</v>
      </c>
      <c r="CB227" s="128">
        <f t="shared" ref="CB227" si="3019">T227/T250</f>
        <v>0</v>
      </c>
      <c r="CC227" s="129">
        <f t="shared" ref="CC227" si="3020">U227/U250</f>
        <v>0</v>
      </c>
      <c r="CD227" s="130">
        <f t="shared" ref="CD227" si="3021">V227/V250</f>
        <v>1.2147716229348882E-4</v>
      </c>
      <c r="CE227" s="131">
        <f t="shared" ref="CE227" si="3022">W227/W250</f>
        <v>0</v>
      </c>
      <c r="CF227" s="128">
        <f t="shared" ref="CF227" si="3023">X227/X250</f>
        <v>5.737234652897303E-4</v>
      </c>
      <c r="CG227" s="129">
        <f t="shared" ref="CG227" si="3024">Y227/Y250</f>
        <v>0</v>
      </c>
      <c r="CH227" s="130">
        <f t="shared" ref="CH227" si="3025">Z227/Z250</f>
        <v>0</v>
      </c>
      <c r="CI227" s="128">
        <f t="shared" ref="CI227" si="3026">AA227/AA250</f>
        <v>0</v>
      </c>
      <c r="CJ227" s="134">
        <f t="shared" ref="CJ227" si="3027">AB227/AB250</f>
        <v>5.596720794576699E-3</v>
      </c>
      <c r="CK227" s="135">
        <f t="shared" ref="CK227" si="3028">AC227/AC250</f>
        <v>9.6556446020557745E-4</v>
      </c>
    </row>
    <row r="228" spans="1:89" ht="13.5" thickBot="1" x14ac:dyDescent="0.25">
      <c r="A228" s="145" t="s">
        <v>18</v>
      </c>
      <c r="B228" s="195">
        <v>465</v>
      </c>
      <c r="C228" s="196">
        <v>0</v>
      </c>
      <c r="D228" s="197">
        <v>240</v>
      </c>
      <c r="E228" s="198">
        <v>50</v>
      </c>
      <c r="F228" s="195">
        <v>1079</v>
      </c>
      <c r="G228" s="199">
        <v>156</v>
      </c>
      <c r="H228" s="197">
        <v>750</v>
      </c>
      <c r="I228" s="198">
        <v>275</v>
      </c>
      <c r="J228" s="195">
        <v>39</v>
      </c>
      <c r="K228" s="199">
        <v>65</v>
      </c>
      <c r="L228" s="197">
        <v>166</v>
      </c>
      <c r="M228" s="195">
        <v>286</v>
      </c>
      <c r="N228" s="200">
        <v>522</v>
      </c>
      <c r="O228" s="201">
        <v>617</v>
      </c>
      <c r="P228" s="195">
        <v>240</v>
      </c>
      <c r="Q228" s="199">
        <v>422</v>
      </c>
      <c r="R228" s="197">
        <v>301</v>
      </c>
      <c r="S228" s="198">
        <v>424</v>
      </c>
      <c r="T228" s="195">
        <v>38</v>
      </c>
      <c r="U228" s="199">
        <v>178</v>
      </c>
      <c r="V228" s="197">
        <v>147</v>
      </c>
      <c r="W228" s="198">
        <v>389</v>
      </c>
      <c r="X228" s="195">
        <v>264</v>
      </c>
      <c r="Y228" s="199">
        <v>210</v>
      </c>
      <c r="Z228" s="197">
        <v>612</v>
      </c>
      <c r="AA228" s="195">
        <v>388</v>
      </c>
      <c r="AB228" s="169">
        <f t="shared" si="3000"/>
        <v>4863</v>
      </c>
      <c r="AC228" s="170">
        <f t="shared" si="3001"/>
        <v>3460</v>
      </c>
      <c r="AE228" s="272"/>
      <c r="AF228" s="125"/>
      <c r="AG228" s="196"/>
      <c r="AH228" s="197"/>
      <c r="AI228" s="198"/>
      <c r="AJ228" s="195"/>
      <c r="AK228" s="199"/>
      <c r="AL228" s="197"/>
      <c r="AM228" s="198"/>
      <c r="AN228" s="195"/>
      <c r="AO228" s="199"/>
      <c r="AP228" s="197"/>
      <c r="AQ228" s="195"/>
      <c r="AR228" s="200"/>
      <c r="AS228" s="201"/>
      <c r="AT228" s="195"/>
      <c r="AU228" s="199"/>
      <c r="AV228" s="197"/>
      <c r="AW228" s="198"/>
      <c r="AX228" s="195"/>
      <c r="AY228" s="199"/>
      <c r="AZ228" s="197"/>
      <c r="BA228" s="198"/>
      <c r="BB228" s="195"/>
      <c r="BC228" s="199"/>
      <c r="BD228" s="197"/>
      <c r="BE228" s="195"/>
      <c r="BF228" s="171"/>
      <c r="BG228" s="172"/>
      <c r="BI228" s="145" t="s">
        <v>18</v>
      </c>
      <c r="BJ228" s="128">
        <f>B228/B250</f>
        <v>5.2423900789177004E-2</v>
      </c>
      <c r="BK228" s="129">
        <f t="shared" ref="BK228" si="3029">C228/C250</f>
        <v>0</v>
      </c>
      <c r="BL228" s="130">
        <f t="shared" ref="BL228" si="3030">D228/D250</f>
        <v>6.6481994459833799E-2</v>
      </c>
      <c r="BM228" s="131">
        <f t="shared" ref="BM228" si="3031">E228/E250</f>
        <v>1.2490632025980514E-2</v>
      </c>
      <c r="BN228" s="128">
        <f t="shared" ref="BN228" si="3032">F228/F250</f>
        <v>0.10140977443609023</v>
      </c>
      <c r="BO228" s="129">
        <f t="shared" ref="BO228" si="3033">G228/G250</f>
        <v>1.2094898433865716E-2</v>
      </c>
      <c r="BP228" s="130">
        <f t="shared" ref="BP228" si="3034">H228/H250</f>
        <v>5.1338216168115548E-2</v>
      </c>
      <c r="BQ228" s="131">
        <f t="shared" ref="BQ228" si="3035">I228/I250</f>
        <v>1.6722408026755852E-2</v>
      </c>
      <c r="BR228" s="128">
        <f t="shared" ref="BR228" si="3036">J228/J250</f>
        <v>1.8387553041018388E-2</v>
      </c>
      <c r="BS228" s="129">
        <f t="shared" ref="BS228" si="3037">K228/K250</f>
        <v>3.3539731682146544E-2</v>
      </c>
      <c r="BT228" s="130">
        <f t="shared" ref="BT228" si="3038">L228/L250</f>
        <v>2.1375225341231006E-2</v>
      </c>
      <c r="BU228" s="128">
        <f t="shared" ref="BU228" si="3039">M228/M250</f>
        <v>4.0521394162652311E-2</v>
      </c>
      <c r="BV228" s="132">
        <f t="shared" ref="BV228" si="3040">N228/N250</f>
        <v>3.2268034864313531E-2</v>
      </c>
      <c r="BW228" s="133">
        <f t="shared" ref="BW228" si="3041">O228/O250</f>
        <v>4.232985729967069E-2</v>
      </c>
      <c r="BX228" s="128">
        <f t="shared" ref="BX228" si="3042">P228/P250</f>
        <v>2.9055690072639227E-2</v>
      </c>
      <c r="BY228" s="129">
        <f t="shared" ref="BY228" si="3043">Q228/Q250</f>
        <v>6.0991472756178639E-2</v>
      </c>
      <c r="BZ228" s="130">
        <f t="shared" ref="BZ228" si="3044">R228/R250</f>
        <v>2.8215223097112861E-2</v>
      </c>
      <c r="CA228" s="131">
        <f t="shared" ref="CA228" si="3045">S228/S250</f>
        <v>4.2819632397495457E-2</v>
      </c>
      <c r="CB228" s="128">
        <f t="shared" ref="CB228" si="3046">T228/T250</f>
        <v>1.9447287615148412E-2</v>
      </c>
      <c r="CC228" s="129">
        <f t="shared" ref="CC228" si="3047">U228/U250</f>
        <v>0.10427650849443468</v>
      </c>
      <c r="CD228" s="130">
        <f t="shared" ref="CD228" si="3048">V228/V250</f>
        <v>1.7857142857142856E-2</v>
      </c>
      <c r="CE228" s="131">
        <f t="shared" ref="CE228" si="3049">W228/W250</f>
        <v>4.3424871623130162E-2</v>
      </c>
      <c r="CF228" s="128">
        <f t="shared" ref="CF228" si="3050">X228/X250</f>
        <v>3.7865748709122203E-2</v>
      </c>
      <c r="CG228" s="129">
        <f t="shared" ref="CG228" si="3051">Y228/Y250</f>
        <v>6.0466455513964873E-2</v>
      </c>
      <c r="CH228" s="130">
        <f t="shared" ref="CH228" si="3052">Z228/Z250</f>
        <v>4.2812172088142704E-2</v>
      </c>
      <c r="CI228" s="128">
        <f t="shared" ref="CI228" si="3053">AA228/AA250</f>
        <v>2.4789164324048044E-2</v>
      </c>
      <c r="CJ228" s="134">
        <f t="shared" ref="CJ228" si="3054">AB228/AB250</f>
        <v>4.2592884544642391E-2</v>
      </c>
      <c r="CK228" s="135">
        <f t="shared" ref="CK228" si="3055">AC228/AC250</f>
        <v>3.0371391202829983E-2</v>
      </c>
    </row>
    <row r="229" spans="1:89" ht="14.25" thickTop="1" thickBot="1" x14ac:dyDescent="0.25">
      <c r="A229" s="136" t="s">
        <v>19</v>
      </c>
      <c r="B229" s="188">
        <v>540</v>
      </c>
      <c r="C229" s="189">
        <v>402</v>
      </c>
      <c r="D229" s="190">
        <v>312</v>
      </c>
      <c r="E229" s="191">
        <v>247</v>
      </c>
      <c r="F229" s="188">
        <v>1155</v>
      </c>
      <c r="G229" s="192">
        <v>561</v>
      </c>
      <c r="H229" s="190">
        <v>1051</v>
      </c>
      <c r="I229" s="191">
        <v>646</v>
      </c>
      <c r="J229" s="188">
        <v>50</v>
      </c>
      <c r="K229" s="192">
        <v>146</v>
      </c>
      <c r="L229" s="190">
        <v>311</v>
      </c>
      <c r="M229" s="188">
        <v>480</v>
      </c>
      <c r="N229" s="193">
        <v>908</v>
      </c>
      <c r="O229" s="194">
        <v>1075</v>
      </c>
      <c r="P229" s="188">
        <v>598</v>
      </c>
      <c r="Q229" s="192">
        <v>609</v>
      </c>
      <c r="R229" s="190">
        <v>634</v>
      </c>
      <c r="S229" s="191">
        <v>622</v>
      </c>
      <c r="T229" s="188">
        <v>84</v>
      </c>
      <c r="U229" s="192">
        <v>244</v>
      </c>
      <c r="V229" s="190">
        <v>277</v>
      </c>
      <c r="W229" s="191">
        <v>717</v>
      </c>
      <c r="X229" s="188">
        <v>379</v>
      </c>
      <c r="Y229" s="192">
        <v>342</v>
      </c>
      <c r="Z229" s="190">
        <v>872</v>
      </c>
      <c r="AA229" s="188">
        <v>842</v>
      </c>
      <c r="AB229" s="169">
        <f t="shared" si="3000"/>
        <v>7171</v>
      </c>
      <c r="AC229" s="170">
        <f t="shared" si="3001"/>
        <v>6933</v>
      </c>
      <c r="AE229" s="266" t="s">
        <v>13</v>
      </c>
      <c r="AF229" s="20">
        <f t="shared" ref="AF229:BG229" si="3056">SUM(AF226:AF228)</f>
        <v>1418</v>
      </c>
      <c r="AG229" s="21">
        <f t="shared" si="3056"/>
        <v>1122</v>
      </c>
      <c r="AH229" s="20">
        <f t="shared" si="3056"/>
        <v>468</v>
      </c>
      <c r="AI229" s="21">
        <f t="shared" si="3056"/>
        <v>528</v>
      </c>
      <c r="AJ229" s="20">
        <f t="shared" si="3056"/>
        <v>1886</v>
      </c>
      <c r="AK229" s="21">
        <f t="shared" si="3056"/>
        <v>1083</v>
      </c>
      <c r="AL229" s="20">
        <f t="shared" si="3056"/>
        <v>2062</v>
      </c>
      <c r="AM229" s="21">
        <f t="shared" si="3056"/>
        <v>1713</v>
      </c>
      <c r="AN229" s="20">
        <f t="shared" si="3056"/>
        <v>140</v>
      </c>
      <c r="AO229" s="21">
        <f t="shared" si="3056"/>
        <v>501</v>
      </c>
      <c r="AP229" s="20">
        <f t="shared" si="3056"/>
        <v>725</v>
      </c>
      <c r="AQ229" s="21">
        <f t="shared" si="3056"/>
        <v>1344</v>
      </c>
      <c r="AR229" s="20">
        <f t="shared" si="3056"/>
        <v>2041</v>
      </c>
      <c r="AS229" s="21">
        <f t="shared" si="3056"/>
        <v>2422</v>
      </c>
      <c r="AT229" s="20">
        <f t="shared" si="3056"/>
        <v>1193</v>
      </c>
      <c r="AU229" s="21">
        <f t="shared" si="3056"/>
        <v>952</v>
      </c>
      <c r="AV229" s="20">
        <f t="shared" si="3056"/>
        <v>1555</v>
      </c>
      <c r="AW229" s="21">
        <f t="shared" si="3056"/>
        <v>1231</v>
      </c>
      <c r="AX229" s="20">
        <f t="shared" si="3056"/>
        <v>259</v>
      </c>
      <c r="AY229" s="21">
        <f t="shared" si="3056"/>
        <v>428</v>
      </c>
      <c r="AZ229" s="20">
        <f t="shared" si="3056"/>
        <v>704</v>
      </c>
      <c r="BA229" s="21">
        <f t="shared" si="3056"/>
        <v>1376</v>
      </c>
      <c r="BB229" s="20">
        <f t="shared" si="3056"/>
        <v>999</v>
      </c>
      <c r="BC229" s="21">
        <f t="shared" si="3056"/>
        <v>755</v>
      </c>
      <c r="BD229" s="20">
        <f t="shared" si="3056"/>
        <v>1825</v>
      </c>
      <c r="BE229" s="21">
        <f t="shared" si="3056"/>
        <v>1794</v>
      </c>
      <c r="BF229" s="173">
        <f t="shared" si="3056"/>
        <v>15275</v>
      </c>
      <c r="BG229" s="174">
        <f t="shared" si="3056"/>
        <v>15249</v>
      </c>
      <c r="BI229" s="136" t="s">
        <v>19</v>
      </c>
      <c r="BJ229" s="128">
        <f>B229/B250</f>
        <v>6.0879368658399095E-2</v>
      </c>
      <c r="BK229" s="129">
        <f t="shared" ref="BK229" si="3057">C229/C250</f>
        <v>3.8676159322686164E-2</v>
      </c>
      <c r="BL229" s="130">
        <f t="shared" ref="BL229" si="3058">D229/D250</f>
        <v>8.6426592797783933E-2</v>
      </c>
      <c r="BM229" s="131">
        <f t="shared" ref="BM229" si="3059">E229/E250</f>
        <v>6.1703722208343741E-2</v>
      </c>
      <c r="BN229" s="128">
        <f t="shared" ref="BN229" si="3060">F229/F250</f>
        <v>0.10855263157894737</v>
      </c>
      <c r="BO229" s="129">
        <f t="shared" ref="BO229" si="3061">G229/G250</f>
        <v>4.3495115521786323E-2</v>
      </c>
      <c r="BP229" s="130">
        <f t="shared" ref="BP229" si="3062">H229/H250</f>
        <v>7.1941953590252586E-2</v>
      </c>
      <c r="BQ229" s="131">
        <f t="shared" ref="BQ229" si="3063">I229/I250</f>
        <v>3.928245667376102E-2</v>
      </c>
      <c r="BR229" s="128">
        <f t="shared" ref="BR229" si="3064">J229/J250</f>
        <v>2.3573785950023574E-2</v>
      </c>
      <c r="BS229" s="129">
        <f t="shared" ref="BS229" si="3065">K229/K250</f>
        <v>7.533539731682147E-2</v>
      </c>
      <c r="BT229" s="130">
        <f t="shared" ref="BT229" si="3066">L229/L250</f>
        <v>4.004635591037857E-2</v>
      </c>
      <c r="BU229" s="128">
        <f t="shared" ref="BU229" si="3067">M229/M250</f>
        <v>6.8007934258996885E-2</v>
      </c>
      <c r="BV229" s="132">
        <f t="shared" ref="BV229" si="3068">N229/N250</f>
        <v>5.6129072139457253E-2</v>
      </c>
      <c r="BW229" s="133">
        <f t="shared" ref="BW229" si="3069">O229/O250</f>
        <v>7.375137211855104E-2</v>
      </c>
      <c r="BX229" s="128">
        <f t="shared" ref="BX229" si="3070">P229/P250</f>
        <v>7.2397094430992737E-2</v>
      </c>
      <c r="BY229" s="129">
        <f t="shared" ref="BY229" si="3071">Q229/Q250</f>
        <v>8.8018499783205667E-2</v>
      </c>
      <c r="BZ229" s="130">
        <f t="shared" ref="BZ229" si="3072">R229/R250</f>
        <v>5.943007124109486E-2</v>
      </c>
      <c r="CA229" s="131">
        <f t="shared" ref="CA229" si="3073">S229/S250</f>
        <v>6.281559280953343E-2</v>
      </c>
      <c r="CB229" s="128">
        <f t="shared" ref="CB229" si="3074">T229/T250</f>
        <v>4.2988741044012284E-2</v>
      </c>
      <c r="CC229" s="129">
        <f t="shared" ref="CC229" si="3075">U229/U250</f>
        <v>0.14294083186877563</v>
      </c>
      <c r="CD229" s="130">
        <f t="shared" ref="CD229" si="3076">V229/V250</f>
        <v>3.3649173955296402E-2</v>
      </c>
      <c r="CE229" s="131">
        <f t="shared" ref="CE229" si="3077">W229/W250</f>
        <v>8.0040187541862026E-2</v>
      </c>
      <c r="CF229" s="128">
        <f t="shared" ref="CF229" si="3078">X229/X250</f>
        <v>5.436029833620195E-2</v>
      </c>
      <c r="CG229" s="129">
        <f t="shared" ref="CG229" si="3079">Y229/Y250</f>
        <v>9.8473941837028511E-2</v>
      </c>
      <c r="CH229" s="130">
        <f t="shared" ref="CH229" si="3080">Z229/Z250</f>
        <v>6.1000349772647781E-2</v>
      </c>
      <c r="CI229" s="128">
        <f t="shared" ref="CI229" si="3081">AA229/AA250</f>
        <v>5.3795042167135189E-2</v>
      </c>
      <c r="CJ229" s="134">
        <f t="shared" ref="CJ229" si="3082">AB229/AB250</f>
        <v>6.2807644472471835E-2</v>
      </c>
      <c r="CK229" s="135">
        <f t="shared" ref="CK229" si="3083">AC229/AC250</f>
        <v>6.0856894569138807E-2</v>
      </c>
    </row>
    <row r="230" spans="1:89" ht="13.5" thickTop="1" x14ac:dyDescent="0.2">
      <c r="A230" s="145" t="s">
        <v>20</v>
      </c>
      <c r="B230" s="195">
        <v>648</v>
      </c>
      <c r="C230" s="196">
        <v>585</v>
      </c>
      <c r="D230" s="197">
        <v>241</v>
      </c>
      <c r="E230" s="198">
        <v>315</v>
      </c>
      <c r="F230" s="195">
        <v>993</v>
      </c>
      <c r="G230" s="199">
        <v>619</v>
      </c>
      <c r="H230" s="197">
        <v>1000</v>
      </c>
      <c r="I230" s="198">
        <v>879</v>
      </c>
      <c r="J230" s="195">
        <v>66</v>
      </c>
      <c r="K230" s="199">
        <v>239</v>
      </c>
      <c r="L230" s="197">
        <v>376</v>
      </c>
      <c r="M230" s="195">
        <v>647</v>
      </c>
      <c r="N230" s="200">
        <v>1043</v>
      </c>
      <c r="O230" s="201">
        <v>1208</v>
      </c>
      <c r="P230" s="195">
        <v>631</v>
      </c>
      <c r="Q230" s="199">
        <v>518</v>
      </c>
      <c r="R230" s="197">
        <v>816</v>
      </c>
      <c r="S230" s="198">
        <v>644</v>
      </c>
      <c r="T230" s="195">
        <v>150</v>
      </c>
      <c r="U230" s="199">
        <v>241</v>
      </c>
      <c r="V230" s="197">
        <v>384</v>
      </c>
      <c r="W230" s="198">
        <v>705</v>
      </c>
      <c r="X230" s="195">
        <v>571</v>
      </c>
      <c r="Y230" s="199">
        <v>408</v>
      </c>
      <c r="Z230" s="197">
        <v>917</v>
      </c>
      <c r="AA230" s="195">
        <v>938</v>
      </c>
      <c r="AB230" s="169">
        <f t="shared" si="3000"/>
        <v>7836</v>
      </c>
      <c r="AC230" s="170">
        <f t="shared" si="3001"/>
        <v>7946</v>
      </c>
      <c r="BI230" s="145" t="s">
        <v>20</v>
      </c>
      <c r="BJ230" s="128">
        <f>B230/B250</f>
        <v>7.305524239007892E-2</v>
      </c>
      <c r="BK230" s="129">
        <f t="shared" ref="BK230" si="3084">C230/C250</f>
        <v>5.6282470656147776E-2</v>
      </c>
      <c r="BL230" s="130">
        <f t="shared" ref="BL230" si="3085">D230/D250</f>
        <v>6.6759002770083106E-2</v>
      </c>
      <c r="BM230" s="131">
        <f t="shared" ref="BM230" si="3086">E230/E250</f>
        <v>7.869098176367724E-2</v>
      </c>
      <c r="BN230" s="128">
        <f t="shared" ref="BN230" si="3087">F230/F250</f>
        <v>9.3327067669172939E-2</v>
      </c>
      <c r="BO230" s="129">
        <f t="shared" ref="BO230" si="3088">G230/G250</f>
        <v>4.7991936734377426E-2</v>
      </c>
      <c r="BP230" s="130">
        <f t="shared" ref="BP230" si="3089">H230/H250</f>
        <v>6.8450954890820731E-2</v>
      </c>
      <c r="BQ230" s="131">
        <f t="shared" ref="BQ230" si="3090">I230/I250</f>
        <v>5.3450896929157797E-2</v>
      </c>
      <c r="BR230" s="128">
        <f t="shared" ref="BR230" si="3091">J230/J250</f>
        <v>3.1117397454031116E-2</v>
      </c>
      <c r="BS230" s="129">
        <f t="shared" ref="BS230" si="3092">K230/K250</f>
        <v>0.12332301341589268</v>
      </c>
      <c r="BT230" s="130">
        <f t="shared" ref="BT230" si="3093">L230/L250</f>
        <v>4.8416173062065415E-2</v>
      </c>
      <c r="BU230" s="128">
        <f t="shared" ref="BU230" si="3094">M230/M250</f>
        <v>9.1669028053272886E-2</v>
      </c>
      <c r="BV230" s="132">
        <f t="shared" ref="BV230" si="3095">N230/N250</f>
        <v>6.4474253569883164E-2</v>
      </c>
      <c r="BW230" s="133">
        <f t="shared" ref="BW230" si="3096">O230/O250</f>
        <v>8.2875960482985733E-2</v>
      </c>
      <c r="BX230" s="128">
        <f t="shared" ref="BX230" si="3097">P230/P250</f>
        <v>7.6392251815980625E-2</v>
      </c>
      <c r="BY230" s="129">
        <f t="shared" ref="BY230" si="3098">Q230/Q250</f>
        <v>7.4866310160427801E-2</v>
      </c>
      <c r="BZ230" s="130">
        <f t="shared" ref="BZ230" si="3099">R230/R250</f>
        <v>7.6490438695163102E-2</v>
      </c>
      <c r="CA230" s="131">
        <f t="shared" ref="CA230" si="3100">S230/S250</f>
        <v>6.5037366188648763E-2</v>
      </c>
      <c r="CB230" s="128">
        <f t="shared" ref="CB230" si="3101">T230/T250</f>
        <v>7.6765609007164795E-2</v>
      </c>
      <c r="CC230" s="129">
        <f t="shared" ref="CC230" si="3102">U230/U250</f>
        <v>0.14118336262448741</v>
      </c>
      <c r="CD230" s="130">
        <f t="shared" ref="CD230" si="3103">V230/V250</f>
        <v>4.6647230320699708E-2</v>
      </c>
      <c r="CE230" s="131">
        <f t="shared" ref="CE230" si="3104">W230/W250</f>
        <v>7.8700602813127934E-2</v>
      </c>
      <c r="CF230" s="128">
        <f t="shared" ref="CF230" si="3105">X230/X250</f>
        <v>8.1899024670109011E-2</v>
      </c>
      <c r="CG230" s="129">
        <f t="shared" ref="CG230" si="3106">Y230/Y250</f>
        <v>0.11747768499856032</v>
      </c>
      <c r="CH230" s="130">
        <f t="shared" ref="CH230" si="3107">Z230/Z250</f>
        <v>6.4148303602658274E-2</v>
      </c>
      <c r="CI230" s="128">
        <f t="shared" ref="CI230" si="3108">AA230/AA250</f>
        <v>5.9928443649373879E-2</v>
      </c>
      <c r="CJ230" s="134">
        <f t="shared" ref="CJ230" si="3109">AB230/AB250</f>
        <v>6.8632087865888911E-2</v>
      </c>
      <c r="CK230" s="135">
        <f t="shared" ref="CK230" si="3110">AC230/AC250</f>
        <v>6.9748865461759263E-2</v>
      </c>
    </row>
    <row r="231" spans="1:89" ht="13.5" thickBot="1" x14ac:dyDescent="0.25">
      <c r="A231" s="136" t="s">
        <v>21</v>
      </c>
      <c r="B231" s="188">
        <v>770</v>
      </c>
      <c r="C231" s="189">
        <v>537</v>
      </c>
      <c r="D231" s="190">
        <v>227</v>
      </c>
      <c r="E231" s="191">
        <v>213</v>
      </c>
      <c r="F231" s="188">
        <v>893</v>
      </c>
      <c r="G231" s="192">
        <v>464</v>
      </c>
      <c r="H231" s="190">
        <v>1062</v>
      </c>
      <c r="I231" s="191">
        <v>834</v>
      </c>
      <c r="J231" s="188">
        <v>74</v>
      </c>
      <c r="K231" s="192">
        <v>262</v>
      </c>
      <c r="L231" s="190">
        <v>349</v>
      </c>
      <c r="M231" s="188">
        <v>697</v>
      </c>
      <c r="N231" s="193">
        <v>998</v>
      </c>
      <c r="O231" s="194">
        <v>1214</v>
      </c>
      <c r="P231" s="188">
        <v>562</v>
      </c>
      <c r="Q231" s="192">
        <v>434</v>
      </c>
      <c r="R231" s="190">
        <v>739</v>
      </c>
      <c r="S231" s="191">
        <v>587</v>
      </c>
      <c r="T231" s="188">
        <v>109</v>
      </c>
      <c r="U231" s="192">
        <v>187</v>
      </c>
      <c r="V231" s="190">
        <v>320</v>
      </c>
      <c r="W231" s="191">
        <v>671</v>
      </c>
      <c r="X231" s="188">
        <v>428</v>
      </c>
      <c r="Y231" s="192">
        <v>347</v>
      </c>
      <c r="Z231" s="190">
        <v>908</v>
      </c>
      <c r="AA231" s="188">
        <v>856</v>
      </c>
      <c r="AB231" s="169">
        <f t="shared" si="3000"/>
        <v>7439</v>
      </c>
      <c r="AC231" s="170">
        <f t="shared" si="3001"/>
        <v>7303</v>
      </c>
      <c r="AE231" s="269" t="s">
        <v>85</v>
      </c>
      <c r="BI231" s="136" t="s">
        <v>21</v>
      </c>
      <c r="BJ231" s="128">
        <f>B231/B250</f>
        <v>8.6809470124013535E-2</v>
      </c>
      <c r="BK231" s="129">
        <f t="shared" ref="BK231" si="3111">C231/C250</f>
        <v>5.1664421781797192E-2</v>
      </c>
      <c r="BL231" s="130">
        <f t="shared" ref="BL231" si="3112">D231/D250</f>
        <v>6.28808864265928E-2</v>
      </c>
      <c r="BM231" s="131">
        <f t="shared" ref="BM231" si="3113">E231/E250</f>
        <v>5.3210092430676995E-2</v>
      </c>
      <c r="BN231" s="128">
        <f t="shared" ref="BN231" si="3114">F231/F250</f>
        <v>8.3928571428571422E-2</v>
      </c>
      <c r="BO231" s="129">
        <f t="shared" ref="BO231" si="3115">G231/G250</f>
        <v>3.5974569700728792E-2</v>
      </c>
      <c r="BP231" s="130">
        <f t="shared" ref="BP231" si="3116">H231/H250</f>
        <v>7.2694914094051613E-2</v>
      </c>
      <c r="BQ231" s="131">
        <f t="shared" ref="BQ231" si="3117">I231/I250</f>
        <v>5.0714502888415933E-2</v>
      </c>
      <c r="BR231" s="128">
        <f t="shared" ref="BR231" si="3118">J231/J250</f>
        <v>3.4889203206034891E-2</v>
      </c>
      <c r="BS231" s="129">
        <f t="shared" ref="BS231" si="3119">K231/K250</f>
        <v>0.13519091847265222</v>
      </c>
      <c r="BT231" s="130">
        <f t="shared" ref="BT231" si="3120">L231/L250</f>
        <v>4.4939479783672416E-2</v>
      </c>
      <c r="BU231" s="128">
        <f t="shared" ref="BU231" si="3121">M231/M250</f>
        <v>9.8753187871918391E-2</v>
      </c>
      <c r="BV231" s="132">
        <f t="shared" ref="BV231" si="3122">N231/N250</f>
        <v>6.1692526426407865E-2</v>
      </c>
      <c r="BW231" s="133">
        <f t="shared" ref="BW231" si="3123">O231/O250</f>
        <v>8.3287596048298579E-2</v>
      </c>
      <c r="BX231" s="128">
        <f t="shared" ref="BX231" si="3124">P231/P250</f>
        <v>6.8038740920096846E-2</v>
      </c>
      <c r="BY231" s="129">
        <f t="shared" ref="BY231" si="3125">Q231/Q250</f>
        <v>6.2725827431709791E-2</v>
      </c>
      <c r="BZ231" s="130">
        <f t="shared" ref="BZ231" si="3126">R231/R250</f>
        <v>6.9272590926134234E-2</v>
      </c>
      <c r="CA231" s="131">
        <f t="shared" ref="CA231" si="3127">S231/S250</f>
        <v>5.9280953342759041E-2</v>
      </c>
      <c r="CB231" s="128">
        <f t="shared" ref="CB231" si="3128">T231/T250</f>
        <v>5.5783009211873083E-2</v>
      </c>
      <c r="CC231" s="129">
        <f t="shared" ref="CC231" si="3129">U231/U250</f>
        <v>0.10954891622729936</v>
      </c>
      <c r="CD231" s="130">
        <f t="shared" ref="CD231" si="3130">V231/V250</f>
        <v>3.8872691933916424E-2</v>
      </c>
      <c r="CE231" s="131">
        <f t="shared" ref="CE231" si="3131">W231/W250</f>
        <v>7.4905112748381339E-2</v>
      </c>
      <c r="CF231" s="128">
        <f t="shared" ref="CF231" si="3132">X231/X250</f>
        <v>6.138841078600115E-2</v>
      </c>
      <c r="CG231" s="129">
        <f t="shared" ref="CG231" si="3133">Y231/Y250</f>
        <v>9.9913619349265764E-2</v>
      </c>
      <c r="CH231" s="130">
        <f t="shared" ref="CH231" si="3134">Z231/Z250</f>
        <v>6.351871283665618E-2</v>
      </c>
      <c r="CI231" s="128">
        <f t="shared" ref="CI231" si="3135">AA231/AA250</f>
        <v>5.4689496549961664E-2</v>
      </c>
      <c r="CJ231" s="134">
        <f t="shared" ref="CJ231" si="3136">AB231/AB250</f>
        <v>6.5154938952826383E-2</v>
      </c>
      <c r="CK231" s="135">
        <f t="shared" ref="CK231" si="3137">AC231/AC250</f>
        <v>6.4104702298921207E-2</v>
      </c>
    </row>
    <row r="232" spans="1:89" ht="14.25" thickTop="1" thickBot="1" x14ac:dyDescent="0.25">
      <c r="A232" s="145" t="s">
        <v>22</v>
      </c>
      <c r="B232" s="195">
        <v>693</v>
      </c>
      <c r="C232" s="196">
        <v>565</v>
      </c>
      <c r="D232" s="197">
        <v>279</v>
      </c>
      <c r="E232" s="198">
        <v>176</v>
      </c>
      <c r="F232" s="195">
        <v>986</v>
      </c>
      <c r="G232" s="199">
        <v>369</v>
      </c>
      <c r="H232" s="197">
        <v>1258</v>
      </c>
      <c r="I232" s="198">
        <v>834</v>
      </c>
      <c r="J232" s="195">
        <v>90</v>
      </c>
      <c r="K232" s="199">
        <v>255</v>
      </c>
      <c r="L232" s="197">
        <v>281</v>
      </c>
      <c r="M232" s="195">
        <v>830</v>
      </c>
      <c r="N232" s="200">
        <v>909</v>
      </c>
      <c r="O232" s="201">
        <v>1313</v>
      </c>
      <c r="P232" s="195">
        <v>534</v>
      </c>
      <c r="Q232" s="199">
        <v>378</v>
      </c>
      <c r="R232" s="197">
        <v>749</v>
      </c>
      <c r="S232" s="198">
        <v>592</v>
      </c>
      <c r="T232" s="195">
        <v>96</v>
      </c>
      <c r="U232" s="199">
        <v>112</v>
      </c>
      <c r="V232" s="197">
        <v>290</v>
      </c>
      <c r="W232" s="198">
        <v>899</v>
      </c>
      <c r="X232" s="195">
        <v>404</v>
      </c>
      <c r="Y232" s="199">
        <v>226</v>
      </c>
      <c r="Z232" s="197">
        <v>872</v>
      </c>
      <c r="AA232" s="195">
        <v>818</v>
      </c>
      <c r="AB232" s="169">
        <f t="shared" si="3000"/>
        <v>7441</v>
      </c>
      <c r="AC232" s="170">
        <f t="shared" si="3001"/>
        <v>7367</v>
      </c>
      <c r="AE232" s="296" t="s">
        <v>0</v>
      </c>
      <c r="AF232" s="298" t="s">
        <v>1</v>
      </c>
      <c r="AG232" s="299"/>
      <c r="AH232" s="298" t="s">
        <v>2</v>
      </c>
      <c r="AI232" s="299"/>
      <c r="AJ232" s="298" t="s">
        <v>3</v>
      </c>
      <c r="AK232" s="299"/>
      <c r="AL232" s="298" t="s">
        <v>4</v>
      </c>
      <c r="AM232" s="299"/>
      <c r="AN232" s="298" t="s">
        <v>5</v>
      </c>
      <c r="AO232" s="299"/>
      <c r="AP232" s="298" t="s">
        <v>6</v>
      </c>
      <c r="AQ232" s="299"/>
      <c r="AR232" s="298" t="s">
        <v>7</v>
      </c>
      <c r="AS232" s="299"/>
      <c r="AT232" s="298" t="s">
        <v>8</v>
      </c>
      <c r="AU232" s="299"/>
      <c r="AV232" s="298" t="s">
        <v>9</v>
      </c>
      <c r="AW232" s="299"/>
      <c r="AX232" s="298" t="s">
        <v>10</v>
      </c>
      <c r="AY232" s="299"/>
      <c r="AZ232" s="298" t="s">
        <v>11</v>
      </c>
      <c r="BA232" s="299"/>
      <c r="BB232" s="298" t="s">
        <v>12</v>
      </c>
      <c r="BC232" s="299"/>
      <c r="BD232" s="301" t="s">
        <v>40</v>
      </c>
      <c r="BE232" s="302"/>
      <c r="BF232" s="303" t="s">
        <v>41</v>
      </c>
      <c r="BG232" s="304"/>
      <c r="BI232" s="145" t="s">
        <v>22</v>
      </c>
      <c r="BJ232" s="128">
        <f>B232/B250</f>
        <v>7.8128523111612169E-2</v>
      </c>
      <c r="BK232" s="129">
        <f t="shared" ref="BK232" si="3138">C232/C250</f>
        <v>5.4358283625168369E-2</v>
      </c>
      <c r="BL232" s="130">
        <f t="shared" ref="BL232" si="3139">D232/D250</f>
        <v>7.7285318559556782E-2</v>
      </c>
      <c r="BM232" s="131">
        <f t="shared" ref="BM232" si="3140">E232/E250</f>
        <v>4.3967024731451414E-2</v>
      </c>
      <c r="BN232" s="128">
        <f t="shared" ref="BN232" si="3141">F232/F250</f>
        <v>9.2669172932330832E-2</v>
      </c>
      <c r="BO232" s="129">
        <f t="shared" ref="BO232" si="3142">G232/G250</f>
        <v>2.8609086680105443E-2</v>
      </c>
      <c r="BP232" s="130">
        <f t="shared" ref="BP232" si="3143">H232/H250</f>
        <v>8.611130125265247E-2</v>
      </c>
      <c r="BQ232" s="131">
        <f t="shared" ref="BQ232" si="3144">I232/I250</f>
        <v>5.0714502888415933E-2</v>
      </c>
      <c r="BR232" s="128">
        <f t="shared" ref="BR232" si="3145">J232/J250</f>
        <v>4.2432814710042434E-2</v>
      </c>
      <c r="BS232" s="129">
        <f t="shared" ref="BS232" si="3146">K232/K250</f>
        <v>0.13157894736842105</v>
      </c>
      <c r="BT232" s="130">
        <f t="shared" ref="BT232" si="3147">L232/L250</f>
        <v>3.6183363378830803E-2</v>
      </c>
      <c r="BU232" s="128">
        <f t="shared" ref="BU232" si="3148">M232/M250</f>
        <v>0.11759705298951545</v>
      </c>
      <c r="BV232" s="132">
        <f t="shared" ref="BV232" si="3149">N232/N250</f>
        <v>5.6190888298201153E-2</v>
      </c>
      <c r="BW232" s="133">
        <f t="shared" ref="BW232" si="3150">O232/O250</f>
        <v>9.0079582875960476E-2</v>
      </c>
      <c r="BX232" s="128">
        <f t="shared" ref="BX232" si="3151">P232/P250</f>
        <v>6.4648910411622282E-2</v>
      </c>
      <c r="BY232" s="129">
        <f t="shared" ref="BY232" si="3152">Q232/Q250</f>
        <v>5.4632172279231103E-2</v>
      </c>
      <c r="BZ232" s="130">
        <f t="shared" ref="BZ232" si="3153">R232/R250</f>
        <v>7.0209973753280835E-2</v>
      </c>
      <c r="CA232" s="131">
        <f t="shared" ref="CA232" si="3154">S232/S250</f>
        <v>5.9785901838012523E-2</v>
      </c>
      <c r="CB232" s="128">
        <f t="shared" ref="CB232" si="3155">T232/T250</f>
        <v>4.9129989764585463E-2</v>
      </c>
      <c r="CC232" s="129">
        <f t="shared" ref="CC232" si="3156">U232/U250</f>
        <v>6.561218512009373E-2</v>
      </c>
      <c r="CD232" s="130">
        <f t="shared" ref="CD232" si="3157">V232/V250</f>
        <v>3.5228377065111761E-2</v>
      </c>
      <c r="CE232" s="131">
        <f t="shared" ref="CE232" si="3158">W232/W250</f>
        <v>0.1003572225943291</v>
      </c>
      <c r="CF232" s="128">
        <f t="shared" ref="CF232" si="3159">X232/X250</f>
        <v>5.7946069994262765E-2</v>
      </c>
      <c r="CG232" s="129">
        <f t="shared" ref="CG232" si="3160">Y232/Y250</f>
        <v>6.5073423553124093E-2</v>
      </c>
      <c r="CH232" s="130">
        <f t="shared" ref="CH232" si="3161">Z232/Z250</f>
        <v>6.1000349772647781E-2</v>
      </c>
      <c r="CI232" s="128">
        <f t="shared" ref="CI232" si="3162">AA232/AA250</f>
        <v>5.226169179657552E-2</v>
      </c>
      <c r="CJ232" s="134">
        <f t="shared" ref="CJ232" si="3163">AB232/AB250</f>
        <v>6.5172456075814109E-2</v>
      </c>
      <c r="CK232" s="135">
        <f t="shared" ref="CK232" si="3164">AC232/AC250</f>
        <v>6.4666485257586268E-2</v>
      </c>
    </row>
    <row r="233" spans="1:89" ht="15" thickTop="1" thickBot="1" x14ac:dyDescent="0.3">
      <c r="A233" s="136" t="s">
        <v>23</v>
      </c>
      <c r="B233" s="188">
        <v>440</v>
      </c>
      <c r="C233" s="189">
        <v>625</v>
      </c>
      <c r="D233" s="190">
        <v>189</v>
      </c>
      <c r="E233" s="191">
        <v>180</v>
      </c>
      <c r="F233" s="188">
        <v>800</v>
      </c>
      <c r="G233" s="192">
        <v>357</v>
      </c>
      <c r="H233" s="190">
        <v>921</v>
      </c>
      <c r="I233" s="191">
        <v>753</v>
      </c>
      <c r="J233" s="188">
        <v>91</v>
      </c>
      <c r="K233" s="192">
        <v>204</v>
      </c>
      <c r="L233" s="190">
        <v>213</v>
      </c>
      <c r="M233" s="188">
        <v>599</v>
      </c>
      <c r="N233" s="193">
        <v>773</v>
      </c>
      <c r="O233" s="194">
        <v>941</v>
      </c>
      <c r="P233" s="188">
        <v>442</v>
      </c>
      <c r="Q233" s="192">
        <v>256</v>
      </c>
      <c r="R233" s="190">
        <v>623</v>
      </c>
      <c r="S233" s="191">
        <v>486</v>
      </c>
      <c r="T233" s="188">
        <v>89</v>
      </c>
      <c r="U233" s="192">
        <v>75</v>
      </c>
      <c r="V233" s="190">
        <v>273</v>
      </c>
      <c r="W233" s="191">
        <v>702</v>
      </c>
      <c r="X233" s="188">
        <v>398</v>
      </c>
      <c r="Y233" s="192">
        <v>193</v>
      </c>
      <c r="Z233" s="190">
        <v>811</v>
      </c>
      <c r="AA233" s="188">
        <v>800</v>
      </c>
      <c r="AB233" s="169">
        <f t="shared" si="3000"/>
        <v>6063</v>
      </c>
      <c r="AC233" s="170">
        <f t="shared" si="3001"/>
        <v>6171</v>
      </c>
      <c r="AE233" s="297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75" t="s">
        <v>14</v>
      </c>
      <c r="BG233" s="176" t="s">
        <v>15</v>
      </c>
      <c r="BI233" s="136" t="s">
        <v>23</v>
      </c>
      <c r="BJ233" s="128">
        <f>B233/B250</f>
        <v>4.96054114994363E-2</v>
      </c>
      <c r="BK233" s="129">
        <f t="shared" ref="BK233" si="3165">C233/C250</f>
        <v>6.0130844718106598E-2</v>
      </c>
      <c r="BL233" s="130">
        <f t="shared" ref="BL233" si="3166">D233/D250</f>
        <v>5.2354570637119111E-2</v>
      </c>
      <c r="BM233" s="131">
        <f t="shared" ref="BM233" si="3167">E233/E250</f>
        <v>4.4966275293529853E-2</v>
      </c>
      <c r="BN233" s="128">
        <f t="shared" ref="BN233" si="3168">F233/F250</f>
        <v>7.5187969924812026E-2</v>
      </c>
      <c r="BO233" s="129">
        <f t="shared" ref="BO233" si="3169">G233/G250</f>
        <v>2.7678709877500388E-2</v>
      </c>
      <c r="BP233" s="130">
        <f t="shared" ref="BP233" si="3170">H233/H250</f>
        <v>6.3043329454445893E-2</v>
      </c>
      <c r="BQ233" s="131">
        <f t="shared" ref="BQ233" si="3171">I233/I250</f>
        <v>4.578899361508057E-2</v>
      </c>
      <c r="BR233" s="128">
        <f t="shared" ref="BR233" si="3172">J233/J250</f>
        <v>4.2904290429042903E-2</v>
      </c>
      <c r="BS233" s="129">
        <f t="shared" ref="BS233" si="3173">K233/K250</f>
        <v>0.10526315789473684</v>
      </c>
      <c r="BT233" s="130">
        <f t="shared" ref="BT233" si="3174">L233/L250</f>
        <v>2.7427246973989183E-2</v>
      </c>
      <c r="BU233" s="128">
        <f t="shared" ref="BU233" si="3175">M233/M250</f>
        <v>8.4868234627373196E-2</v>
      </c>
      <c r="BV233" s="132">
        <f t="shared" ref="BV233" si="3176">N233/N250</f>
        <v>4.7783890709031343E-2</v>
      </c>
      <c r="BW233" s="133">
        <f t="shared" ref="BW233" si="3177">O233/O250</f>
        <v>6.4558177826564214E-2</v>
      </c>
      <c r="BX233" s="128">
        <f t="shared" ref="BX233" si="3178">P233/P250</f>
        <v>5.3510895883777242E-2</v>
      </c>
      <c r="BY233" s="129">
        <f t="shared" ref="BY233" si="3179">Q233/Q250</f>
        <v>3.699956641133112E-2</v>
      </c>
      <c r="BZ233" s="130">
        <f t="shared" ref="BZ233" si="3180">R233/R250</f>
        <v>5.8398950131233598E-2</v>
      </c>
      <c r="CA233" s="131">
        <f t="shared" ref="CA233" si="3181">S233/S250</f>
        <v>4.908099373863866E-2</v>
      </c>
      <c r="CB233" s="128">
        <f t="shared" ref="CB233" si="3182">T233/T250</f>
        <v>4.5547594677584444E-2</v>
      </c>
      <c r="CC233" s="129">
        <f t="shared" ref="CC233" si="3183">U233/U250</f>
        <v>4.3936731107205626E-2</v>
      </c>
      <c r="CD233" s="130">
        <f t="shared" ref="CD233" si="3184">V233/V250</f>
        <v>3.3163265306122451E-2</v>
      </c>
      <c r="CE233" s="131">
        <f t="shared" ref="CE233" si="3185">W233/W250</f>
        <v>7.8365706630944401E-2</v>
      </c>
      <c r="CF233" s="128">
        <f t="shared" ref="CF233" si="3186">X233/X250</f>
        <v>5.7085484796328169E-2</v>
      </c>
      <c r="CG233" s="129">
        <f t="shared" ref="CG233" si="3187">Y233/Y250</f>
        <v>5.5571551972358191E-2</v>
      </c>
      <c r="CH233" s="130">
        <f t="shared" ref="CH233" si="3188">Z233/Z250</f>
        <v>5.6733123469744663E-2</v>
      </c>
      <c r="CI233" s="128">
        <f t="shared" ref="CI233" si="3189">AA233/AA250</f>
        <v>5.1111679018655765E-2</v>
      </c>
      <c r="CJ233" s="134">
        <f t="shared" ref="CJ233" si="3190">AB233/AB250</f>
        <v>5.3103158337274685E-2</v>
      </c>
      <c r="CK233" s="135">
        <f t="shared" ref="CK233" si="3191">AC233/AC250</f>
        <v>5.4168166217532898E-2</v>
      </c>
    </row>
    <row r="234" spans="1:89" ht="13.5" thickTop="1" x14ac:dyDescent="0.2">
      <c r="A234" s="145" t="s">
        <v>24</v>
      </c>
      <c r="B234" s="202">
        <v>481</v>
      </c>
      <c r="C234" s="196">
        <v>666</v>
      </c>
      <c r="D234" s="197">
        <v>236</v>
      </c>
      <c r="E234" s="198">
        <v>205</v>
      </c>
      <c r="F234" s="195">
        <v>611</v>
      </c>
      <c r="G234" s="199">
        <v>382</v>
      </c>
      <c r="H234" s="197">
        <v>984</v>
      </c>
      <c r="I234" s="198">
        <v>711</v>
      </c>
      <c r="J234" s="195">
        <v>105</v>
      </c>
      <c r="K234" s="199">
        <v>119</v>
      </c>
      <c r="L234" s="197">
        <v>272</v>
      </c>
      <c r="M234" s="195">
        <v>690</v>
      </c>
      <c r="N234" s="200">
        <v>693</v>
      </c>
      <c r="O234" s="203">
        <v>911</v>
      </c>
      <c r="P234" s="195">
        <v>421</v>
      </c>
      <c r="Q234" s="199">
        <v>337</v>
      </c>
      <c r="R234" s="197">
        <v>561</v>
      </c>
      <c r="S234" s="198">
        <v>449</v>
      </c>
      <c r="T234" s="195">
        <v>133</v>
      </c>
      <c r="U234" s="199">
        <v>68</v>
      </c>
      <c r="V234" s="197">
        <v>309</v>
      </c>
      <c r="W234" s="204">
        <v>666</v>
      </c>
      <c r="X234" s="195">
        <v>330</v>
      </c>
      <c r="Y234" s="199">
        <v>147</v>
      </c>
      <c r="Z234" s="197">
        <v>846</v>
      </c>
      <c r="AA234" s="195">
        <v>850</v>
      </c>
      <c r="AB234" s="169">
        <f t="shared" si="3000"/>
        <v>5982</v>
      </c>
      <c r="AC234" s="170">
        <f t="shared" si="3001"/>
        <v>6201</v>
      </c>
      <c r="AE234" s="272" t="str">
        <f>$AE$17</f>
        <v>17:00 - 17:59</v>
      </c>
      <c r="AF234" s="125">
        <f t="shared" ref="AF234:AU235" si="3192">SUMIF($A$9:$A$32,$AE234,B$226:B$249)</f>
        <v>659</v>
      </c>
      <c r="AG234" s="185">
        <f t="shared" si="3192"/>
        <v>1030</v>
      </c>
      <c r="AH234" s="126">
        <f t="shared" si="3192"/>
        <v>265</v>
      </c>
      <c r="AI234" s="179">
        <f t="shared" si="3192"/>
        <v>351</v>
      </c>
      <c r="AJ234" s="125">
        <f t="shared" si="3192"/>
        <v>501</v>
      </c>
      <c r="AK234" s="127">
        <f t="shared" si="3192"/>
        <v>1698</v>
      </c>
      <c r="AL234" s="126">
        <f t="shared" si="3192"/>
        <v>1053</v>
      </c>
      <c r="AM234" s="179">
        <f t="shared" si="3192"/>
        <v>1662</v>
      </c>
      <c r="AN234" s="125">
        <f t="shared" si="3192"/>
        <v>289</v>
      </c>
      <c r="AO234" s="127">
        <f t="shared" si="3192"/>
        <v>74</v>
      </c>
      <c r="AP234" s="126">
        <f t="shared" si="3192"/>
        <v>687</v>
      </c>
      <c r="AQ234" s="125">
        <f t="shared" si="3192"/>
        <v>337</v>
      </c>
      <c r="AR234" s="178">
        <f t="shared" si="3192"/>
        <v>1499</v>
      </c>
      <c r="AS234" s="180">
        <f t="shared" si="3192"/>
        <v>930</v>
      </c>
      <c r="AT234" s="125">
        <f t="shared" si="3192"/>
        <v>795</v>
      </c>
      <c r="AU234" s="127">
        <f t="shared" si="3192"/>
        <v>522</v>
      </c>
      <c r="AV234" s="126">
        <f t="shared" ref="AP234:BE235" si="3193">SUMIF($A$9:$A$32,$AE234,R$226:R$249)</f>
        <v>880</v>
      </c>
      <c r="AW234" s="179">
        <f t="shared" si="3193"/>
        <v>878</v>
      </c>
      <c r="AX234" s="125">
        <f t="shared" si="3193"/>
        <v>239</v>
      </c>
      <c r="AY234" s="127">
        <f t="shared" si="3193"/>
        <v>80</v>
      </c>
      <c r="AZ234" s="126">
        <f t="shared" si="3193"/>
        <v>759</v>
      </c>
      <c r="BA234" s="179">
        <f t="shared" si="3193"/>
        <v>606</v>
      </c>
      <c r="BB234" s="125">
        <f t="shared" si="3193"/>
        <v>714</v>
      </c>
      <c r="BC234" s="127">
        <f t="shared" si="3193"/>
        <v>231</v>
      </c>
      <c r="BD234" s="183">
        <f t="shared" si="3193"/>
        <v>1218</v>
      </c>
      <c r="BE234" s="184">
        <f t="shared" si="3193"/>
        <v>1497</v>
      </c>
      <c r="BF234" s="169">
        <f>AF234+AH234+AJ234+AL234+AN234+AP234+AR234+AT234+AV234+AX234+AZ234+BB234+BD234</f>
        <v>9558</v>
      </c>
      <c r="BG234" s="170">
        <f>AG234+AI234+AK234+AM234+AO234+AQ234+AS234+AU234+AW234+AY234+BA234+BC234+BE234</f>
        <v>9896</v>
      </c>
      <c r="BI234" s="145" t="s">
        <v>24</v>
      </c>
      <c r="BJ234" s="128">
        <f>B234/B250</f>
        <v>5.4227733934611048E-2</v>
      </c>
      <c r="BK234" s="129">
        <f t="shared" ref="BK234" si="3194">C234/C250</f>
        <v>6.407542813161439E-2</v>
      </c>
      <c r="BL234" s="130">
        <f t="shared" ref="BL234" si="3195">D234/D250</f>
        <v>6.5373961218836568E-2</v>
      </c>
      <c r="BM234" s="131">
        <f t="shared" ref="BM234" si="3196">E234/E250</f>
        <v>5.1211591306520109E-2</v>
      </c>
      <c r="BN234" s="128">
        <f t="shared" ref="BN234" si="3197">F234/F250</f>
        <v>5.7424812030075191E-2</v>
      </c>
      <c r="BO234" s="129">
        <f t="shared" ref="BO234" si="3198">G234/G250</f>
        <v>2.9616994882927586E-2</v>
      </c>
      <c r="BP234" s="130">
        <f t="shared" ref="BP234" si="3199">H234/H250</f>
        <v>6.7355739612567592E-2</v>
      </c>
      <c r="BQ234" s="131">
        <f t="shared" ref="BQ234" si="3200">I234/I250</f>
        <v>4.3235025843721499E-2</v>
      </c>
      <c r="BR234" s="128">
        <f t="shared" ref="BR234" si="3201">J234/J250</f>
        <v>4.9504950495049507E-2</v>
      </c>
      <c r="BS234" s="129">
        <f t="shared" ref="BS234" si="3202">K234/K250</f>
        <v>6.1403508771929821E-2</v>
      </c>
      <c r="BT234" s="130">
        <f t="shared" ref="BT234" si="3203">L234/L250</f>
        <v>3.5024465619366472E-2</v>
      </c>
      <c r="BU234" s="128">
        <f t="shared" ref="BU234" si="3204">M234/M250</f>
        <v>9.7761405497308024E-2</v>
      </c>
      <c r="BV234" s="132">
        <f t="shared" ref="BV234" si="3205">N234/N250</f>
        <v>4.2838598009519689E-2</v>
      </c>
      <c r="BW234" s="133">
        <f t="shared" ref="BW234" si="3206">O234/O250</f>
        <v>6.25E-2</v>
      </c>
      <c r="BX234" s="128">
        <f t="shared" ref="BX234" si="3207">P234/P250</f>
        <v>5.0968523002421308E-2</v>
      </c>
      <c r="BY234" s="129">
        <f t="shared" ref="BY234" si="3208">Q234/Q250</f>
        <v>4.8706460471166356E-2</v>
      </c>
      <c r="BZ234" s="130">
        <f t="shared" ref="BZ234" si="3209">R234/R250</f>
        <v>5.2587176602924633E-2</v>
      </c>
      <c r="CA234" s="131">
        <f t="shared" ref="CA234" si="3210">S234/S250</f>
        <v>4.5344374873762874E-2</v>
      </c>
      <c r="CB234" s="128">
        <f t="shared" ref="CB234" si="3211">T234/T250</f>
        <v>6.8065506653019442E-2</v>
      </c>
      <c r="CC234" s="129">
        <f t="shared" ref="CC234" si="3212">U234/U250</f>
        <v>3.9835969537199763E-2</v>
      </c>
      <c r="CD234" s="130">
        <f t="shared" ref="CD234" si="3213">V234/V250</f>
        <v>3.7536443148688044E-2</v>
      </c>
      <c r="CE234" s="131">
        <f t="shared" ref="CE234" si="3214">W234/W250</f>
        <v>7.4346952444742126E-2</v>
      </c>
      <c r="CF234" s="128">
        <f t="shared" ref="CF234" si="3215">X234/X250</f>
        <v>4.7332185886402756E-2</v>
      </c>
      <c r="CG234" s="129">
        <f t="shared" ref="CG234" si="3216">Y234/Y250</f>
        <v>4.2326518859775411E-2</v>
      </c>
      <c r="CH234" s="130">
        <f t="shared" ref="CH234" si="3217">Z234/Z250</f>
        <v>5.918153200419727E-2</v>
      </c>
      <c r="CI234" s="128">
        <f t="shared" ref="CI234" si="3218">AA234/AA250</f>
        <v>5.430615895732175E-2</v>
      </c>
      <c r="CJ234" s="134">
        <f t="shared" ref="CJ234" si="3219">AB234/AB250</f>
        <v>5.2393714856272006E-2</v>
      </c>
      <c r="CK234" s="135">
        <f t="shared" ref="CK234" si="3220">AC234/AC250</f>
        <v>5.4431501979407146E-2</v>
      </c>
    </row>
    <row r="235" spans="1:89" x14ac:dyDescent="0.2">
      <c r="A235" s="136" t="s">
        <v>25</v>
      </c>
      <c r="B235" s="205">
        <v>422</v>
      </c>
      <c r="C235" s="189">
        <v>544</v>
      </c>
      <c r="D235" s="190">
        <v>193</v>
      </c>
      <c r="E235" s="191">
        <v>204</v>
      </c>
      <c r="F235" s="188">
        <v>462</v>
      </c>
      <c r="G235" s="192">
        <v>437</v>
      </c>
      <c r="H235" s="190">
        <v>742</v>
      </c>
      <c r="I235" s="191">
        <v>816</v>
      </c>
      <c r="J235" s="188">
        <v>100</v>
      </c>
      <c r="K235" s="189">
        <v>83</v>
      </c>
      <c r="L235" s="190">
        <v>318</v>
      </c>
      <c r="M235" s="188">
        <v>503</v>
      </c>
      <c r="N235" s="193">
        <v>713</v>
      </c>
      <c r="O235" s="206">
        <v>681</v>
      </c>
      <c r="P235" s="188">
        <v>395</v>
      </c>
      <c r="Q235" s="189">
        <v>282</v>
      </c>
      <c r="R235" s="190">
        <v>562</v>
      </c>
      <c r="S235" s="191">
        <v>400</v>
      </c>
      <c r="T235" s="197">
        <v>93</v>
      </c>
      <c r="U235" s="188">
        <v>79</v>
      </c>
      <c r="V235" s="190">
        <v>347</v>
      </c>
      <c r="W235" s="207">
        <v>442</v>
      </c>
      <c r="X235" s="188">
        <v>363</v>
      </c>
      <c r="Y235" s="192">
        <v>132</v>
      </c>
      <c r="Z235" s="190">
        <v>725</v>
      </c>
      <c r="AA235" s="188">
        <v>887</v>
      </c>
      <c r="AB235" s="169">
        <f t="shared" si="3000"/>
        <v>5435</v>
      </c>
      <c r="AC235" s="170">
        <f t="shared" si="3001"/>
        <v>5490</v>
      </c>
      <c r="AE235" s="274" t="str">
        <f>$AE$18</f>
        <v>18:00 - 18:59</v>
      </c>
      <c r="AF235" s="125">
        <f t="shared" si="3192"/>
        <v>593</v>
      </c>
      <c r="AG235" s="189">
        <f t="shared" si="3192"/>
        <v>924</v>
      </c>
      <c r="AH235" s="190">
        <f t="shared" si="3192"/>
        <v>204</v>
      </c>
      <c r="AI235" s="191">
        <f t="shared" si="3192"/>
        <v>307</v>
      </c>
      <c r="AJ235" s="275">
        <f t="shared" si="3192"/>
        <v>413</v>
      </c>
      <c r="AK235" s="192">
        <f t="shared" si="3192"/>
        <v>1326</v>
      </c>
      <c r="AL235" s="190">
        <f t="shared" si="3192"/>
        <v>891</v>
      </c>
      <c r="AM235" s="191">
        <f t="shared" si="3192"/>
        <v>1319</v>
      </c>
      <c r="AN235" s="275">
        <f t="shared" si="3192"/>
        <v>223</v>
      </c>
      <c r="AO235" s="192">
        <f t="shared" si="3192"/>
        <v>56</v>
      </c>
      <c r="AP235" s="190">
        <f t="shared" si="3193"/>
        <v>719</v>
      </c>
      <c r="AQ235" s="275">
        <f t="shared" si="3193"/>
        <v>226</v>
      </c>
      <c r="AR235" s="193">
        <f t="shared" si="3193"/>
        <v>1225</v>
      </c>
      <c r="AS235" s="194">
        <f t="shared" si="3193"/>
        <v>805</v>
      </c>
      <c r="AT235" s="275">
        <f t="shared" si="3193"/>
        <v>523</v>
      </c>
      <c r="AU235" s="192">
        <f t="shared" si="3193"/>
        <v>486</v>
      </c>
      <c r="AV235" s="190">
        <f t="shared" si="3193"/>
        <v>643</v>
      </c>
      <c r="AW235" s="191">
        <f t="shared" si="3193"/>
        <v>803</v>
      </c>
      <c r="AX235" s="275">
        <f t="shared" si="3193"/>
        <v>136</v>
      </c>
      <c r="AY235" s="192">
        <f t="shared" si="3193"/>
        <v>40</v>
      </c>
      <c r="AZ235" s="190">
        <f t="shared" si="3193"/>
        <v>748</v>
      </c>
      <c r="BA235" s="191">
        <f t="shared" si="3193"/>
        <v>478</v>
      </c>
      <c r="BB235" s="275">
        <f t="shared" si="3193"/>
        <v>593</v>
      </c>
      <c r="BC235" s="192">
        <f t="shared" si="3193"/>
        <v>197</v>
      </c>
      <c r="BD235" s="190">
        <f t="shared" si="3193"/>
        <v>998</v>
      </c>
      <c r="BE235" s="275">
        <f t="shared" si="3193"/>
        <v>1153</v>
      </c>
      <c r="BF235" s="171">
        <f>SUM(AF235,AH235,AJ235,AL235,AN235,AP235,AR235,AT235,AV235,AX235,AZ235,BB235,BD235)</f>
        <v>7909</v>
      </c>
      <c r="BG235" s="172">
        <f>SUM(AG235,AI235,AK235,AM235,AO235,AQ235,AS235,AU235,AW235,AY235,BA235,BC235,BE235)</f>
        <v>8120</v>
      </c>
      <c r="BI235" s="136" t="s">
        <v>25</v>
      </c>
      <c r="BJ235" s="128">
        <f>B235/B250</f>
        <v>4.7576099210823002E-2</v>
      </c>
      <c r="BK235" s="129">
        <f t="shared" ref="BK235" si="3221">C235/C250</f>
        <v>5.2337887242639984E-2</v>
      </c>
      <c r="BL235" s="130">
        <f t="shared" ref="BL235" si="3222">D235/D250</f>
        <v>5.3462603878116341E-2</v>
      </c>
      <c r="BM235" s="131">
        <f t="shared" ref="BM235" si="3223">E235/E250</f>
        <v>5.0961778666000497E-2</v>
      </c>
      <c r="BN235" s="128">
        <f t="shared" ref="BN235" si="3224">F235/F250</f>
        <v>4.3421052631578951E-2</v>
      </c>
      <c r="BO235" s="129">
        <f t="shared" ref="BO235" si="3225">G235/G250</f>
        <v>3.3881221894867419E-2</v>
      </c>
      <c r="BP235" s="130">
        <f t="shared" ref="BP235" si="3226">H235/H250</f>
        <v>5.0790608528988979E-2</v>
      </c>
      <c r="BQ235" s="131">
        <f t="shared" ref="BQ235" si="3227">I235/I250</f>
        <v>4.9619945272119187E-2</v>
      </c>
      <c r="BR235" s="128">
        <f t="shared" ref="BR235" si="3228">J235/J250</f>
        <v>4.7147571900047147E-2</v>
      </c>
      <c r="BS235" s="129">
        <f t="shared" ref="BS235" si="3229">K235/K250</f>
        <v>4.2827657378740967E-2</v>
      </c>
      <c r="BT235" s="130">
        <f t="shared" ref="BT235" si="3230">L235/L250</f>
        <v>4.0947720834406384E-2</v>
      </c>
      <c r="BU235" s="128">
        <f t="shared" ref="BU235" si="3231">M235/M250</f>
        <v>7.1266647775573816E-2</v>
      </c>
      <c r="BV235" s="132">
        <f t="shared" ref="BV235" si="3232">N235/N250</f>
        <v>4.4074921184397604E-2</v>
      </c>
      <c r="BW235" s="133">
        <f t="shared" ref="BW235" si="3233">O235/O250</f>
        <v>4.6720636663007686E-2</v>
      </c>
      <c r="BX235" s="128">
        <f t="shared" ref="BX235" si="3234">P235/P250</f>
        <v>4.7820823244552058E-2</v>
      </c>
      <c r="BY235" s="129">
        <f t="shared" ref="BY235" si="3235">Q235/Q250</f>
        <v>4.0757334874981933E-2</v>
      </c>
      <c r="BZ235" s="130">
        <f t="shared" ref="BZ235" si="3236">R235/R250</f>
        <v>5.2680914885639293E-2</v>
      </c>
      <c r="CA235" s="131">
        <f t="shared" ref="CA235" si="3237">S235/S250</f>
        <v>4.0395879620278734E-2</v>
      </c>
      <c r="CB235" s="128">
        <f t="shared" ref="CB235" si="3238">T235/T250</f>
        <v>4.759467758444217E-2</v>
      </c>
      <c r="CC235" s="129">
        <f t="shared" ref="CC235" si="3239">U235/U250</f>
        <v>4.6280023432923256E-2</v>
      </c>
      <c r="CD235" s="130">
        <f t="shared" ref="CD235" si="3240">V235/V250</f>
        <v>4.2152575315840622E-2</v>
      </c>
      <c r="CE235" s="131">
        <f t="shared" ref="CE235" si="3241">W235/W250</f>
        <v>4.9341370841705735E-2</v>
      </c>
      <c r="CF235" s="128">
        <f t="shared" ref="CF235" si="3242">X235/X250</f>
        <v>5.2065404475043028E-2</v>
      </c>
      <c r="CG235" s="129">
        <f t="shared" ref="CG235" si="3243">Y235/Y250</f>
        <v>3.8007486323063631E-2</v>
      </c>
      <c r="CH235" s="130">
        <f t="shared" ref="CH235" si="3244">Z235/Z250</f>
        <v>5.0717033927946832E-2</v>
      </c>
      <c r="CI235" s="128">
        <f t="shared" ref="CI235" si="3245">AA235/AA250</f>
        <v>5.667007411193458E-2</v>
      </c>
      <c r="CJ235" s="134">
        <f t="shared" ref="CJ235" si="3246">AB235/AB250</f>
        <v>4.7602781719130453E-2</v>
      </c>
      <c r="CK235" s="135">
        <f t="shared" ref="CK235" si="3247">AC235/AC250</f>
        <v>4.8190444422987457E-2</v>
      </c>
    </row>
    <row r="236" spans="1:89" ht="13.5" thickBot="1" x14ac:dyDescent="0.25">
      <c r="A236" s="145" t="s">
        <v>26</v>
      </c>
      <c r="B236" s="202">
        <v>398</v>
      </c>
      <c r="C236" s="196">
        <v>616</v>
      </c>
      <c r="D236" s="197">
        <v>169</v>
      </c>
      <c r="E236" s="198">
        <v>191</v>
      </c>
      <c r="F236" s="195">
        <v>388</v>
      </c>
      <c r="G236" s="199">
        <v>454</v>
      </c>
      <c r="H236" s="197">
        <v>689</v>
      </c>
      <c r="I236" s="198">
        <v>837</v>
      </c>
      <c r="J236" s="195">
        <v>75</v>
      </c>
      <c r="K236" s="196">
        <v>83</v>
      </c>
      <c r="L236" s="197">
        <v>319</v>
      </c>
      <c r="M236" s="195">
        <v>307</v>
      </c>
      <c r="N236" s="200">
        <v>688</v>
      </c>
      <c r="O236" s="203">
        <v>650</v>
      </c>
      <c r="P236" s="195">
        <v>366</v>
      </c>
      <c r="Q236" s="196">
        <v>290</v>
      </c>
      <c r="R236" s="197">
        <v>559</v>
      </c>
      <c r="S236" s="198">
        <v>362</v>
      </c>
      <c r="T236" s="195">
        <v>69</v>
      </c>
      <c r="U236" s="199">
        <v>77</v>
      </c>
      <c r="V236" s="197">
        <v>348</v>
      </c>
      <c r="W236" s="204">
        <v>444</v>
      </c>
      <c r="X236" s="195">
        <v>258</v>
      </c>
      <c r="Y236" s="199">
        <v>111</v>
      </c>
      <c r="Z236" s="197">
        <v>828</v>
      </c>
      <c r="AA236" s="195">
        <v>849</v>
      </c>
      <c r="AB236" s="169">
        <f t="shared" si="3000"/>
        <v>5154</v>
      </c>
      <c r="AC236" s="170">
        <f t="shared" si="3001"/>
        <v>5271</v>
      </c>
      <c r="AE236" s="272"/>
      <c r="AF236" s="125"/>
      <c r="AG236" s="196"/>
      <c r="AH236" s="197"/>
      <c r="AI236" s="198"/>
      <c r="AJ236" s="195"/>
      <c r="AK236" s="199"/>
      <c r="AL236" s="197"/>
      <c r="AM236" s="198"/>
      <c r="AN236" s="195"/>
      <c r="AO236" s="199"/>
      <c r="AP236" s="197"/>
      <c r="AQ236" s="195"/>
      <c r="AR236" s="200"/>
      <c r="AS236" s="201"/>
      <c r="AT236" s="195"/>
      <c r="AU236" s="199"/>
      <c r="AV236" s="197"/>
      <c r="AW236" s="198"/>
      <c r="AX236" s="195"/>
      <c r="AY236" s="199"/>
      <c r="AZ236" s="197"/>
      <c r="BA236" s="198"/>
      <c r="BB236" s="195"/>
      <c r="BC236" s="199"/>
      <c r="BD236" s="197"/>
      <c r="BE236" s="195"/>
      <c r="BF236" s="171"/>
      <c r="BG236" s="172"/>
      <c r="BI236" s="145" t="s">
        <v>26</v>
      </c>
      <c r="BJ236" s="128">
        <f>B236/B250</f>
        <v>4.4870349492671928E-2</v>
      </c>
      <c r="BK236" s="129">
        <f t="shared" ref="BK236" si="3248">C236/C250</f>
        <v>5.9264960554165864E-2</v>
      </c>
      <c r="BL236" s="130">
        <f t="shared" ref="BL236" si="3249">D236/D250</f>
        <v>4.6814404432132965E-2</v>
      </c>
      <c r="BM236" s="131">
        <f t="shared" ref="BM236" si="3250">E236/E250</f>
        <v>4.7714214339245567E-2</v>
      </c>
      <c r="BN236" s="128">
        <f t="shared" ref="BN236" si="3251">F236/F250</f>
        <v>3.6466165413533834E-2</v>
      </c>
      <c r="BO236" s="129">
        <f t="shared" ref="BO236" si="3252">G236/G250</f>
        <v>3.5199255698557919E-2</v>
      </c>
      <c r="BP236" s="130">
        <f t="shared" ref="BP236" si="3253">H236/H250</f>
        <v>4.7162707919775483E-2</v>
      </c>
      <c r="BQ236" s="131">
        <f t="shared" ref="BQ236" si="3254">I236/I250</f>
        <v>5.0896929157798726E-2</v>
      </c>
      <c r="BR236" s="128">
        <f t="shared" ref="BR236" si="3255">J236/J250</f>
        <v>3.536067892503536E-2</v>
      </c>
      <c r="BS236" s="129">
        <f t="shared" ref="BS236" si="3256">K236/K250</f>
        <v>4.2827657378740967E-2</v>
      </c>
      <c r="BT236" s="130">
        <f t="shared" ref="BT236" si="3257">L236/L250</f>
        <v>4.1076487252124649E-2</v>
      </c>
      <c r="BU236" s="128">
        <f t="shared" ref="BU236" si="3258">M236/M250</f>
        <v>4.3496741286483426E-2</v>
      </c>
      <c r="BV236" s="132">
        <f t="shared" ref="BV236" si="3259">N236/N250</f>
        <v>4.2529517215800207E-2</v>
      </c>
      <c r="BW236" s="133">
        <f t="shared" ref="BW236" si="3260">O236/O250</f>
        <v>4.4593852908891327E-2</v>
      </c>
      <c r="BX236" s="128">
        <f t="shared" ref="BX236" si="3261">P236/P250</f>
        <v>4.4309927360774819E-2</v>
      </c>
      <c r="BY236" s="129">
        <f t="shared" ref="BY236" si="3262">Q236/Q250</f>
        <v>4.1913571325336033E-2</v>
      </c>
      <c r="BZ236" s="130">
        <f t="shared" ref="BZ236" si="3263">R236/R250</f>
        <v>5.2399700037495313E-2</v>
      </c>
      <c r="CA236" s="131">
        <f t="shared" ref="CA236" si="3264">S236/S250</f>
        <v>3.6558271056352253E-2</v>
      </c>
      <c r="CB236" s="128">
        <f t="shared" ref="CB236" si="3265">T236/T250</f>
        <v>3.5312180143295804E-2</v>
      </c>
      <c r="CC236" s="129">
        <f t="shared" ref="CC236" si="3266">U236/U250</f>
        <v>4.5108377270064441E-2</v>
      </c>
      <c r="CD236" s="130">
        <f t="shared" ref="CD236" si="3267">V236/V250</f>
        <v>4.2274052478134108E-2</v>
      </c>
      <c r="CE236" s="131">
        <f t="shared" ref="CE236" si="3268">W236/W250</f>
        <v>4.9564634963161422E-2</v>
      </c>
      <c r="CF236" s="128">
        <f t="shared" ref="CF236" si="3269">X236/X250</f>
        <v>3.7005163511187607E-2</v>
      </c>
      <c r="CG236" s="129">
        <f t="shared" ref="CG236" si="3270">Y236/Y250</f>
        <v>3.1960840771667144E-2</v>
      </c>
      <c r="CH236" s="130">
        <f t="shared" ref="CH236" si="3271">Z236/Z250</f>
        <v>5.7922350472193074E-2</v>
      </c>
      <c r="CI236" s="128">
        <f t="shared" ref="CI236" si="3272">AA236/AA250</f>
        <v>5.424226935854843E-2</v>
      </c>
      <c r="CJ236" s="134">
        <f t="shared" ref="CJ236" si="3273">AB236/AB250</f>
        <v>4.5141625939355723E-2</v>
      </c>
      <c r="CK236" s="135">
        <f t="shared" ref="CK236" si="3274">AC236/AC250</f>
        <v>4.626809336130544E-2</v>
      </c>
    </row>
    <row r="237" spans="1:89" ht="14.25" thickTop="1" thickBot="1" x14ac:dyDescent="0.25">
      <c r="A237" s="136" t="s">
        <v>27</v>
      </c>
      <c r="B237" s="205">
        <v>390</v>
      </c>
      <c r="C237" s="189">
        <v>486</v>
      </c>
      <c r="D237" s="190">
        <v>130</v>
      </c>
      <c r="E237" s="191">
        <v>152</v>
      </c>
      <c r="F237" s="188">
        <v>373</v>
      </c>
      <c r="G237" s="192">
        <v>486</v>
      </c>
      <c r="H237" s="190">
        <v>694</v>
      </c>
      <c r="I237" s="191">
        <v>737</v>
      </c>
      <c r="J237" s="188">
        <v>86</v>
      </c>
      <c r="K237" s="189">
        <v>64</v>
      </c>
      <c r="L237" s="190">
        <v>377</v>
      </c>
      <c r="M237" s="188">
        <v>322</v>
      </c>
      <c r="N237" s="193">
        <v>760</v>
      </c>
      <c r="O237" s="206">
        <v>538</v>
      </c>
      <c r="P237" s="188">
        <v>425</v>
      </c>
      <c r="Q237" s="189">
        <v>258</v>
      </c>
      <c r="R237" s="190">
        <v>560</v>
      </c>
      <c r="S237" s="191">
        <v>430</v>
      </c>
      <c r="T237" s="188">
        <v>98</v>
      </c>
      <c r="U237" s="192">
        <v>58</v>
      </c>
      <c r="V237" s="190">
        <v>375</v>
      </c>
      <c r="W237" s="207">
        <v>402</v>
      </c>
      <c r="X237" s="188">
        <v>362</v>
      </c>
      <c r="Y237" s="192">
        <v>100</v>
      </c>
      <c r="Z237" s="190">
        <v>782</v>
      </c>
      <c r="AA237" s="188">
        <v>905</v>
      </c>
      <c r="AB237" s="169">
        <f t="shared" si="3000"/>
        <v>5412</v>
      </c>
      <c r="AC237" s="170">
        <f t="shared" si="3001"/>
        <v>4938</v>
      </c>
      <c r="AE237" s="266" t="s">
        <v>13</v>
      </c>
      <c r="AF237" s="20">
        <f t="shared" ref="AF237:BG237" si="3275">SUM(AF234:AF236)</f>
        <v>1252</v>
      </c>
      <c r="AG237" s="21">
        <f t="shared" si="3275"/>
        <v>1954</v>
      </c>
      <c r="AH237" s="20">
        <f t="shared" si="3275"/>
        <v>469</v>
      </c>
      <c r="AI237" s="21">
        <f t="shared" si="3275"/>
        <v>658</v>
      </c>
      <c r="AJ237" s="20">
        <f t="shared" si="3275"/>
        <v>914</v>
      </c>
      <c r="AK237" s="21">
        <f t="shared" si="3275"/>
        <v>3024</v>
      </c>
      <c r="AL237" s="20">
        <f t="shared" si="3275"/>
        <v>1944</v>
      </c>
      <c r="AM237" s="21">
        <f t="shared" si="3275"/>
        <v>2981</v>
      </c>
      <c r="AN237" s="20">
        <f t="shared" si="3275"/>
        <v>512</v>
      </c>
      <c r="AO237" s="21">
        <f t="shared" si="3275"/>
        <v>130</v>
      </c>
      <c r="AP237" s="20">
        <f t="shared" si="3275"/>
        <v>1406</v>
      </c>
      <c r="AQ237" s="21">
        <f t="shared" si="3275"/>
        <v>563</v>
      </c>
      <c r="AR237" s="20">
        <f t="shared" si="3275"/>
        <v>2724</v>
      </c>
      <c r="AS237" s="21">
        <f t="shared" si="3275"/>
        <v>1735</v>
      </c>
      <c r="AT237" s="20">
        <f t="shared" si="3275"/>
        <v>1318</v>
      </c>
      <c r="AU237" s="21">
        <f t="shared" si="3275"/>
        <v>1008</v>
      </c>
      <c r="AV237" s="20">
        <f t="shared" si="3275"/>
        <v>1523</v>
      </c>
      <c r="AW237" s="21">
        <f t="shared" si="3275"/>
        <v>1681</v>
      </c>
      <c r="AX237" s="20">
        <f t="shared" si="3275"/>
        <v>375</v>
      </c>
      <c r="AY237" s="21">
        <f t="shared" si="3275"/>
        <v>120</v>
      </c>
      <c r="AZ237" s="20">
        <f t="shared" si="3275"/>
        <v>1507</v>
      </c>
      <c r="BA237" s="21">
        <f t="shared" si="3275"/>
        <v>1084</v>
      </c>
      <c r="BB237" s="20">
        <f t="shared" si="3275"/>
        <v>1307</v>
      </c>
      <c r="BC237" s="21">
        <f t="shared" si="3275"/>
        <v>428</v>
      </c>
      <c r="BD237" s="20">
        <f t="shared" si="3275"/>
        <v>2216</v>
      </c>
      <c r="BE237" s="21">
        <f t="shared" si="3275"/>
        <v>2650</v>
      </c>
      <c r="BF237" s="173">
        <f t="shared" si="3275"/>
        <v>17467</v>
      </c>
      <c r="BG237" s="174">
        <f t="shared" si="3275"/>
        <v>18016</v>
      </c>
      <c r="BI237" s="136" t="s">
        <v>27</v>
      </c>
      <c r="BJ237" s="128">
        <f>B237/B250</f>
        <v>4.3968432919954906E-2</v>
      </c>
      <c r="BK237" s="129">
        <f t="shared" ref="BK237" si="3276">C237/C250</f>
        <v>4.6757744852799689E-2</v>
      </c>
      <c r="BL237" s="130">
        <f t="shared" ref="BL237" si="3277">D237/D250</f>
        <v>3.6011080332409975E-2</v>
      </c>
      <c r="BM237" s="131">
        <f t="shared" ref="BM237" si="3278">E237/E250</f>
        <v>3.7971521358980763E-2</v>
      </c>
      <c r="BN237" s="128">
        <f t="shared" ref="BN237" si="3279">F237/F250</f>
        <v>3.5056390977443612E-2</v>
      </c>
      <c r="BO237" s="129">
        <f t="shared" ref="BO237" si="3280">G237/G250</f>
        <v>3.7680260505504728E-2</v>
      </c>
      <c r="BP237" s="130">
        <f t="shared" ref="BP237" si="3281">H237/H250</f>
        <v>4.7504962694229581E-2</v>
      </c>
      <c r="BQ237" s="131">
        <f t="shared" ref="BQ237" si="3282">I237/I250</f>
        <v>4.4816053511705686E-2</v>
      </c>
      <c r="BR237" s="128">
        <f t="shared" ref="BR237" si="3283">J237/J250</f>
        <v>4.054691183404055E-2</v>
      </c>
      <c r="BS237" s="129">
        <f t="shared" ref="BS237" si="3284">K237/K250</f>
        <v>3.3023735810113516E-2</v>
      </c>
      <c r="BT237" s="130">
        <f t="shared" ref="BT237" si="3285">L237/L250</f>
        <v>4.8544939479783673E-2</v>
      </c>
      <c r="BU237" s="128">
        <f t="shared" ref="BU237" si="3286">M237/M250</f>
        <v>4.5621989232077075E-2</v>
      </c>
      <c r="BV237" s="132">
        <f t="shared" ref="BV237" si="3287">N237/N250</f>
        <v>4.6980280645360695E-2</v>
      </c>
      <c r="BW237" s="133">
        <f t="shared" ref="BW237" si="3288">O237/O250</f>
        <v>3.6909989023051593E-2</v>
      </c>
      <c r="BX237" s="128">
        <f t="shared" ref="BX237" si="3289">P237/P250</f>
        <v>5.1452784503631964E-2</v>
      </c>
      <c r="BY237" s="129">
        <f t="shared" ref="BY237" si="3290">Q237/Q250</f>
        <v>3.7288625523919643E-2</v>
      </c>
      <c r="BZ237" s="130">
        <f t="shared" ref="BZ237" si="3291">R237/R250</f>
        <v>5.2493438320209973E-2</v>
      </c>
      <c r="CA237" s="131">
        <f t="shared" ref="CA237" si="3292">S237/S250</f>
        <v>4.3425570591799634E-2</v>
      </c>
      <c r="CB237" s="128">
        <f t="shared" ref="CB237" si="3293">T237/T250</f>
        <v>5.015353121801433E-2</v>
      </c>
      <c r="CC237" s="129">
        <f t="shared" ref="CC237" si="3294">U237/U250</f>
        <v>3.397773872290568E-2</v>
      </c>
      <c r="CD237" s="130">
        <f t="shared" ref="CD237" si="3295">V237/V250</f>
        <v>4.5553935860058306E-2</v>
      </c>
      <c r="CE237" s="131">
        <f t="shared" ref="CE237" si="3296">W237/W250</f>
        <v>4.4876088412592094E-2</v>
      </c>
      <c r="CF237" s="128">
        <f t="shared" ref="CF237" si="3297">X237/X250</f>
        <v>5.1921973608720598E-2</v>
      </c>
      <c r="CG237" s="129">
        <f t="shared" ref="CG237" si="3298">Y237/Y250</f>
        <v>2.8793550244745177E-2</v>
      </c>
      <c r="CH237" s="130">
        <f t="shared" ref="CH237" si="3299">Z237/Z250</f>
        <v>5.4704442112626796E-2</v>
      </c>
      <c r="CI237" s="128">
        <f t="shared" ref="CI237" si="3300">AA237/AA250</f>
        <v>5.7820086889854329E-2</v>
      </c>
      <c r="CJ237" s="134">
        <f t="shared" ref="CJ237" si="3301">AB237/AB250</f>
        <v>4.7401334804771662E-2</v>
      </c>
      <c r="CK237" s="135">
        <f t="shared" ref="CK237" si="3302">AC237/AC250</f>
        <v>4.3345066404501288E-2</v>
      </c>
    </row>
    <row r="238" spans="1:89" ht="13.5" thickTop="1" x14ac:dyDescent="0.2">
      <c r="A238" s="145" t="s">
        <v>28</v>
      </c>
      <c r="B238" s="202">
        <v>422</v>
      </c>
      <c r="C238" s="196">
        <v>772</v>
      </c>
      <c r="D238" s="197">
        <v>230</v>
      </c>
      <c r="E238" s="198">
        <v>240</v>
      </c>
      <c r="F238" s="195">
        <v>406</v>
      </c>
      <c r="G238" s="199">
        <v>981</v>
      </c>
      <c r="H238" s="197">
        <v>819</v>
      </c>
      <c r="I238" s="198">
        <v>1128</v>
      </c>
      <c r="J238" s="195">
        <v>121</v>
      </c>
      <c r="K238" s="196">
        <v>72</v>
      </c>
      <c r="L238" s="197">
        <v>582</v>
      </c>
      <c r="M238" s="195">
        <v>312</v>
      </c>
      <c r="N238" s="200">
        <v>1026</v>
      </c>
      <c r="O238" s="203">
        <v>730</v>
      </c>
      <c r="P238" s="195">
        <v>572</v>
      </c>
      <c r="Q238" s="196">
        <v>339</v>
      </c>
      <c r="R238" s="197">
        <v>622</v>
      </c>
      <c r="S238" s="198">
        <v>555</v>
      </c>
      <c r="T238" s="195">
        <v>159</v>
      </c>
      <c r="U238" s="199">
        <v>56</v>
      </c>
      <c r="V238" s="197">
        <v>581</v>
      </c>
      <c r="W238" s="204">
        <v>395</v>
      </c>
      <c r="X238" s="195">
        <v>449</v>
      </c>
      <c r="Y238" s="199">
        <v>125</v>
      </c>
      <c r="Z238" s="197">
        <v>970</v>
      </c>
      <c r="AA238" s="195">
        <v>1058</v>
      </c>
      <c r="AB238" s="169">
        <f t="shared" si="3000"/>
        <v>6959</v>
      </c>
      <c r="AC238" s="170">
        <f t="shared" si="3001"/>
        <v>6763</v>
      </c>
      <c r="BI238" s="145" t="s">
        <v>28</v>
      </c>
      <c r="BJ238" s="128">
        <f>B238/B250</f>
        <v>4.7576099210823002E-2</v>
      </c>
      <c r="BK238" s="129">
        <f t="shared" ref="BK238" si="3303">C238/C250</f>
        <v>7.4273619395805276E-2</v>
      </c>
      <c r="BL238" s="130">
        <f t="shared" ref="BL238" si="3304">D238/D250</f>
        <v>6.3711911357340723E-2</v>
      </c>
      <c r="BM238" s="131">
        <f t="shared" ref="BM238" si="3305">E238/E250</f>
        <v>5.9955033724706473E-2</v>
      </c>
      <c r="BN238" s="128">
        <f t="shared" ref="BN238" si="3306">F238/F250</f>
        <v>3.8157894736842106E-2</v>
      </c>
      <c r="BO238" s="129">
        <f t="shared" ref="BO238" si="3307">G238/G250</f>
        <v>7.6058303612963243E-2</v>
      </c>
      <c r="BP238" s="130">
        <f t="shared" ref="BP238" si="3308">H238/H250</f>
        <v>5.6061332055582176E-2</v>
      </c>
      <c r="BQ238" s="131">
        <f t="shared" ref="BQ238" si="3309">I238/I250</f>
        <v>6.8592277287929465E-2</v>
      </c>
      <c r="BR238" s="128">
        <f t="shared" ref="BR238" si="3310">J238/J250</f>
        <v>5.704856199905705E-2</v>
      </c>
      <c r="BS238" s="129">
        <f t="shared" ref="BS238" si="3311">K238/K250</f>
        <v>3.7151702786377708E-2</v>
      </c>
      <c r="BT238" s="130">
        <f t="shared" ref="BT238" si="3312">L238/L250</f>
        <v>7.4942055112026784E-2</v>
      </c>
      <c r="BU238" s="128">
        <f t="shared" ref="BU238" si="3313">M238/M250</f>
        <v>4.4205157268347971E-2</v>
      </c>
      <c r="BV238" s="132">
        <f t="shared" ref="BV238" si="3314">N238/N250</f>
        <v>6.3423378871236946E-2</v>
      </c>
      <c r="BW238" s="133">
        <f t="shared" ref="BW238" si="3315">O238/O250</f>
        <v>5.0082327113062569E-2</v>
      </c>
      <c r="BX238" s="128">
        <f t="shared" ref="BX238" si="3316">P238/P250</f>
        <v>6.9249394673123493E-2</v>
      </c>
      <c r="BY238" s="129">
        <f t="shared" ref="BY238" si="3317">Q238/Q250</f>
        <v>4.8995519583754879E-2</v>
      </c>
      <c r="BZ238" s="130">
        <f t="shared" ref="BZ238" si="3318">R238/R250</f>
        <v>5.8305211848518938E-2</v>
      </c>
      <c r="CA238" s="131">
        <f t="shared" ref="CA238" si="3319">S238/S250</f>
        <v>5.6049282973136737E-2</v>
      </c>
      <c r="CB238" s="128">
        <f t="shared" ref="CB238" si="3320">T238/T250</f>
        <v>8.1371545547594681E-2</v>
      </c>
      <c r="CC238" s="129">
        <f t="shared" ref="CC238" si="3321">U238/U250</f>
        <v>3.2806092560046865E-2</v>
      </c>
      <c r="CD238" s="130">
        <f t="shared" ref="CD238" si="3322">V238/V250</f>
        <v>7.0578231292517002E-2</v>
      </c>
      <c r="CE238" s="131">
        <f t="shared" ref="CE238" si="3323">W238/W250</f>
        <v>4.4094663987497208E-2</v>
      </c>
      <c r="CF238" s="128">
        <f t="shared" ref="CF238" si="3324">X238/X250</f>
        <v>6.4400458978772238E-2</v>
      </c>
      <c r="CG238" s="129">
        <f t="shared" ref="CG238" si="3325">Y238/Y250</f>
        <v>3.5991937805931469E-2</v>
      </c>
      <c r="CH238" s="130">
        <f t="shared" ref="CH238" si="3326">Z238/Z250</f>
        <v>6.7855893669115069E-2</v>
      </c>
      <c r="CI238" s="128">
        <f t="shared" ref="CI238" si="3327">AA238/AA250</f>
        <v>6.7595195502172245E-2</v>
      </c>
      <c r="CJ238" s="134">
        <f t="shared" ref="CJ238" si="3328">AB238/AB250</f>
        <v>6.0950829435773471E-2</v>
      </c>
      <c r="CK238" s="135">
        <f t="shared" ref="CK238" si="3329">AC238/AC250</f>
        <v>5.9364658585184728E-2</v>
      </c>
    </row>
    <row r="239" spans="1:89" x14ac:dyDescent="0.2">
      <c r="A239" s="136" t="s">
        <v>29</v>
      </c>
      <c r="B239" s="205">
        <v>521</v>
      </c>
      <c r="C239" s="189">
        <v>916</v>
      </c>
      <c r="D239" s="190">
        <v>313</v>
      </c>
      <c r="E239" s="191">
        <v>328</v>
      </c>
      <c r="F239" s="188">
        <v>561</v>
      </c>
      <c r="G239" s="192">
        <v>1612</v>
      </c>
      <c r="H239" s="190">
        <v>925</v>
      </c>
      <c r="I239" s="191">
        <v>1612</v>
      </c>
      <c r="J239" s="188">
        <v>239</v>
      </c>
      <c r="K239" s="189">
        <v>48</v>
      </c>
      <c r="L239" s="190">
        <v>728</v>
      </c>
      <c r="M239" s="188">
        <v>294</v>
      </c>
      <c r="N239" s="193">
        <v>1459</v>
      </c>
      <c r="O239" s="206">
        <v>920</v>
      </c>
      <c r="P239" s="188">
        <v>843</v>
      </c>
      <c r="Q239" s="189">
        <v>448</v>
      </c>
      <c r="R239" s="190">
        <v>991</v>
      </c>
      <c r="S239" s="191">
        <v>776</v>
      </c>
      <c r="T239" s="188">
        <v>280</v>
      </c>
      <c r="U239" s="192">
        <v>48</v>
      </c>
      <c r="V239" s="190">
        <v>894</v>
      </c>
      <c r="W239" s="207">
        <v>560</v>
      </c>
      <c r="X239" s="188">
        <v>744</v>
      </c>
      <c r="Y239" s="192">
        <v>146</v>
      </c>
      <c r="Z239" s="190">
        <v>1106</v>
      </c>
      <c r="AA239" s="188">
        <v>1186</v>
      </c>
      <c r="AB239" s="169">
        <f t="shared" si="3000"/>
        <v>9604</v>
      </c>
      <c r="AC239" s="170">
        <f t="shared" si="3001"/>
        <v>8894</v>
      </c>
      <c r="BI239" s="136" t="s">
        <v>29</v>
      </c>
      <c r="BJ239" s="128">
        <f>B239/B250</f>
        <v>5.8737316798196167E-2</v>
      </c>
      <c r="BK239" s="129">
        <f t="shared" ref="BK239" si="3330">C239/C250</f>
        <v>8.8127766018857037E-2</v>
      </c>
      <c r="BL239" s="130">
        <f t="shared" ref="BL239" si="3331">D239/D250</f>
        <v>8.670360110803324E-2</v>
      </c>
      <c r="BM239" s="131">
        <f t="shared" ref="BM239" si="3332">E239/E250</f>
        <v>8.1938546090432177E-2</v>
      </c>
      <c r="BN239" s="128">
        <f t="shared" ref="BN239" si="3333">F239/F250</f>
        <v>5.2725563909774439E-2</v>
      </c>
      <c r="BO239" s="129">
        <f t="shared" ref="BO239" si="3334">G239/G250</f>
        <v>0.12498061714994572</v>
      </c>
      <c r="BP239" s="130">
        <f t="shared" ref="BP239" si="3335">H239/H250</f>
        <v>6.3317133274009174E-2</v>
      </c>
      <c r="BQ239" s="131">
        <f t="shared" ref="BQ239" si="3336">I239/I250</f>
        <v>9.8023715415019766E-2</v>
      </c>
      <c r="BR239" s="128">
        <f t="shared" ref="BR239" si="3337">J239/J250</f>
        <v>0.11268269684111268</v>
      </c>
      <c r="BS239" s="129">
        <f t="shared" ref="BS239" si="3338">K239/K250</f>
        <v>2.4767801857585141E-2</v>
      </c>
      <c r="BT239" s="130">
        <f t="shared" ref="BT239" si="3339">L239/L250</f>
        <v>9.3741952098892606E-2</v>
      </c>
      <c r="BU239" s="128">
        <f t="shared" ref="BU239" si="3340">M239/M250</f>
        <v>4.1654859733635592E-2</v>
      </c>
      <c r="BV239" s="132">
        <f t="shared" ref="BV239" si="3341">N239/N250</f>
        <v>9.0189775607343758E-2</v>
      </c>
      <c r="BW239" s="133">
        <f t="shared" ref="BW239" si="3342">O239/O250</f>
        <v>6.3117453347969268E-2</v>
      </c>
      <c r="BX239" s="128">
        <f t="shared" ref="BX239" si="3343">P239/P250</f>
        <v>0.10205811138014528</v>
      </c>
      <c r="BY239" s="129">
        <f t="shared" ref="BY239" si="3344">Q239/Q250</f>
        <v>6.4749241219829459E-2</v>
      </c>
      <c r="BZ239" s="130">
        <f t="shared" ref="BZ239" si="3345">R239/R250</f>
        <v>9.2894638170228722E-2</v>
      </c>
      <c r="CA239" s="131">
        <f t="shared" ref="CA239" si="3346">S239/S250</f>
        <v>7.8368006463340745E-2</v>
      </c>
      <c r="CB239" s="128">
        <f t="shared" ref="CB239" si="3347">T239/T250</f>
        <v>0.14329580348004095</v>
      </c>
      <c r="CC239" s="129">
        <f t="shared" ref="CC239" si="3348">U239/U250</f>
        <v>2.8119507908611598E-2</v>
      </c>
      <c r="CD239" s="130">
        <f t="shared" ref="CD239" si="3349">V239/V250</f>
        <v>0.10860058309037901</v>
      </c>
      <c r="CE239" s="131">
        <f t="shared" ref="CE239" si="3350">W239/W250</f>
        <v>6.251395400759098E-2</v>
      </c>
      <c r="CF239" s="128">
        <f t="shared" ref="CF239" si="3351">X239/X250</f>
        <v>0.10671256454388985</v>
      </c>
      <c r="CG239" s="129">
        <f t="shared" ref="CG239" si="3352">Y239/Y250</f>
        <v>4.2038583357327956E-2</v>
      </c>
      <c r="CH239" s="130">
        <f t="shared" ref="CH239" si="3353">Z239/Z250</f>
        <v>7.736970968870234E-2</v>
      </c>
      <c r="CI239" s="128">
        <f t="shared" ref="CI239" si="3354">AA239/AA250</f>
        <v>7.5773064145157165E-2</v>
      </c>
      <c r="CJ239" s="134">
        <f t="shared" ref="CJ239" si="3355">AB239/AB250</f>
        <v>8.4117224587033829E-2</v>
      </c>
      <c r="CK239" s="135">
        <f t="shared" ref="CK239" si="3356">AC239/AC250</f>
        <v>7.8070275536985506E-2</v>
      </c>
    </row>
    <row r="240" spans="1:89" x14ac:dyDescent="0.2">
      <c r="A240" s="145" t="s">
        <v>30</v>
      </c>
      <c r="B240" s="202">
        <v>659</v>
      </c>
      <c r="C240" s="196">
        <v>1030</v>
      </c>
      <c r="D240" s="197">
        <v>265</v>
      </c>
      <c r="E240" s="198">
        <v>351</v>
      </c>
      <c r="F240" s="195">
        <v>501</v>
      </c>
      <c r="G240" s="199">
        <v>1698</v>
      </c>
      <c r="H240" s="197">
        <v>1053</v>
      </c>
      <c r="I240" s="198">
        <v>1662</v>
      </c>
      <c r="J240" s="195">
        <v>289</v>
      </c>
      <c r="K240" s="196">
        <v>74</v>
      </c>
      <c r="L240" s="197">
        <v>687</v>
      </c>
      <c r="M240" s="195">
        <v>337</v>
      </c>
      <c r="N240" s="200">
        <v>1499</v>
      </c>
      <c r="O240" s="203">
        <v>930</v>
      </c>
      <c r="P240" s="195">
        <v>795</v>
      </c>
      <c r="Q240" s="196">
        <v>522</v>
      </c>
      <c r="R240" s="197">
        <v>880</v>
      </c>
      <c r="S240" s="198">
        <v>878</v>
      </c>
      <c r="T240" s="195">
        <v>239</v>
      </c>
      <c r="U240" s="199">
        <v>80</v>
      </c>
      <c r="V240" s="197">
        <v>759</v>
      </c>
      <c r="W240" s="204">
        <v>606</v>
      </c>
      <c r="X240" s="195">
        <v>714</v>
      </c>
      <c r="Y240" s="199">
        <v>231</v>
      </c>
      <c r="Z240" s="197">
        <v>1218</v>
      </c>
      <c r="AA240" s="195">
        <v>1497</v>
      </c>
      <c r="AB240" s="169">
        <f t="shared" si="3000"/>
        <v>9558</v>
      </c>
      <c r="AC240" s="170">
        <f t="shared" si="3001"/>
        <v>9896</v>
      </c>
      <c r="BI240" s="145" t="s">
        <v>30</v>
      </c>
      <c r="BJ240" s="128">
        <f>B240/B250</f>
        <v>7.4295377677564819E-2</v>
      </c>
      <c r="BK240" s="129">
        <f t="shared" ref="BK240" si="3357">C240/C250</f>
        <v>9.9095632095439673E-2</v>
      </c>
      <c r="BL240" s="130">
        <f t="shared" ref="BL240" si="3358">D240/D250</f>
        <v>7.3407202216066489E-2</v>
      </c>
      <c r="BM240" s="131">
        <f t="shared" ref="BM240" si="3359">E240/E250</f>
        <v>8.7684236822383216E-2</v>
      </c>
      <c r="BN240" s="128">
        <f t="shared" ref="BN240" si="3360">F240/F250</f>
        <v>4.7086466165413531E-2</v>
      </c>
      <c r="BO240" s="129">
        <f t="shared" ref="BO240" si="3361">G240/G250</f>
        <v>0.13164831756861528</v>
      </c>
      <c r="BP240" s="130">
        <f t="shared" ref="BP240" si="3362">H240/H250</f>
        <v>7.207885550003422E-2</v>
      </c>
      <c r="BQ240" s="131">
        <f t="shared" ref="BQ240" si="3363">I240/I250</f>
        <v>0.10106415323806628</v>
      </c>
      <c r="BR240" s="128">
        <f t="shared" ref="BR240" si="3364">J240/J250</f>
        <v>0.13625648279113625</v>
      </c>
      <c r="BS240" s="129">
        <f t="shared" ref="BS240" si="3365">K240/K250</f>
        <v>3.8183694530443756E-2</v>
      </c>
      <c r="BT240" s="130">
        <f t="shared" ref="BT240" si="3366">L240/L250</f>
        <v>8.8462528972443985E-2</v>
      </c>
      <c r="BU240" s="128">
        <f t="shared" ref="BU240" si="3367">M240/M250</f>
        <v>4.774723717767073E-2</v>
      </c>
      <c r="BV240" s="132">
        <f t="shared" ref="BV240" si="3368">N240/N250</f>
        <v>9.2662421957099589E-2</v>
      </c>
      <c r="BW240" s="133">
        <f t="shared" ref="BW240" si="3369">O240/O250</f>
        <v>6.3803512623490669E-2</v>
      </c>
      <c r="BX240" s="128">
        <f t="shared" ref="BX240" si="3370">P240/P250</f>
        <v>9.6246973365617439E-2</v>
      </c>
      <c r="BY240" s="129">
        <f t="shared" ref="BY240" si="3371">Q240/Q250</f>
        <v>7.5444428385604861E-2</v>
      </c>
      <c r="BZ240" s="130">
        <f t="shared" ref="BZ240" si="3372">R240/R250</f>
        <v>8.2489688788901394E-2</v>
      </c>
      <c r="CA240" s="131">
        <f t="shared" ref="CA240" si="3373">S240/S250</f>
        <v>8.866895576651182E-2</v>
      </c>
      <c r="CB240" s="128">
        <f t="shared" ref="CB240" si="3374">T240/T250</f>
        <v>0.12231320368474924</v>
      </c>
      <c r="CC240" s="129">
        <f t="shared" ref="CC240" si="3375">U240/U250</f>
        <v>4.6865846514352667E-2</v>
      </c>
      <c r="CD240" s="130">
        <f t="shared" ref="CD240" si="3376">V240/V250</f>
        <v>9.2201166180758021E-2</v>
      </c>
      <c r="CE240" s="131">
        <f t="shared" ref="CE240" si="3377">W240/W250</f>
        <v>6.7649028801071667E-2</v>
      </c>
      <c r="CF240" s="128">
        <f t="shared" ref="CF240" si="3378">X240/X250</f>
        <v>0.10240963855421686</v>
      </c>
      <c r="CG240" s="129">
        <f t="shared" ref="CG240" si="3379">Y240/Y250</f>
        <v>6.651310106536136E-2</v>
      </c>
      <c r="CH240" s="130">
        <f t="shared" ref="CH240" si="3380">Z240/Z250</f>
        <v>8.5204616998950683E-2</v>
      </c>
      <c r="CI240" s="128">
        <f t="shared" ref="CI240" si="3381">AA240/AA250</f>
        <v>9.5642729363659598E-2</v>
      </c>
      <c r="CJ240" s="134">
        <f t="shared" ref="CJ240" si="3382">AB240/AB250</f>
        <v>8.371433075831626E-2</v>
      </c>
      <c r="CK240" s="135">
        <f t="shared" ref="CK240" si="3383">AC240/AC250</f>
        <v>8.6865689983585403E-2</v>
      </c>
    </row>
    <row r="241" spans="1:89" x14ac:dyDescent="0.2">
      <c r="A241" s="136" t="s">
        <v>31</v>
      </c>
      <c r="B241" s="205">
        <v>593</v>
      </c>
      <c r="C241" s="189">
        <v>924</v>
      </c>
      <c r="D241" s="190">
        <v>204</v>
      </c>
      <c r="E241" s="191">
        <v>307</v>
      </c>
      <c r="F241" s="188">
        <v>413</v>
      </c>
      <c r="G241" s="192">
        <v>1326</v>
      </c>
      <c r="H241" s="190">
        <v>891</v>
      </c>
      <c r="I241" s="191">
        <v>1319</v>
      </c>
      <c r="J241" s="188">
        <v>223</v>
      </c>
      <c r="K241" s="189">
        <v>56</v>
      </c>
      <c r="L241" s="190">
        <v>719</v>
      </c>
      <c r="M241" s="188">
        <v>226</v>
      </c>
      <c r="N241" s="193">
        <v>1225</v>
      </c>
      <c r="O241" s="206">
        <v>805</v>
      </c>
      <c r="P241" s="188">
        <v>523</v>
      </c>
      <c r="Q241" s="189">
        <v>486</v>
      </c>
      <c r="R241" s="190">
        <v>643</v>
      </c>
      <c r="S241" s="191">
        <v>803</v>
      </c>
      <c r="T241" s="188">
        <v>136</v>
      </c>
      <c r="U241" s="192">
        <v>40</v>
      </c>
      <c r="V241" s="190">
        <v>748</v>
      </c>
      <c r="W241" s="207">
        <v>478</v>
      </c>
      <c r="X241" s="188">
        <v>593</v>
      </c>
      <c r="Y241" s="192">
        <v>197</v>
      </c>
      <c r="Z241" s="190">
        <v>998</v>
      </c>
      <c r="AA241" s="188">
        <v>1153</v>
      </c>
      <c r="AB241" s="169">
        <f t="shared" si="3000"/>
        <v>7909</v>
      </c>
      <c r="AC241" s="170">
        <f t="shared" si="3001"/>
        <v>8120</v>
      </c>
      <c r="BI241" s="136" t="s">
        <v>31</v>
      </c>
      <c r="BJ241" s="128">
        <f>B241/B250</f>
        <v>6.6854565952649381E-2</v>
      </c>
      <c r="BK241" s="129">
        <f t="shared" ref="BK241" si="3384">C241/C250</f>
        <v>8.88974408312488E-2</v>
      </c>
      <c r="BL241" s="130">
        <f t="shared" ref="BL241" si="3385">D241/D250</f>
        <v>5.6509695290858725E-2</v>
      </c>
      <c r="BM241" s="131">
        <f t="shared" ref="BM241" si="3386">E241/E250</f>
        <v>7.6692480639520361E-2</v>
      </c>
      <c r="BN241" s="128">
        <f t="shared" ref="BN241" si="3387">F241/F250</f>
        <v>3.8815789473684213E-2</v>
      </c>
      <c r="BO241" s="129">
        <f t="shared" ref="BO241" si="3388">G241/G250</f>
        <v>0.10280663668785858</v>
      </c>
      <c r="BP241" s="130">
        <f t="shared" ref="BP241" si="3389">H241/H250</f>
        <v>6.0989800807721269E-2</v>
      </c>
      <c r="BQ241" s="131">
        <f t="shared" ref="BQ241" si="3390">I241/I250</f>
        <v>8.0206749771967165E-2</v>
      </c>
      <c r="BR241" s="128">
        <f t="shared" ref="BR241" si="3391">J241/J250</f>
        <v>0.10513908533710514</v>
      </c>
      <c r="BS241" s="129">
        <f t="shared" ref="BS241" si="3392">K241/K250</f>
        <v>2.8895768833849329E-2</v>
      </c>
      <c r="BT241" s="130">
        <f t="shared" ref="BT241" si="3393">L241/L250</f>
        <v>9.2583054339428275E-2</v>
      </c>
      <c r="BU241" s="128">
        <f t="shared" ref="BU241" si="3394">M241/M250</f>
        <v>3.2020402380277702E-2</v>
      </c>
      <c r="BV241" s="132">
        <f t="shared" ref="BV241" si="3395">N241/N250</f>
        <v>7.5724794461272171E-2</v>
      </c>
      <c r="BW241" s="133">
        <f t="shared" ref="BW241" si="3396">O241/O250</f>
        <v>5.5227771679473105E-2</v>
      </c>
      <c r="BX241" s="128">
        <f t="shared" ref="BX241" si="3397">P241/P250</f>
        <v>6.3317191283292981E-2</v>
      </c>
      <c r="BY241" s="129">
        <f t="shared" ref="BY241" si="3398">Q241/Q250</f>
        <v>7.0241364359011418E-2</v>
      </c>
      <c r="BZ241" s="130">
        <f t="shared" ref="BZ241" si="3399">R241/R250</f>
        <v>6.0273715785526809E-2</v>
      </c>
      <c r="CA241" s="131">
        <f t="shared" ref="CA241" si="3400">S241/S250</f>
        <v>8.109472833770956E-2</v>
      </c>
      <c r="CB241" s="128">
        <f t="shared" ref="CB241" si="3401">T241/T250</f>
        <v>6.9600818833162742E-2</v>
      </c>
      <c r="CC241" s="129">
        <f t="shared" ref="CC241" si="3402">U241/U250</f>
        <v>2.3432923257176334E-2</v>
      </c>
      <c r="CD241" s="130">
        <f t="shared" ref="CD241" si="3403">V241/V250</f>
        <v>9.086491739552964E-2</v>
      </c>
      <c r="CE241" s="131">
        <f t="shared" ref="CE241" si="3404">W241/W250</f>
        <v>5.3360125027908017E-2</v>
      </c>
      <c r="CF241" s="128">
        <f t="shared" ref="CF241" si="3405">X241/X250</f>
        <v>8.5054503729202521E-2</v>
      </c>
      <c r="CG241" s="129">
        <f t="shared" ref="CG241" si="3406">Y241/Y250</f>
        <v>5.6723293982147996E-2</v>
      </c>
      <c r="CH241" s="130">
        <f t="shared" ref="CH241" si="3407">Z241/Z250</f>
        <v>6.9814620496677166E-2</v>
      </c>
      <c r="CI241" s="128">
        <f t="shared" ref="CI241" si="3408">AA241/AA250</f>
        <v>7.3664707385637615E-2</v>
      </c>
      <c r="CJ241" s="134">
        <f t="shared" ref="CJ241" si="3409">AB241/AB250</f>
        <v>6.9271462854940707E-2</v>
      </c>
      <c r="CK241" s="135">
        <f t="shared" ref="CK241" si="3410">AC241/AC250</f>
        <v>7.1276212880629894E-2</v>
      </c>
    </row>
    <row r="242" spans="1:89" x14ac:dyDescent="0.2">
      <c r="A242" s="145" t="s">
        <v>32</v>
      </c>
      <c r="B242" s="202">
        <v>597</v>
      </c>
      <c r="C242" s="196">
        <v>696</v>
      </c>
      <c r="D242" s="197">
        <v>154</v>
      </c>
      <c r="E242" s="198">
        <v>258</v>
      </c>
      <c r="F242" s="195">
        <v>389</v>
      </c>
      <c r="G242" s="199">
        <v>1077</v>
      </c>
      <c r="H242" s="197">
        <v>781</v>
      </c>
      <c r="I242" s="198">
        <v>1319</v>
      </c>
      <c r="J242" s="195">
        <v>206</v>
      </c>
      <c r="K242" s="196">
        <v>57</v>
      </c>
      <c r="L242" s="197">
        <v>592</v>
      </c>
      <c r="M242" s="195">
        <v>190</v>
      </c>
      <c r="N242" s="200">
        <v>1055</v>
      </c>
      <c r="O242" s="203">
        <v>716</v>
      </c>
      <c r="P242" s="195">
        <v>371</v>
      </c>
      <c r="Q242" s="196">
        <v>462</v>
      </c>
      <c r="R242" s="197">
        <v>571</v>
      </c>
      <c r="S242" s="198">
        <v>751</v>
      </c>
      <c r="T242" s="195">
        <v>81</v>
      </c>
      <c r="U242" s="199">
        <v>51</v>
      </c>
      <c r="V242" s="197">
        <v>793</v>
      </c>
      <c r="W242" s="204">
        <v>369</v>
      </c>
      <c r="X242" s="195">
        <v>357</v>
      </c>
      <c r="Y242" s="199">
        <v>200</v>
      </c>
      <c r="Z242" s="197">
        <v>765</v>
      </c>
      <c r="AA242" s="195">
        <v>1150</v>
      </c>
      <c r="AB242" s="169">
        <f t="shared" si="3000"/>
        <v>6712</v>
      </c>
      <c r="AC242" s="170">
        <f t="shared" si="3001"/>
        <v>7296</v>
      </c>
      <c r="BI242" s="145" t="s">
        <v>32</v>
      </c>
      <c r="BJ242" s="128">
        <f>B242/B250</f>
        <v>6.7305524239007888E-2</v>
      </c>
      <c r="BK242" s="129">
        <f t="shared" ref="BK242" si="3411">C242/C250</f>
        <v>6.6961708678083515E-2</v>
      </c>
      <c r="BL242" s="130">
        <f t="shared" ref="BL242" si="3412">D242/D250</f>
        <v>4.2659279778393351E-2</v>
      </c>
      <c r="BM242" s="131">
        <f t="shared" ref="BM242" si="3413">E242/E250</f>
        <v>6.4451661254059461E-2</v>
      </c>
      <c r="BN242" s="128">
        <f t="shared" ref="BN242" si="3414">F242/F250</f>
        <v>3.6560150375939848E-2</v>
      </c>
      <c r="BO242" s="129">
        <f t="shared" ref="BO242" si="3415">G242/G250</f>
        <v>8.3501318033803687E-2</v>
      </c>
      <c r="BP242" s="130">
        <f t="shared" ref="BP242" si="3416">H242/H250</f>
        <v>5.3460195769730989E-2</v>
      </c>
      <c r="BQ242" s="131">
        <f t="shared" ref="BQ242" si="3417">I242/I250</f>
        <v>8.0206749771967165E-2</v>
      </c>
      <c r="BR242" s="128">
        <f t="shared" ref="BR242" si="3418">J242/J250</f>
        <v>9.7123998114097124E-2</v>
      </c>
      <c r="BS242" s="129">
        <f t="shared" ref="BS242" si="3419">K242/K250</f>
        <v>2.9411764705882353E-2</v>
      </c>
      <c r="BT242" s="130">
        <f t="shared" ref="BT242" si="3420">L242/L250</f>
        <v>7.622971928920938E-2</v>
      </c>
      <c r="BU242" s="128">
        <f t="shared" ref="BU242" si="3421">M242/M250</f>
        <v>2.6919807310852934E-2</v>
      </c>
      <c r="BV242" s="132">
        <f t="shared" ref="BV242" si="3422">N242/N250</f>
        <v>6.5216047474809913E-2</v>
      </c>
      <c r="BW242" s="133">
        <f t="shared" ref="BW242" si="3423">O242/O250</f>
        <v>4.9121844127332601E-2</v>
      </c>
      <c r="BX242" s="128">
        <f t="shared" ref="BX242" si="3424">P242/P250</f>
        <v>4.4915254237288135E-2</v>
      </c>
      <c r="BY242" s="129">
        <f t="shared" ref="BY242" si="3425">Q242/Q250</f>
        <v>6.6772655007949128E-2</v>
      </c>
      <c r="BZ242" s="130">
        <f t="shared" ref="BZ242" si="3426">R242/R250</f>
        <v>5.3524559430071242E-2</v>
      </c>
      <c r="CA242" s="131">
        <f t="shared" ref="CA242" si="3427">S242/S250</f>
        <v>7.584326398707332E-2</v>
      </c>
      <c r="CB242" s="128">
        <f t="shared" ref="CB242" si="3428">T242/T250</f>
        <v>4.1453428863868984E-2</v>
      </c>
      <c r="CC242" s="129">
        <f t="shared" ref="CC242" si="3429">U242/U250</f>
        <v>2.9876977152899824E-2</v>
      </c>
      <c r="CD242" s="130">
        <f t="shared" ref="CD242" si="3430">V242/V250</f>
        <v>9.6331389698736641E-2</v>
      </c>
      <c r="CE242" s="131">
        <f t="shared" ref="CE242" si="3431">W242/W250</f>
        <v>4.1192230408573345E-2</v>
      </c>
      <c r="CF242" s="128">
        <f t="shared" ref="CF242" si="3432">X242/X250</f>
        <v>5.1204819277108432E-2</v>
      </c>
      <c r="CG242" s="129">
        <f t="shared" ref="CG242" si="3433">Y242/Y250</f>
        <v>5.7587100489490353E-2</v>
      </c>
      <c r="CH242" s="130">
        <f t="shared" ref="CH242" si="3434">Z242/Z250</f>
        <v>5.3515215110178385E-2</v>
      </c>
      <c r="CI242" s="128">
        <f t="shared" ref="CI242" si="3435">AA242/AA250</f>
        <v>7.3473038589317655E-2</v>
      </c>
      <c r="CJ242" s="134">
        <f t="shared" ref="CJ242" si="3436">AB242/AB250</f>
        <v>5.8787464746789989E-2</v>
      </c>
      <c r="CK242" s="135">
        <f t="shared" ref="CK242" si="3437">AC242/AC250</f>
        <v>6.4043257287817207E-2</v>
      </c>
    </row>
    <row r="243" spans="1:89" x14ac:dyDescent="0.2">
      <c r="A243" s="136" t="s">
        <v>33</v>
      </c>
      <c r="B243" s="205">
        <v>501</v>
      </c>
      <c r="C243" s="189">
        <v>491</v>
      </c>
      <c r="D243" s="190">
        <v>115</v>
      </c>
      <c r="E243" s="191">
        <v>269</v>
      </c>
      <c r="F243" s="188">
        <v>280</v>
      </c>
      <c r="G243" s="192">
        <v>775</v>
      </c>
      <c r="H243" s="190">
        <v>512</v>
      </c>
      <c r="I243" s="191">
        <v>963</v>
      </c>
      <c r="J243" s="188">
        <v>142</v>
      </c>
      <c r="K243" s="189">
        <v>52</v>
      </c>
      <c r="L243" s="190">
        <v>612</v>
      </c>
      <c r="M243" s="188">
        <v>175</v>
      </c>
      <c r="N243" s="193">
        <v>908</v>
      </c>
      <c r="O243" s="206">
        <v>689</v>
      </c>
      <c r="P243" s="188">
        <v>234</v>
      </c>
      <c r="Q243" s="189">
        <v>421</v>
      </c>
      <c r="R243" s="190">
        <v>488</v>
      </c>
      <c r="S243" s="191">
        <v>509</v>
      </c>
      <c r="T243" s="188">
        <v>44</v>
      </c>
      <c r="U243" s="192">
        <v>71</v>
      </c>
      <c r="V243" s="190">
        <v>669</v>
      </c>
      <c r="W243" s="207">
        <v>299</v>
      </c>
      <c r="X243" s="188">
        <v>222</v>
      </c>
      <c r="Y243" s="192">
        <v>170</v>
      </c>
      <c r="Z243" s="190">
        <v>619</v>
      </c>
      <c r="AA243" s="188">
        <v>835</v>
      </c>
      <c r="AB243" s="169">
        <f t="shared" si="3000"/>
        <v>5346</v>
      </c>
      <c r="AC243" s="170">
        <f t="shared" si="3001"/>
        <v>5719</v>
      </c>
      <c r="BI243" s="136" t="s">
        <v>33</v>
      </c>
      <c r="BJ243" s="128">
        <f>B243/B250</f>
        <v>5.6482525366403608E-2</v>
      </c>
      <c r="BK243" s="129">
        <f t="shared" ref="BK243" si="3438">C243/C250</f>
        <v>4.7238791610544548E-2</v>
      </c>
      <c r="BL243" s="130">
        <f t="shared" ref="BL243" si="3439">D243/D250</f>
        <v>3.1855955678670361E-2</v>
      </c>
      <c r="BM243" s="131">
        <f t="shared" ref="BM243" si="3440">E243/E250</f>
        <v>6.7199600299775175E-2</v>
      </c>
      <c r="BN243" s="128">
        <f t="shared" ref="BN243" si="3441">F243/F250</f>
        <v>2.6315789473684209E-2</v>
      </c>
      <c r="BO243" s="129">
        <f t="shared" ref="BO243" si="3442">G243/G250</f>
        <v>6.008683516824314E-2</v>
      </c>
      <c r="BP243" s="130">
        <f t="shared" ref="BP243" si="3443">H243/H250</f>
        <v>3.504688890410021E-2</v>
      </c>
      <c r="BQ243" s="131">
        <f t="shared" ref="BQ243" si="3444">I243/I250</f>
        <v>5.8558832471875953E-2</v>
      </c>
      <c r="BR243" s="128">
        <f t="shared" ref="BR243" si="3445">J243/J250</f>
        <v>6.6949552098066953E-2</v>
      </c>
      <c r="BS243" s="129">
        <f t="shared" ref="BS243" si="3446">K243/K250</f>
        <v>2.6831785345717233E-2</v>
      </c>
      <c r="BT243" s="130">
        <f t="shared" ref="BT243" si="3447">L243/L250</f>
        <v>7.8805047643574558E-2</v>
      </c>
      <c r="BU243" s="128">
        <f t="shared" ref="BU243" si="3448">M243/M250</f>
        <v>2.4794559365259282E-2</v>
      </c>
      <c r="BV243" s="132">
        <f t="shared" ref="BV243" si="3449">N243/N250</f>
        <v>5.6129072139457253E-2</v>
      </c>
      <c r="BW243" s="133">
        <f t="shared" ref="BW243" si="3450">O243/O250</f>
        <v>4.7269484083424809E-2</v>
      </c>
      <c r="BX243" s="128">
        <f t="shared" ref="BX243" si="3451">P243/P250</f>
        <v>2.8329297820823246E-2</v>
      </c>
      <c r="BY243" s="129">
        <f t="shared" ref="BY243" si="3452">Q243/Q250</f>
        <v>6.0846943199884373E-2</v>
      </c>
      <c r="BZ243" s="130">
        <f t="shared" ref="BZ243" si="3453">R243/R250</f>
        <v>4.5744281964754406E-2</v>
      </c>
      <c r="CA243" s="131">
        <f t="shared" ref="CA243" si="3454">S243/S250</f>
        <v>5.1403756816804688E-2</v>
      </c>
      <c r="CB243" s="128">
        <f t="shared" ref="CB243" si="3455">T243/T250</f>
        <v>2.2517911975435005E-2</v>
      </c>
      <c r="CC243" s="129">
        <f t="shared" ref="CC243" si="3456">U243/U250</f>
        <v>4.1593438781487989E-2</v>
      </c>
      <c r="CD243" s="130">
        <f t="shared" ref="CD243" si="3457">V243/V250</f>
        <v>8.1268221574344018E-2</v>
      </c>
      <c r="CE243" s="131">
        <f t="shared" ref="CE243" si="3458">W243/W250</f>
        <v>3.3377986157624467E-2</v>
      </c>
      <c r="CF243" s="128">
        <f t="shared" ref="CF243" si="3459">X243/X250</f>
        <v>3.1841652323580036E-2</v>
      </c>
      <c r="CG243" s="129">
        <f t="shared" ref="CG243" si="3460">Y243/Y250</f>
        <v>4.8949035416066801E-2</v>
      </c>
      <c r="CH243" s="130">
        <f t="shared" ref="CH243" si="3461">Z243/Z250</f>
        <v>4.3301853795033228E-2</v>
      </c>
      <c r="CI243" s="128">
        <f t="shared" ref="CI243" si="3462">AA243/AA250</f>
        <v>5.3347814975721955E-2</v>
      </c>
      <c r="CJ243" s="134">
        <f t="shared" ref="CJ243" si="3463">AB243/AB250</f>
        <v>4.6823269746176885E-2</v>
      </c>
      <c r="CK243" s="135">
        <f t="shared" ref="CK243" si="3464">AC243/AC250</f>
        <v>5.0200574071960886E-2</v>
      </c>
    </row>
    <row r="244" spans="1:89" x14ac:dyDescent="0.2">
      <c r="A244" s="145" t="s">
        <v>34</v>
      </c>
      <c r="B244" s="202">
        <v>237</v>
      </c>
      <c r="C244" s="196">
        <v>457</v>
      </c>
      <c r="D244" s="197">
        <v>56</v>
      </c>
      <c r="E244" s="198">
        <v>246</v>
      </c>
      <c r="F244" s="195">
        <v>110</v>
      </c>
      <c r="G244" s="199">
        <v>899</v>
      </c>
      <c r="H244" s="197">
        <v>309</v>
      </c>
      <c r="I244" s="198">
        <v>943</v>
      </c>
      <c r="J244" s="195">
        <v>108</v>
      </c>
      <c r="K244" s="196">
        <v>38</v>
      </c>
      <c r="L244" s="197">
        <v>776</v>
      </c>
      <c r="M244" s="195">
        <v>122</v>
      </c>
      <c r="N244" s="200">
        <v>845</v>
      </c>
      <c r="O244" s="203">
        <v>551</v>
      </c>
      <c r="P244" s="195">
        <v>242</v>
      </c>
      <c r="Q244" s="196">
        <v>368</v>
      </c>
      <c r="R244" s="197">
        <v>303</v>
      </c>
      <c r="S244" s="198">
        <v>594</v>
      </c>
      <c r="T244" s="195">
        <v>52</v>
      </c>
      <c r="U244" s="199">
        <v>41</v>
      </c>
      <c r="V244" s="197">
        <v>647</v>
      </c>
      <c r="W244" s="204">
        <v>210</v>
      </c>
      <c r="X244" s="195">
        <v>122</v>
      </c>
      <c r="Y244" s="199">
        <v>182</v>
      </c>
      <c r="Z244" s="197">
        <v>411</v>
      </c>
      <c r="AA244" s="195">
        <v>582</v>
      </c>
      <c r="AB244" s="169">
        <f t="shared" si="3000"/>
        <v>4218</v>
      </c>
      <c r="AC244" s="170">
        <f t="shared" si="3001"/>
        <v>5233</v>
      </c>
      <c r="BI244" s="145" t="s">
        <v>34</v>
      </c>
      <c r="BJ244" s="128">
        <f>B244/B250</f>
        <v>2.6719278466741825E-2</v>
      </c>
      <c r="BK244" s="129">
        <f t="shared" ref="BK244" si="3465">C244/C250</f>
        <v>4.3967673657879548E-2</v>
      </c>
      <c r="BL244" s="130">
        <f t="shared" ref="BL244" si="3466">D244/D250</f>
        <v>1.5512465373961219E-2</v>
      </c>
      <c r="BM244" s="131">
        <f t="shared" ref="BM244" si="3467">E244/E250</f>
        <v>6.1453909567824129E-2</v>
      </c>
      <c r="BN244" s="128">
        <f t="shared" ref="BN244" si="3468">F244/F250</f>
        <v>1.0338345864661654E-2</v>
      </c>
      <c r="BO244" s="129">
        <f t="shared" ref="BO244" si="3469">G244/G250</f>
        <v>6.9700728795162037E-2</v>
      </c>
      <c r="BP244" s="130">
        <f t="shared" ref="BP244" si="3470">H244/H250</f>
        <v>2.1151345061263604E-2</v>
      </c>
      <c r="BQ244" s="131">
        <f t="shared" ref="BQ244" si="3471">I244/I250</f>
        <v>5.7342657342657345E-2</v>
      </c>
      <c r="BR244" s="128">
        <f t="shared" ref="BR244" si="3472">J244/J250</f>
        <v>5.0919377652050922E-2</v>
      </c>
      <c r="BS244" s="129">
        <f t="shared" ref="BS244" si="3473">K244/K250</f>
        <v>1.9607843137254902E-2</v>
      </c>
      <c r="BT244" s="130">
        <f t="shared" ref="BT244" si="3474">L244/L250</f>
        <v>9.9922740149369041E-2</v>
      </c>
      <c r="BU244" s="128">
        <f t="shared" ref="BU244" si="3475">M244/M250</f>
        <v>1.728534995749504E-2</v>
      </c>
      <c r="BV244" s="132">
        <f t="shared" ref="BV244" si="3476">N244/N250</f>
        <v>5.2234654138591831E-2</v>
      </c>
      <c r="BW244" s="133">
        <f t="shared" ref="BW244" si="3477">O244/O250</f>
        <v>3.7801866081229415E-2</v>
      </c>
      <c r="BX244" s="128">
        <f t="shared" ref="BX244" si="3478">P244/P250</f>
        <v>2.9297820823244551E-2</v>
      </c>
      <c r="BY244" s="129">
        <f t="shared" ref="BY244" si="3479">Q244/Q250</f>
        <v>5.3186876716288481E-2</v>
      </c>
      <c r="BZ244" s="130">
        <f t="shared" ref="BZ244" si="3480">R244/R250</f>
        <v>2.8402699662542181E-2</v>
      </c>
      <c r="CA244" s="131">
        <f t="shared" ref="CA244" si="3481">S244/S250</f>
        <v>5.9987881236113913E-2</v>
      </c>
      <c r="CB244" s="128">
        <f t="shared" ref="CB244" si="3482">T244/T250</f>
        <v>2.6612077789150462E-2</v>
      </c>
      <c r="CC244" s="129">
        <f t="shared" ref="CC244" si="3483">U244/U250</f>
        <v>2.4018746338605741E-2</v>
      </c>
      <c r="CD244" s="130">
        <f t="shared" ref="CD244" si="3484">V244/V250</f>
        <v>7.8595724003887271E-2</v>
      </c>
      <c r="CE244" s="131">
        <f t="shared" ref="CE244" si="3485">W244/W250</f>
        <v>2.3442732752846619E-2</v>
      </c>
      <c r="CF244" s="128">
        <f t="shared" ref="CF244" si="3486">X244/X250</f>
        <v>1.7498565691336777E-2</v>
      </c>
      <c r="CG244" s="129">
        <f t="shared" ref="CG244" si="3487">Y244/Y250</f>
        <v>5.2404261445436223E-2</v>
      </c>
      <c r="CH244" s="130">
        <f t="shared" ref="CH244" si="3488">Z244/Z250</f>
        <v>2.8751311647429171E-2</v>
      </c>
      <c r="CI244" s="128">
        <f t="shared" ref="CI244" si="3489">AA244/AA250</f>
        <v>3.7183746486072068E-2</v>
      </c>
      <c r="CJ244" s="134">
        <f t="shared" ref="CJ244" si="3490">AB244/AB250</f>
        <v>3.6943612381102525E-2</v>
      </c>
      <c r="CK244" s="135">
        <f t="shared" ref="CK244" si="3491">AC244/AC250</f>
        <v>4.5934534729598062E-2</v>
      </c>
    </row>
    <row r="245" spans="1:89" x14ac:dyDescent="0.2">
      <c r="A245" s="136" t="s">
        <v>35</v>
      </c>
      <c r="B245" s="205">
        <v>0</v>
      </c>
      <c r="C245" s="189">
        <v>82</v>
      </c>
      <c r="D245" s="190">
        <v>4</v>
      </c>
      <c r="E245" s="191">
        <v>71</v>
      </c>
      <c r="F245" s="188">
        <v>2</v>
      </c>
      <c r="G245" s="192">
        <v>244</v>
      </c>
      <c r="H245" s="190">
        <v>28</v>
      </c>
      <c r="I245" s="191">
        <v>168</v>
      </c>
      <c r="J245" s="188">
        <v>13</v>
      </c>
      <c r="K245" s="189">
        <v>14</v>
      </c>
      <c r="L245" s="190">
        <v>80</v>
      </c>
      <c r="M245" s="188">
        <v>17</v>
      </c>
      <c r="N245" s="193">
        <v>92</v>
      </c>
      <c r="O245" s="206">
        <v>62</v>
      </c>
      <c r="P245" s="188">
        <v>39</v>
      </c>
      <c r="Q245" s="189">
        <v>45</v>
      </c>
      <c r="R245" s="190">
        <v>56</v>
      </c>
      <c r="S245" s="191">
        <v>40</v>
      </c>
      <c r="T245" s="188">
        <v>4</v>
      </c>
      <c r="U245" s="192">
        <v>1</v>
      </c>
      <c r="V245" s="190">
        <v>70</v>
      </c>
      <c r="W245" s="207">
        <v>4</v>
      </c>
      <c r="X245" s="188">
        <v>10</v>
      </c>
      <c r="Y245" s="192">
        <v>6</v>
      </c>
      <c r="Z245" s="190">
        <v>35</v>
      </c>
      <c r="AA245" s="188">
        <v>58</v>
      </c>
      <c r="AB245" s="169">
        <f t="shared" si="3000"/>
        <v>433</v>
      </c>
      <c r="AC245" s="170">
        <f t="shared" si="3001"/>
        <v>812</v>
      </c>
      <c r="BI245" s="136" t="s">
        <v>35</v>
      </c>
      <c r="BJ245" s="128">
        <f>B245/B250</f>
        <v>0</v>
      </c>
      <c r="BK245" s="129">
        <f t="shared" ref="BK245" si="3492">C245/C250</f>
        <v>7.8891668270155858E-3</v>
      </c>
      <c r="BL245" s="130">
        <f t="shared" ref="BL245" si="3493">D245/D250</f>
        <v>1.10803324099723E-3</v>
      </c>
      <c r="BM245" s="131">
        <f t="shared" ref="BM245" si="3494">E245/E250</f>
        <v>1.773669747689233E-2</v>
      </c>
      <c r="BN245" s="128">
        <f t="shared" ref="BN245" si="3495">F245/F250</f>
        <v>1.8796992481203009E-4</v>
      </c>
      <c r="BO245" s="129">
        <f t="shared" ref="BO245" si="3496">G245/G250</f>
        <v>1.8917661652969452E-2</v>
      </c>
      <c r="BP245" s="130">
        <f t="shared" ref="BP245" si="3497">H245/H250</f>
        <v>1.9166267369429804E-3</v>
      </c>
      <c r="BQ245" s="131">
        <f t="shared" ref="BQ245" si="3498">I245/I250</f>
        <v>1.0215871085436303E-2</v>
      </c>
      <c r="BR245" s="128">
        <f t="shared" ref="BR245" si="3499">J245/J250</f>
        <v>6.1291843470061289E-3</v>
      </c>
      <c r="BS245" s="129">
        <f t="shared" ref="BS245" si="3500">K245/K250</f>
        <v>7.2239422084623322E-3</v>
      </c>
      <c r="BT245" s="130">
        <f t="shared" ref="BT245" si="3501">L245/L250</f>
        <v>1.0301313417460727E-2</v>
      </c>
      <c r="BU245" s="128">
        <f t="shared" ref="BU245" si="3502">M245/M250</f>
        <v>2.4086143383394731E-3</v>
      </c>
      <c r="BV245" s="132">
        <f t="shared" ref="BV245" si="3503">N245/N250</f>
        <v>5.6870866044384004E-3</v>
      </c>
      <c r="BW245" s="133">
        <f t="shared" ref="BW245" si="3504">O245/O250</f>
        <v>4.2535675082327109E-3</v>
      </c>
      <c r="BX245" s="128">
        <f t="shared" ref="BX245" si="3505">P245/P250</f>
        <v>4.7215496368038738E-3</v>
      </c>
      <c r="BY245" s="129">
        <f t="shared" ref="BY245" si="3506">Q245/Q250</f>
        <v>6.5038300332417977E-3</v>
      </c>
      <c r="BZ245" s="130">
        <f t="shared" ref="BZ245" si="3507">R245/R250</f>
        <v>5.2493438320209973E-3</v>
      </c>
      <c r="CA245" s="131">
        <f t="shared" ref="CA245" si="3508">S245/S250</f>
        <v>4.039587962027873E-3</v>
      </c>
      <c r="CB245" s="128">
        <f t="shared" ref="CB245" si="3509">T245/T250</f>
        <v>2.0470829068577278E-3</v>
      </c>
      <c r="CC245" s="129">
        <f t="shared" ref="CC245" si="3510">U245/U250</f>
        <v>5.8582308142940832E-4</v>
      </c>
      <c r="CD245" s="130">
        <f t="shared" ref="CD245" si="3511">V245/V250</f>
        <v>8.5034013605442185E-3</v>
      </c>
      <c r="CE245" s="131">
        <f t="shared" ref="CE245" si="3512">W245/W250</f>
        <v>4.4652824291136416E-4</v>
      </c>
      <c r="CF245" s="128">
        <f t="shared" ref="CF245" si="3513">X245/X250</f>
        <v>1.434308663224326E-3</v>
      </c>
      <c r="CG245" s="129">
        <f t="shared" ref="CG245" si="3514">Y245/Y250</f>
        <v>1.7276130146847107E-3</v>
      </c>
      <c r="CH245" s="130">
        <f t="shared" ref="CH245" si="3515">Z245/Z250</f>
        <v>2.4484085344526059E-3</v>
      </c>
      <c r="CI245" s="128">
        <f t="shared" ref="CI245" si="3516">AA245/AA250</f>
        <v>3.7055967288525428E-3</v>
      </c>
      <c r="CJ245" s="134">
        <f t="shared" ref="CJ245" si="3517">AB245/AB250</f>
        <v>3.7924571268414873E-3</v>
      </c>
      <c r="CK245" s="135">
        <f t="shared" ref="CK245" si="3518">AC245/AC250</f>
        <v>7.1276212880629899E-3</v>
      </c>
    </row>
    <row r="246" spans="1:89" x14ac:dyDescent="0.2">
      <c r="A246" s="145" t="s">
        <v>36</v>
      </c>
      <c r="B246" s="202"/>
      <c r="C246" s="196"/>
      <c r="D246" s="197"/>
      <c r="E246" s="198"/>
      <c r="F246" s="195"/>
      <c r="G246" s="199"/>
      <c r="H246" s="197"/>
      <c r="I246" s="198"/>
      <c r="J246" s="195"/>
      <c r="K246" s="199"/>
      <c r="L246" s="197"/>
      <c r="M246" s="195"/>
      <c r="N246" s="200"/>
      <c r="O246" s="203"/>
      <c r="P246" s="195"/>
      <c r="Q246" s="199"/>
      <c r="R246" s="197"/>
      <c r="S246" s="198"/>
      <c r="T246" s="195"/>
      <c r="U246" s="199"/>
      <c r="V246" s="197"/>
      <c r="W246" s="198"/>
      <c r="X246" s="195"/>
      <c r="Y246" s="199"/>
      <c r="Z246" s="197"/>
      <c r="AA246" s="195"/>
      <c r="AB246" s="169">
        <f t="shared" si="3000"/>
        <v>0</v>
      </c>
      <c r="AC246" s="170">
        <f t="shared" si="3001"/>
        <v>0</v>
      </c>
      <c r="BI246" s="145" t="s">
        <v>36</v>
      </c>
      <c r="BJ246" s="128">
        <f>B246/B250</f>
        <v>0</v>
      </c>
      <c r="BK246" s="129">
        <f t="shared" ref="BK246" si="3519">C246/C250</f>
        <v>0</v>
      </c>
      <c r="BL246" s="130">
        <f t="shared" ref="BL246" si="3520">D246/D250</f>
        <v>0</v>
      </c>
      <c r="BM246" s="131">
        <f t="shared" ref="BM246" si="3521">E246/E250</f>
        <v>0</v>
      </c>
      <c r="BN246" s="128">
        <f t="shared" ref="BN246" si="3522">F246/F250</f>
        <v>0</v>
      </c>
      <c r="BO246" s="129">
        <f t="shared" ref="BO246" si="3523">G246/G250</f>
        <v>0</v>
      </c>
      <c r="BP246" s="130">
        <f t="shared" ref="BP246" si="3524">H246/H250</f>
        <v>0</v>
      </c>
      <c r="BQ246" s="131">
        <f t="shared" ref="BQ246" si="3525">I246/I250</f>
        <v>0</v>
      </c>
      <c r="BR246" s="128">
        <f t="shared" ref="BR246" si="3526">J246/J250</f>
        <v>0</v>
      </c>
      <c r="BS246" s="129">
        <f t="shared" ref="BS246" si="3527">K246/K250</f>
        <v>0</v>
      </c>
      <c r="BT246" s="130">
        <f t="shared" ref="BT246" si="3528">L246/L250</f>
        <v>0</v>
      </c>
      <c r="BU246" s="128">
        <f t="shared" ref="BU246" si="3529">M246/M250</f>
        <v>0</v>
      </c>
      <c r="BV246" s="132">
        <f t="shared" ref="BV246" si="3530">N246/N250</f>
        <v>0</v>
      </c>
      <c r="BW246" s="133">
        <f t="shared" ref="BW246" si="3531">O246/O250</f>
        <v>0</v>
      </c>
      <c r="BX246" s="128">
        <f t="shared" ref="BX246" si="3532">P246/P250</f>
        <v>0</v>
      </c>
      <c r="BY246" s="129">
        <f t="shared" ref="BY246" si="3533">Q246/Q250</f>
        <v>0</v>
      </c>
      <c r="BZ246" s="130">
        <f t="shared" ref="BZ246" si="3534">R246/R250</f>
        <v>0</v>
      </c>
      <c r="CA246" s="131">
        <f t="shared" ref="CA246" si="3535">S246/S250</f>
        <v>0</v>
      </c>
      <c r="CB246" s="128">
        <f t="shared" ref="CB246" si="3536">T246/T250</f>
        <v>0</v>
      </c>
      <c r="CC246" s="129">
        <f t="shared" ref="CC246" si="3537">U246/U250</f>
        <v>0</v>
      </c>
      <c r="CD246" s="130">
        <f t="shared" ref="CD246" si="3538">V246/V250</f>
        <v>0</v>
      </c>
      <c r="CE246" s="131">
        <f t="shared" ref="CE246" si="3539">W246/W250</f>
        <v>0</v>
      </c>
      <c r="CF246" s="128">
        <f t="shared" ref="CF246" si="3540">X246/X250</f>
        <v>0</v>
      </c>
      <c r="CG246" s="129">
        <f t="shared" ref="CG246" si="3541">Y246/Y250</f>
        <v>0</v>
      </c>
      <c r="CH246" s="130">
        <f t="shared" ref="CH246" si="3542">Z246/Z250</f>
        <v>0</v>
      </c>
      <c r="CI246" s="128">
        <f t="shared" ref="CI246" si="3543">AA246/AA250</f>
        <v>0</v>
      </c>
      <c r="CJ246" s="134">
        <f t="shared" ref="CJ246" si="3544">AB246/AB250</f>
        <v>0</v>
      </c>
      <c r="CK246" s="135">
        <f t="shared" ref="CK246" si="3545">AC246/AC250</f>
        <v>0</v>
      </c>
    </row>
    <row r="247" spans="1:89" x14ac:dyDescent="0.2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71">
        <f t="shared" ref="AB247:AB249" si="3546">SUM(B247,D247,F247,H247,J247,L247,N247,P247,R247,T247,V247,X247,Z247)</f>
        <v>0</v>
      </c>
      <c r="AC247" s="172">
        <f t="shared" ref="AC247:AC249" si="3547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8">C247/C250</f>
        <v>0</v>
      </c>
      <c r="BL247" s="130">
        <f t="shared" ref="BL247" si="3549">D247/D250</f>
        <v>0</v>
      </c>
      <c r="BM247" s="131">
        <f t="shared" ref="BM247" si="3550">E247/E250</f>
        <v>0</v>
      </c>
      <c r="BN247" s="128">
        <f t="shared" ref="BN247" si="3551">F247/F250</f>
        <v>0</v>
      </c>
      <c r="BO247" s="129">
        <f t="shared" ref="BO247" si="3552">G247/G250</f>
        <v>0</v>
      </c>
      <c r="BP247" s="130">
        <f t="shared" ref="BP247" si="3553">H247/H250</f>
        <v>0</v>
      </c>
      <c r="BQ247" s="131">
        <f t="shared" ref="BQ247" si="3554">I247/I250</f>
        <v>0</v>
      </c>
      <c r="BR247" s="128">
        <f t="shared" ref="BR247" si="3555">J247/J250</f>
        <v>0</v>
      </c>
      <c r="BS247" s="129">
        <f t="shared" ref="BS247" si="3556">K247/K250</f>
        <v>0</v>
      </c>
      <c r="BT247" s="130">
        <f t="shared" ref="BT247" si="3557">L247/L250</f>
        <v>0</v>
      </c>
      <c r="BU247" s="128">
        <f t="shared" ref="BU247" si="3558">M247/M250</f>
        <v>0</v>
      </c>
      <c r="BV247" s="132">
        <f t="shared" ref="BV247" si="3559">N247/N250</f>
        <v>0</v>
      </c>
      <c r="BW247" s="133">
        <f t="shared" ref="BW247" si="3560">O247/O250</f>
        <v>0</v>
      </c>
      <c r="BX247" s="128">
        <f t="shared" ref="BX247" si="3561">P247/P250</f>
        <v>0</v>
      </c>
      <c r="BY247" s="129">
        <f t="shared" ref="BY247" si="3562">Q247/Q250</f>
        <v>0</v>
      </c>
      <c r="BZ247" s="130">
        <f t="shared" ref="BZ247" si="3563">R247/R250</f>
        <v>0</v>
      </c>
      <c r="CA247" s="131">
        <f t="shared" ref="CA247" si="3564">S247/S250</f>
        <v>0</v>
      </c>
      <c r="CB247" s="128">
        <f t="shared" ref="CB247" si="3565">T247/T250</f>
        <v>0</v>
      </c>
      <c r="CC247" s="129">
        <f t="shared" ref="CC247" si="3566">U247/U250</f>
        <v>0</v>
      </c>
      <c r="CD247" s="130">
        <f t="shared" ref="CD247" si="3567">V247/V250</f>
        <v>0</v>
      </c>
      <c r="CE247" s="131">
        <f t="shared" ref="CE247" si="3568">W247/W250</f>
        <v>0</v>
      </c>
      <c r="CF247" s="128">
        <f t="shared" ref="CF247" si="3569">X247/X250</f>
        <v>0</v>
      </c>
      <c r="CG247" s="129">
        <f t="shared" ref="CG247" si="3570">Y247/Y250</f>
        <v>0</v>
      </c>
      <c r="CH247" s="130">
        <f t="shared" ref="CH247" si="3571">Z247/Z250</f>
        <v>0</v>
      </c>
      <c r="CI247" s="128">
        <f t="shared" ref="CI247" si="3572">AA247/AA250</f>
        <v>0</v>
      </c>
      <c r="CJ247" s="134">
        <f t="shared" ref="CJ247" si="3573">AB247/AB250</f>
        <v>0</v>
      </c>
      <c r="CK247" s="135">
        <f t="shared" ref="CK247" si="3574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71">
        <f t="shared" si="3546"/>
        <v>0</v>
      </c>
      <c r="AC248" s="172">
        <f t="shared" si="3547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71">
        <f t="shared" si="3546"/>
        <v>0</v>
      </c>
      <c r="AC249" s="172">
        <f t="shared" si="3547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66" t="s">
        <v>13</v>
      </c>
      <c r="B250" s="20">
        <f t="shared" ref="B250" si="3629">SUM(B227:B249)</f>
        <v>8870</v>
      </c>
      <c r="C250" s="21">
        <f t="shared" ref="C250" si="3630">SUM(C227:C249)</f>
        <v>10394</v>
      </c>
      <c r="D250" s="20">
        <f t="shared" ref="D250" si="3631">SUM(D227:D249)</f>
        <v>3610</v>
      </c>
      <c r="E250" s="21">
        <f t="shared" ref="E250" si="3632">SUM(E227:E249)</f>
        <v>4003</v>
      </c>
      <c r="F250" s="20">
        <f t="shared" ref="F250" si="3633">SUM(F227:F249)</f>
        <v>10640</v>
      </c>
      <c r="G250" s="21">
        <f t="shared" ref="G250" si="3634">SUM(G227:G249)</f>
        <v>12898</v>
      </c>
      <c r="H250" s="20">
        <f t="shared" ref="H250" si="3635">SUM(H227:H249)</f>
        <v>14609</v>
      </c>
      <c r="I250" s="21">
        <f t="shared" ref="I250" si="3636">SUM(I227:I249)</f>
        <v>16445</v>
      </c>
      <c r="J250" s="20">
        <f t="shared" ref="J250" si="3637">SUM(J227:J249)</f>
        <v>2121</v>
      </c>
      <c r="K250" s="21">
        <f t="shared" ref="K250" si="3638">SUM(K227:K249)</f>
        <v>1938</v>
      </c>
      <c r="L250" s="20">
        <f t="shared" ref="L250" si="3639">SUM(L227:L249)</f>
        <v>7766</v>
      </c>
      <c r="M250" s="21">
        <f t="shared" ref="M250" si="3640">SUM(M227:M249)</f>
        <v>7058</v>
      </c>
      <c r="N250" s="20">
        <f t="shared" ref="N250" si="3641">SUM(N227:N249)</f>
        <v>16177</v>
      </c>
      <c r="O250" s="21">
        <f t="shared" ref="O250" si="3642">SUM(O227:O249)</f>
        <v>14576</v>
      </c>
      <c r="P250" s="20">
        <f t="shared" ref="P250" si="3643">SUM(P227:P249)</f>
        <v>8260</v>
      </c>
      <c r="Q250" s="21">
        <f t="shared" ref="Q250" si="3644">SUM(Q227:Q249)</f>
        <v>6919</v>
      </c>
      <c r="R250" s="20">
        <f t="shared" ref="R250" si="3645">SUM(R227:R249)</f>
        <v>10668</v>
      </c>
      <c r="S250" s="21">
        <f t="shared" ref="S250" si="3646">SUM(S227:S249)</f>
        <v>9902</v>
      </c>
      <c r="T250" s="20">
        <f t="shared" ref="T250" si="3647">SUM(T227:T249)</f>
        <v>1954</v>
      </c>
      <c r="U250" s="21">
        <f t="shared" ref="U250" si="3648">SUM(U227:U249)</f>
        <v>1707</v>
      </c>
      <c r="V250" s="20">
        <f t="shared" ref="V250" si="3649">SUM(V227:V249)</f>
        <v>8232</v>
      </c>
      <c r="W250" s="21">
        <f t="shared" ref="W250" si="3650">SUM(W227:W249)</f>
        <v>8958</v>
      </c>
      <c r="X250" s="20">
        <f t="shared" ref="X250" si="3651">SUM(X227:X249)</f>
        <v>6972</v>
      </c>
      <c r="Y250" s="21">
        <f t="shared" ref="Y250" si="3652">SUM(Y227:Y249)</f>
        <v>3473</v>
      </c>
      <c r="Z250" s="20">
        <f t="shared" ref="Z250" si="3653">SUM(Z227:Z249)</f>
        <v>14295</v>
      </c>
      <c r="AA250" s="21">
        <f t="shared" ref="AA250" si="3654">SUM(AA227:AA249)</f>
        <v>15652</v>
      </c>
      <c r="AB250" s="173">
        <f t="shared" ref="AB250:AC250" si="3655">SUM(AB226:AB249)</f>
        <v>114174</v>
      </c>
      <c r="AC250" s="174">
        <f t="shared" si="3655"/>
        <v>113923</v>
      </c>
      <c r="BI250" s="266" t="s">
        <v>13</v>
      </c>
      <c r="BJ250" s="154">
        <f>SUM(BJ226:BJ249)</f>
        <v>0.99999999999999989</v>
      </c>
      <c r="BK250" s="155">
        <f t="shared" ref="BK250:CK250" si="3656">SUM(BK226:BK249)</f>
        <v>1.0000000000000002</v>
      </c>
      <c r="BL250" s="154">
        <f t="shared" si="3656"/>
        <v>0.99999999999999978</v>
      </c>
      <c r="BM250" s="155">
        <f t="shared" si="3656"/>
        <v>1.0000000000000002</v>
      </c>
      <c r="BN250" s="154">
        <f t="shared" si="3656"/>
        <v>1</v>
      </c>
      <c r="BO250" s="155">
        <f t="shared" si="3656"/>
        <v>0.99999999999999989</v>
      </c>
      <c r="BP250" s="154">
        <f t="shared" si="3656"/>
        <v>1</v>
      </c>
      <c r="BQ250" s="155">
        <f t="shared" si="3656"/>
        <v>1.0000000000000002</v>
      </c>
      <c r="BR250" s="154">
        <f t="shared" si="3656"/>
        <v>1</v>
      </c>
      <c r="BS250" s="155">
        <f t="shared" si="3656"/>
        <v>1</v>
      </c>
      <c r="BT250" s="154">
        <f t="shared" si="3656"/>
        <v>1</v>
      </c>
      <c r="BU250" s="155">
        <f t="shared" si="3656"/>
        <v>1</v>
      </c>
      <c r="BV250" s="154">
        <f t="shared" si="3656"/>
        <v>1.0000000000000002</v>
      </c>
      <c r="BW250" s="155">
        <f t="shared" si="3656"/>
        <v>0.99999999999999989</v>
      </c>
      <c r="BX250" s="154">
        <f t="shared" si="3656"/>
        <v>0.99999999999999989</v>
      </c>
      <c r="BY250" s="155">
        <f t="shared" si="3656"/>
        <v>1.0000000000000002</v>
      </c>
      <c r="BZ250" s="154">
        <f t="shared" si="3656"/>
        <v>1</v>
      </c>
      <c r="CA250" s="155">
        <f t="shared" si="3656"/>
        <v>0.99999999999999989</v>
      </c>
      <c r="CB250" s="154">
        <f t="shared" si="3656"/>
        <v>0.99999999999999967</v>
      </c>
      <c r="CC250" s="155">
        <f t="shared" si="3656"/>
        <v>1.0000000000000002</v>
      </c>
      <c r="CD250" s="154">
        <f t="shared" si="3656"/>
        <v>0.99999999999999989</v>
      </c>
      <c r="CE250" s="155">
        <f t="shared" si="3656"/>
        <v>0.99999999999999989</v>
      </c>
      <c r="CF250" s="154">
        <f t="shared" si="3656"/>
        <v>1.0000000000000002</v>
      </c>
      <c r="CG250" s="155">
        <f t="shared" si="3656"/>
        <v>0.99999999999999989</v>
      </c>
      <c r="CH250" s="154">
        <f t="shared" si="3656"/>
        <v>1</v>
      </c>
      <c r="CI250" s="155">
        <f t="shared" si="3656"/>
        <v>0.99999999999999978</v>
      </c>
      <c r="CJ250" s="154">
        <f t="shared" si="3656"/>
        <v>1</v>
      </c>
      <c r="CK250" s="155">
        <f t="shared" si="3656"/>
        <v>1</v>
      </c>
    </row>
    <row r="251" spans="1:89" ht="13.5" thickTop="1" x14ac:dyDescent="0.2">
      <c r="A251" s="186"/>
    </row>
    <row r="253" spans="1:89" x14ac:dyDescent="0.2">
      <c r="A253" s="300">
        <f>+A222+1</f>
        <v>44570</v>
      </c>
      <c r="B253" s="300"/>
      <c r="C253" s="300"/>
      <c r="D253" s="300"/>
      <c r="BI253" s="305">
        <f>+BI222+1</f>
        <v>44570</v>
      </c>
      <c r="BJ253" s="305"/>
      <c r="BK253" s="305"/>
      <c r="BL253" s="305"/>
    </row>
    <row r="254" spans="1:89" ht="13.5" thickBot="1" x14ac:dyDescent="0.25">
      <c r="AE254" s="269" t="s">
        <v>84</v>
      </c>
    </row>
    <row r="255" spans="1:89" ht="14.25" thickTop="1" thickBot="1" x14ac:dyDescent="0.25">
      <c r="A255" s="296" t="s">
        <v>0</v>
      </c>
      <c r="B255" s="298" t="s">
        <v>1</v>
      </c>
      <c r="C255" s="299"/>
      <c r="D255" s="298" t="s">
        <v>2</v>
      </c>
      <c r="E255" s="299"/>
      <c r="F255" s="298" t="s">
        <v>3</v>
      </c>
      <c r="G255" s="299"/>
      <c r="H255" s="298" t="s">
        <v>4</v>
      </c>
      <c r="I255" s="299"/>
      <c r="J255" s="298" t="s">
        <v>5</v>
      </c>
      <c r="K255" s="299"/>
      <c r="L255" s="298" t="s">
        <v>6</v>
      </c>
      <c r="M255" s="299"/>
      <c r="N255" s="298" t="s">
        <v>7</v>
      </c>
      <c r="O255" s="299"/>
      <c r="P255" s="298" t="s">
        <v>8</v>
      </c>
      <c r="Q255" s="299"/>
      <c r="R255" s="298" t="s">
        <v>9</v>
      </c>
      <c r="S255" s="299"/>
      <c r="T255" s="298" t="s">
        <v>10</v>
      </c>
      <c r="U255" s="299"/>
      <c r="V255" s="298" t="s">
        <v>11</v>
      </c>
      <c r="W255" s="299"/>
      <c r="X255" s="298" t="s">
        <v>12</v>
      </c>
      <c r="Y255" s="299"/>
      <c r="Z255" s="301" t="s">
        <v>40</v>
      </c>
      <c r="AA255" s="302"/>
      <c r="AB255" s="303" t="s">
        <v>41</v>
      </c>
      <c r="AC255" s="304"/>
      <c r="AE255" s="296" t="s">
        <v>0</v>
      </c>
      <c r="AF255" s="298" t="s">
        <v>1</v>
      </c>
      <c r="AG255" s="299"/>
      <c r="AH255" s="298" t="s">
        <v>2</v>
      </c>
      <c r="AI255" s="299"/>
      <c r="AJ255" s="298" t="s">
        <v>3</v>
      </c>
      <c r="AK255" s="299"/>
      <c r="AL255" s="298" t="s">
        <v>4</v>
      </c>
      <c r="AM255" s="299"/>
      <c r="AN255" s="298" t="s">
        <v>5</v>
      </c>
      <c r="AO255" s="299"/>
      <c r="AP255" s="298" t="s">
        <v>6</v>
      </c>
      <c r="AQ255" s="299"/>
      <c r="AR255" s="298" t="s">
        <v>7</v>
      </c>
      <c r="AS255" s="299"/>
      <c r="AT255" s="298" t="s">
        <v>8</v>
      </c>
      <c r="AU255" s="299"/>
      <c r="AV255" s="298" t="s">
        <v>9</v>
      </c>
      <c r="AW255" s="299"/>
      <c r="AX255" s="298" t="s">
        <v>10</v>
      </c>
      <c r="AY255" s="299"/>
      <c r="AZ255" s="298" t="s">
        <v>11</v>
      </c>
      <c r="BA255" s="299"/>
      <c r="BB255" s="298" t="s">
        <v>12</v>
      </c>
      <c r="BC255" s="299"/>
      <c r="BD255" s="301" t="s">
        <v>40</v>
      </c>
      <c r="BE255" s="302"/>
      <c r="BF255" s="303" t="s">
        <v>41</v>
      </c>
      <c r="BG255" s="304"/>
      <c r="BI255" s="296" t="s">
        <v>0</v>
      </c>
      <c r="BJ255" s="298" t="s">
        <v>1</v>
      </c>
      <c r="BK255" s="299"/>
      <c r="BL255" s="298" t="s">
        <v>2</v>
      </c>
      <c r="BM255" s="299"/>
      <c r="BN255" s="298" t="s">
        <v>3</v>
      </c>
      <c r="BO255" s="299"/>
      <c r="BP255" s="298" t="s">
        <v>4</v>
      </c>
      <c r="BQ255" s="299"/>
      <c r="BR255" s="298" t="s">
        <v>5</v>
      </c>
      <c r="BS255" s="299"/>
      <c r="BT255" s="298" t="s">
        <v>6</v>
      </c>
      <c r="BU255" s="299"/>
      <c r="BV255" s="298" t="s">
        <v>7</v>
      </c>
      <c r="BW255" s="299"/>
      <c r="BX255" s="298" t="s">
        <v>8</v>
      </c>
      <c r="BY255" s="299"/>
      <c r="BZ255" s="298" t="s">
        <v>9</v>
      </c>
      <c r="CA255" s="299"/>
      <c r="CB255" s="298" t="s">
        <v>10</v>
      </c>
      <c r="CC255" s="299"/>
      <c r="CD255" s="298" t="s">
        <v>11</v>
      </c>
      <c r="CE255" s="299"/>
      <c r="CF255" s="298" t="s">
        <v>12</v>
      </c>
      <c r="CG255" s="299"/>
      <c r="CH255" s="301" t="s">
        <v>40</v>
      </c>
      <c r="CI255" s="302"/>
      <c r="CJ255" s="298" t="s">
        <v>41</v>
      </c>
      <c r="CK255" s="299"/>
    </row>
    <row r="256" spans="1:89" ht="15" thickTop="1" thickBot="1" x14ac:dyDescent="0.3">
      <c r="A256" s="297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75" t="s">
        <v>14</v>
      </c>
      <c r="AC256" s="176" t="s">
        <v>15</v>
      </c>
      <c r="AE256" s="297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75" t="s">
        <v>14</v>
      </c>
      <c r="BG256" s="176" t="s">
        <v>15</v>
      </c>
      <c r="BI256" s="297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85"/>
      <c r="D257" s="126"/>
      <c r="E257" s="179"/>
      <c r="F257" s="125"/>
      <c r="G257" s="127"/>
      <c r="H257" s="126"/>
      <c r="I257" s="179"/>
      <c r="J257" s="125"/>
      <c r="K257" s="127"/>
      <c r="L257" s="126"/>
      <c r="M257" s="125"/>
      <c r="N257" s="178"/>
      <c r="O257" s="180"/>
      <c r="P257" s="125"/>
      <c r="Q257" s="127"/>
      <c r="R257" s="126"/>
      <c r="S257" s="179"/>
      <c r="T257" s="125"/>
      <c r="U257" s="127"/>
      <c r="V257" s="126"/>
      <c r="W257" s="179"/>
      <c r="X257" s="125"/>
      <c r="Y257" s="127"/>
      <c r="Z257" s="183"/>
      <c r="AA257" s="184"/>
      <c r="AB257" s="169">
        <f>B257+D257+F257+H257+J257+L257+N257+P257+R257+T257+V257+X257+Z257</f>
        <v>0</v>
      </c>
      <c r="AC257" s="170">
        <f>C257+E257+G257+I257+K257+M257+O257+Q257+S257+U257+W257+Y257+AA257</f>
        <v>0</v>
      </c>
      <c r="AE257" s="272" t="str">
        <f>$AE$9</f>
        <v>07:00 - 07:59</v>
      </c>
      <c r="AF257" s="125">
        <f>SUMIF($A$9:$A$32,$AE257,B$257:B$280)</f>
        <v>328</v>
      </c>
      <c r="AG257" s="185">
        <f t="shared" ref="AG257:AV258" si="3657">SUMIF($A$9:$A$32,$AE257,C$257:C$280)</f>
        <v>329</v>
      </c>
      <c r="AH257" s="126">
        <f t="shared" si="3657"/>
        <v>130</v>
      </c>
      <c r="AI257" s="179">
        <f t="shared" si="3657"/>
        <v>135</v>
      </c>
      <c r="AJ257" s="125">
        <f t="shared" si="3657"/>
        <v>529</v>
      </c>
      <c r="AK257" s="127">
        <f t="shared" si="3657"/>
        <v>400</v>
      </c>
      <c r="AL257" s="126">
        <f t="shared" si="3657"/>
        <v>569</v>
      </c>
      <c r="AM257" s="179">
        <f t="shared" si="3657"/>
        <v>475</v>
      </c>
      <c r="AN257" s="125">
        <f t="shared" si="3657"/>
        <v>45</v>
      </c>
      <c r="AO257" s="127">
        <f t="shared" si="3657"/>
        <v>87</v>
      </c>
      <c r="AP257" s="126">
        <f t="shared" si="3657"/>
        <v>185</v>
      </c>
      <c r="AQ257" s="125">
        <f t="shared" si="3657"/>
        <v>359</v>
      </c>
      <c r="AR257" s="178">
        <f t="shared" si="3657"/>
        <v>571</v>
      </c>
      <c r="AS257" s="180">
        <f t="shared" si="3657"/>
        <v>606</v>
      </c>
      <c r="AT257" s="125">
        <f t="shared" si="3657"/>
        <v>331</v>
      </c>
      <c r="AU257" s="127">
        <f t="shared" si="3657"/>
        <v>265</v>
      </c>
      <c r="AV257" s="126">
        <f t="shared" si="3657"/>
        <v>442</v>
      </c>
      <c r="AW257" s="179">
        <f t="shared" ref="AW257:BE258" si="3658">SUMIF($A$9:$A$32,$AE257,S$257:S$280)</f>
        <v>378</v>
      </c>
      <c r="AX257" s="125">
        <f t="shared" si="3658"/>
        <v>71</v>
      </c>
      <c r="AY257" s="127">
        <f t="shared" si="3658"/>
        <v>74</v>
      </c>
      <c r="AZ257" s="126">
        <f t="shared" si="3658"/>
        <v>230</v>
      </c>
      <c r="BA257" s="179">
        <f t="shared" si="3658"/>
        <v>363</v>
      </c>
      <c r="BB257" s="125">
        <f t="shared" si="3658"/>
        <v>314</v>
      </c>
      <c r="BC257" s="127">
        <f t="shared" si="3658"/>
        <v>141</v>
      </c>
      <c r="BD257" s="183">
        <f t="shared" si="3658"/>
        <v>527</v>
      </c>
      <c r="BE257" s="184">
        <f t="shared" si="3658"/>
        <v>742</v>
      </c>
      <c r="BF257" s="169">
        <f>AF257+AH257+AJ257+AL257+AN257+AP257+AR257+AT257+AV257+AX257+AZ257+BB257+BD257</f>
        <v>4272</v>
      </c>
      <c r="BG257" s="170">
        <f>AG257+AI257+AK257+AM257+AO257+AQ257+AS257+AU257+AW257+AY257+BA257+BC257+BE257</f>
        <v>4354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88">
        <v>55</v>
      </c>
      <c r="C258" s="189">
        <v>0</v>
      </c>
      <c r="D258" s="190">
        <v>32</v>
      </c>
      <c r="E258" s="191">
        <v>0</v>
      </c>
      <c r="F258" s="188">
        <v>158</v>
      </c>
      <c r="G258" s="192">
        <v>2</v>
      </c>
      <c r="H258" s="190">
        <v>118</v>
      </c>
      <c r="I258" s="191">
        <v>9</v>
      </c>
      <c r="J258" s="188">
        <v>2</v>
      </c>
      <c r="K258" s="192">
        <v>6</v>
      </c>
      <c r="L258" s="190">
        <v>8</v>
      </c>
      <c r="M258" s="188">
        <v>24</v>
      </c>
      <c r="N258" s="193">
        <v>36</v>
      </c>
      <c r="O258" s="194">
        <v>34</v>
      </c>
      <c r="P258" s="188">
        <v>18</v>
      </c>
      <c r="Q258" s="192">
        <v>0</v>
      </c>
      <c r="R258" s="190">
        <v>5</v>
      </c>
      <c r="S258" s="191">
        <v>0</v>
      </c>
      <c r="T258" s="188">
        <v>1</v>
      </c>
      <c r="U258" s="192">
        <v>0</v>
      </c>
      <c r="V258" s="190">
        <v>3</v>
      </c>
      <c r="W258" s="191">
        <v>0</v>
      </c>
      <c r="X258" s="188">
        <v>2</v>
      </c>
      <c r="Y258" s="192">
        <v>0</v>
      </c>
      <c r="Z258" s="190">
        <v>0</v>
      </c>
      <c r="AA258" s="188">
        <v>0</v>
      </c>
      <c r="AB258" s="169">
        <f t="shared" ref="AB258:AB277" si="3686">B258+D258+F258+H258+J258+L258+N258+P258+R258+T258+V258+X258+Z258</f>
        <v>438</v>
      </c>
      <c r="AC258" s="170">
        <f t="shared" ref="AC258:AC277" si="3687">C258+E258+G258+I258+K258+M258+O258+Q258+S258+U258+W258+Y258+AA258</f>
        <v>75</v>
      </c>
      <c r="AE258" s="274" t="str">
        <f>$AE$10</f>
        <v>08:00 - 08:59</v>
      </c>
      <c r="AF258" s="125">
        <f>SUMIF($A$9:$A$32,$AE258,B$257:B$280)</f>
        <v>552</v>
      </c>
      <c r="AG258" s="189">
        <f t="shared" si="3657"/>
        <v>262</v>
      </c>
      <c r="AH258" s="190">
        <f t="shared" si="3657"/>
        <v>161</v>
      </c>
      <c r="AI258" s="191">
        <f t="shared" si="3657"/>
        <v>114</v>
      </c>
      <c r="AJ258" s="275">
        <f t="shared" si="3657"/>
        <v>656</v>
      </c>
      <c r="AK258" s="192">
        <f t="shared" si="3657"/>
        <v>301</v>
      </c>
      <c r="AL258" s="190">
        <f t="shared" si="3657"/>
        <v>763</v>
      </c>
      <c r="AM258" s="191">
        <f t="shared" si="3657"/>
        <v>469</v>
      </c>
      <c r="AN258" s="275">
        <f t="shared" si="3657"/>
        <v>52</v>
      </c>
      <c r="AO258" s="192">
        <f t="shared" si="3657"/>
        <v>116</v>
      </c>
      <c r="AP258" s="190">
        <f t="shared" si="3657"/>
        <v>143</v>
      </c>
      <c r="AQ258" s="275">
        <f t="shared" si="3657"/>
        <v>418</v>
      </c>
      <c r="AR258" s="193">
        <f t="shared" si="3657"/>
        <v>596</v>
      </c>
      <c r="AS258" s="194">
        <f t="shared" si="3657"/>
        <v>791</v>
      </c>
      <c r="AT258" s="275">
        <f t="shared" si="3657"/>
        <v>353</v>
      </c>
      <c r="AU258" s="192">
        <f t="shared" si="3657"/>
        <v>237</v>
      </c>
      <c r="AV258" s="190">
        <f t="shared" si="3657"/>
        <v>534</v>
      </c>
      <c r="AW258" s="191">
        <f t="shared" si="3658"/>
        <v>341</v>
      </c>
      <c r="AX258" s="275">
        <f t="shared" si="3658"/>
        <v>52</v>
      </c>
      <c r="AY258" s="192">
        <f t="shared" si="3658"/>
        <v>72</v>
      </c>
      <c r="AZ258" s="190">
        <f t="shared" si="3658"/>
        <v>198</v>
      </c>
      <c r="BA258" s="191">
        <f t="shared" si="3658"/>
        <v>452</v>
      </c>
      <c r="BB258" s="275">
        <f t="shared" si="3658"/>
        <v>273</v>
      </c>
      <c r="BC258" s="192">
        <f t="shared" si="3658"/>
        <v>159</v>
      </c>
      <c r="BD258" s="190">
        <f t="shared" si="3658"/>
        <v>719</v>
      </c>
      <c r="BE258" s="275">
        <f t="shared" si="3658"/>
        <v>560</v>
      </c>
      <c r="BF258" s="171">
        <f>SUM(AF258,AH258,AJ258,AL258,AN258,AP258,AR258,AT258,AV258,AX258,AZ258,BB258,BD258)</f>
        <v>5052</v>
      </c>
      <c r="BG258" s="172">
        <f>SUM(AG258,AI258,AK258,AM258,AO258,AQ258,AS258,AU258,AW258,AY258,BA258,BC258,BE258)</f>
        <v>4292</v>
      </c>
      <c r="BI258" s="136" t="s">
        <v>17</v>
      </c>
      <c r="BJ258" s="128">
        <f>B258/B281</f>
        <v>8.028025105823967E-3</v>
      </c>
      <c r="BK258" s="129">
        <f t="shared" ref="BK258" si="3688">C258/C281</f>
        <v>0</v>
      </c>
      <c r="BL258" s="130">
        <f t="shared" ref="BL258" si="3689">D258/D281</f>
        <v>1.3751611516974646E-2</v>
      </c>
      <c r="BM258" s="131">
        <f t="shared" ref="BM258" si="3690">E258/E281</f>
        <v>0</v>
      </c>
      <c r="BN258" s="128">
        <f t="shared" ref="BN258" si="3691">F258/F281</f>
        <v>1.9620017384825533E-2</v>
      </c>
      <c r="BO258" s="129">
        <f t="shared" ref="BO258" si="3692">G258/G281</f>
        <v>2.7693159789531985E-4</v>
      </c>
      <c r="BP258" s="130">
        <f t="shared" ref="BP258" si="3693">H258/H281</f>
        <v>1.0452653025068651E-2</v>
      </c>
      <c r="BQ258" s="131">
        <f t="shared" ref="BQ258" si="3694">I258/I281</f>
        <v>8.1411126187245586E-4</v>
      </c>
      <c r="BR258" s="128">
        <f t="shared" ref="BR258" si="3695">J258/J281</f>
        <v>1.5290519877675841E-3</v>
      </c>
      <c r="BS258" s="129">
        <f t="shared" ref="BS258" si="3696">K258/K281</f>
        <v>4.6475600309837332E-3</v>
      </c>
      <c r="BT258" s="130">
        <f t="shared" ref="BT258" si="3697">L258/L281</f>
        <v>1.6563146997929607E-3</v>
      </c>
      <c r="BU258" s="128">
        <f t="shared" ref="BU258" si="3698">M258/M281</f>
        <v>4.9291435613062233E-3</v>
      </c>
      <c r="BV258" s="132">
        <f t="shared" ref="BV258" si="3699">N258/N281</f>
        <v>3.5197497066875244E-3</v>
      </c>
      <c r="BW258" s="133">
        <f t="shared" ref="BW258" si="3700">O258/O281</f>
        <v>3.2230543179448288E-3</v>
      </c>
      <c r="BX258" s="128">
        <f t="shared" ref="BX258" si="3701">P258/P281</f>
        <v>3.5183737294761531E-3</v>
      </c>
      <c r="BY258" s="129">
        <f t="shared" ref="BY258" si="3702">Q258/Q281</f>
        <v>0</v>
      </c>
      <c r="BZ258" s="130">
        <f t="shared" ref="BZ258" si="3703">R258/R281</f>
        <v>6.8908489525909588E-4</v>
      </c>
      <c r="CA258" s="131">
        <f t="shared" ref="CA258" si="3704">S258/S281</f>
        <v>0</v>
      </c>
      <c r="CB258" s="128">
        <f t="shared" ref="CB258" si="3705">T258/T281</f>
        <v>1.2285012285012285E-3</v>
      </c>
      <c r="CC258" s="129">
        <f t="shared" ref="CC258" si="3706">U258/U281</f>
        <v>0</v>
      </c>
      <c r="CD258" s="130">
        <f t="shared" ref="CD258" si="3707">V258/V281</f>
        <v>5.3744177714080976E-4</v>
      </c>
      <c r="CE258" s="131">
        <f t="shared" ref="CE258" si="3708">W258/W281</f>
        <v>0</v>
      </c>
      <c r="CF258" s="128">
        <f t="shared" ref="CF258" si="3709">X258/X281</f>
        <v>5.2798310454065466E-4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5.5816798562526287E-3</v>
      </c>
      <c r="CK258" s="135">
        <f t="shared" ref="CK258" si="3714">AC258/AC281</f>
        <v>9.5736533061016084E-4</v>
      </c>
    </row>
    <row r="259" spans="1:89" ht="13.5" thickBot="1" x14ac:dyDescent="0.25">
      <c r="A259" s="145" t="s">
        <v>18</v>
      </c>
      <c r="B259" s="195">
        <v>214</v>
      </c>
      <c r="C259" s="196">
        <v>1</v>
      </c>
      <c r="D259" s="197">
        <v>121</v>
      </c>
      <c r="E259" s="198">
        <v>24</v>
      </c>
      <c r="F259" s="195">
        <v>550</v>
      </c>
      <c r="G259" s="199">
        <v>111</v>
      </c>
      <c r="H259" s="197">
        <v>464</v>
      </c>
      <c r="I259" s="198">
        <v>181</v>
      </c>
      <c r="J259" s="195">
        <v>17</v>
      </c>
      <c r="K259" s="199">
        <v>43</v>
      </c>
      <c r="L259" s="197">
        <v>99</v>
      </c>
      <c r="M259" s="195">
        <v>172</v>
      </c>
      <c r="N259" s="200">
        <v>327</v>
      </c>
      <c r="O259" s="201">
        <v>372</v>
      </c>
      <c r="P259" s="195">
        <v>204</v>
      </c>
      <c r="Q259" s="199">
        <v>236</v>
      </c>
      <c r="R259" s="197">
        <v>217</v>
      </c>
      <c r="S259" s="198">
        <v>252</v>
      </c>
      <c r="T259" s="195">
        <v>29</v>
      </c>
      <c r="U259" s="199">
        <v>86</v>
      </c>
      <c r="V259" s="197">
        <v>90</v>
      </c>
      <c r="W259" s="198">
        <v>230</v>
      </c>
      <c r="X259" s="195">
        <v>141</v>
      </c>
      <c r="Y259" s="199">
        <v>110</v>
      </c>
      <c r="Z259" s="197">
        <v>353</v>
      </c>
      <c r="AA259" s="195">
        <v>290</v>
      </c>
      <c r="AB259" s="169">
        <f t="shared" si="3686"/>
        <v>2826</v>
      </c>
      <c r="AC259" s="170">
        <f t="shared" si="3687"/>
        <v>2108</v>
      </c>
      <c r="AE259" s="272"/>
      <c r="AF259" s="125"/>
      <c r="AG259" s="196"/>
      <c r="AH259" s="197"/>
      <c r="AI259" s="198"/>
      <c r="AJ259" s="195"/>
      <c r="AK259" s="199"/>
      <c r="AL259" s="197"/>
      <c r="AM259" s="198"/>
      <c r="AN259" s="195"/>
      <c r="AO259" s="199"/>
      <c r="AP259" s="197"/>
      <c r="AQ259" s="195"/>
      <c r="AR259" s="200"/>
      <c r="AS259" s="201"/>
      <c r="AT259" s="195"/>
      <c r="AU259" s="199"/>
      <c r="AV259" s="197"/>
      <c r="AW259" s="198"/>
      <c r="AX259" s="195"/>
      <c r="AY259" s="199"/>
      <c r="AZ259" s="197"/>
      <c r="BA259" s="198"/>
      <c r="BB259" s="195"/>
      <c r="BC259" s="199"/>
      <c r="BD259" s="197"/>
      <c r="BE259" s="195"/>
      <c r="BF259" s="171"/>
      <c r="BG259" s="172"/>
      <c r="BI259" s="145" t="s">
        <v>18</v>
      </c>
      <c r="BJ259" s="128">
        <f>B259/B281</f>
        <v>3.1236315866296892E-2</v>
      </c>
      <c r="BK259" s="129">
        <f t="shared" ref="BK259" si="3715">C259/C281</f>
        <v>1.483459427384661E-4</v>
      </c>
      <c r="BL259" s="130">
        <f t="shared" ref="BL259" si="3716">D259/D281</f>
        <v>5.1998281048560378E-2</v>
      </c>
      <c r="BM259" s="131">
        <f t="shared" ref="BM259" si="3717">E259/E281</f>
        <v>9.1116173120728925E-3</v>
      </c>
      <c r="BN259" s="128">
        <f t="shared" ref="BN259" si="3718">F259/F281</f>
        <v>6.8297528871228114E-2</v>
      </c>
      <c r="BO259" s="129">
        <f t="shared" ref="BO259" si="3719">G259/G281</f>
        <v>1.5369703683190253E-2</v>
      </c>
      <c r="BP259" s="130">
        <f t="shared" ref="BP259" si="3720">H259/H281</f>
        <v>4.1101957657897065E-2</v>
      </c>
      <c r="BQ259" s="131">
        <f t="shared" ref="BQ259" si="3721">I259/I281</f>
        <v>1.6372682044323836E-2</v>
      </c>
      <c r="BR259" s="128">
        <f t="shared" ref="BR259" si="3722">J259/J281</f>
        <v>1.2996941896024464E-2</v>
      </c>
      <c r="BS259" s="129">
        <f t="shared" ref="BS259" si="3723">K259/K281</f>
        <v>3.3307513555383424E-2</v>
      </c>
      <c r="BT259" s="130">
        <f t="shared" ref="BT259" si="3724">L259/L281</f>
        <v>2.0496894409937887E-2</v>
      </c>
      <c r="BU259" s="128">
        <f t="shared" ref="BU259" si="3725">M259/M281</f>
        <v>3.5325528856027931E-2</v>
      </c>
      <c r="BV259" s="132">
        <f t="shared" ref="BV259" si="3726">N259/N281</f>
        <v>3.1971059835745011E-2</v>
      </c>
      <c r="BW259" s="133">
        <f t="shared" ref="BW259" si="3727">O259/O281</f>
        <v>3.5264006066925778E-2</v>
      </c>
      <c r="BX259" s="128">
        <f t="shared" ref="BX259" si="3728">P259/P281</f>
        <v>3.98749022673964E-2</v>
      </c>
      <c r="BY259" s="129">
        <f t="shared" ref="BY259" si="3729">Q259/Q281</f>
        <v>4.6993229788928711E-2</v>
      </c>
      <c r="BZ259" s="130">
        <f t="shared" ref="BZ259" si="3730">R259/R281</f>
        <v>2.9906284454244762E-2</v>
      </c>
      <c r="CA259" s="131">
        <f t="shared" ref="CA259" si="3731">S259/S281</f>
        <v>3.3532934131736525E-2</v>
      </c>
      <c r="CB259" s="128">
        <f t="shared" ref="CB259" si="3732">T259/T281</f>
        <v>3.562653562653563E-2</v>
      </c>
      <c r="CC259" s="129">
        <f t="shared" ref="CC259" si="3733">U259/U281</f>
        <v>9.9767981438515077E-2</v>
      </c>
      <c r="CD259" s="130">
        <f t="shared" ref="CD259" si="3734">V259/V281</f>
        <v>1.6123253314224293E-2</v>
      </c>
      <c r="CE259" s="131">
        <f t="shared" ref="CE259" si="3735">W259/W281</f>
        <v>3.5587188612099648E-2</v>
      </c>
      <c r="CF259" s="128">
        <f t="shared" ref="CF259" si="3736">X259/X281</f>
        <v>3.7222808870116156E-2</v>
      </c>
      <c r="CG259" s="129">
        <f t="shared" ref="CG259" si="3737">Y259/Y281</f>
        <v>5.0091074681238613E-2</v>
      </c>
      <c r="CH259" s="130">
        <f t="shared" ref="CH259" si="3738">Z259/Z281</f>
        <v>3.2006528243721098E-2</v>
      </c>
      <c r="CI259" s="128">
        <f t="shared" ref="CI259" si="3739">AA259/AA281</f>
        <v>2.432681821994799E-2</v>
      </c>
      <c r="CJ259" s="134">
        <f t="shared" ref="CJ259" si="3740">AB259/AB281</f>
        <v>3.6013304278013532E-2</v>
      </c>
      <c r="CK259" s="135">
        <f t="shared" ref="CK259" si="3741">AC259/AC281</f>
        <v>2.6908348225682919E-2</v>
      </c>
    </row>
    <row r="260" spans="1:89" ht="14.25" thickTop="1" thickBot="1" x14ac:dyDescent="0.25">
      <c r="A260" s="136" t="s">
        <v>19</v>
      </c>
      <c r="B260" s="188">
        <v>258</v>
      </c>
      <c r="C260" s="189">
        <v>270</v>
      </c>
      <c r="D260" s="190">
        <v>136</v>
      </c>
      <c r="E260" s="191">
        <v>132</v>
      </c>
      <c r="F260" s="188">
        <v>547</v>
      </c>
      <c r="G260" s="192">
        <v>375</v>
      </c>
      <c r="H260" s="190">
        <v>504</v>
      </c>
      <c r="I260" s="191">
        <v>436</v>
      </c>
      <c r="J260" s="188">
        <v>36</v>
      </c>
      <c r="K260" s="192">
        <v>64</v>
      </c>
      <c r="L260" s="190">
        <v>166</v>
      </c>
      <c r="M260" s="188">
        <v>242</v>
      </c>
      <c r="N260" s="193">
        <v>506</v>
      </c>
      <c r="O260" s="194">
        <v>505</v>
      </c>
      <c r="P260" s="188">
        <v>285</v>
      </c>
      <c r="Q260" s="192">
        <v>277</v>
      </c>
      <c r="R260" s="190">
        <v>374</v>
      </c>
      <c r="S260" s="191">
        <v>312</v>
      </c>
      <c r="T260" s="188">
        <v>60</v>
      </c>
      <c r="U260" s="192">
        <v>82</v>
      </c>
      <c r="V260" s="190">
        <v>195</v>
      </c>
      <c r="W260" s="191">
        <v>308</v>
      </c>
      <c r="X260" s="188">
        <v>253</v>
      </c>
      <c r="Y260" s="192">
        <v>142</v>
      </c>
      <c r="Z260" s="190">
        <v>466</v>
      </c>
      <c r="AA260" s="188">
        <v>492</v>
      </c>
      <c r="AB260" s="169">
        <f t="shared" si="3686"/>
        <v>3786</v>
      </c>
      <c r="AC260" s="170">
        <f t="shared" si="3687"/>
        <v>3637</v>
      </c>
      <c r="AE260" s="266" t="s">
        <v>13</v>
      </c>
      <c r="AF260" s="20">
        <f t="shared" ref="AF260:BG260" si="3742">SUM(AF257:AF259)</f>
        <v>880</v>
      </c>
      <c r="AG260" s="21">
        <f t="shared" si="3742"/>
        <v>591</v>
      </c>
      <c r="AH260" s="20">
        <f t="shared" si="3742"/>
        <v>291</v>
      </c>
      <c r="AI260" s="21">
        <f t="shared" si="3742"/>
        <v>249</v>
      </c>
      <c r="AJ260" s="20">
        <f t="shared" si="3742"/>
        <v>1185</v>
      </c>
      <c r="AK260" s="21">
        <f t="shared" si="3742"/>
        <v>701</v>
      </c>
      <c r="AL260" s="20">
        <f t="shared" si="3742"/>
        <v>1332</v>
      </c>
      <c r="AM260" s="21">
        <f t="shared" si="3742"/>
        <v>944</v>
      </c>
      <c r="AN260" s="20">
        <f t="shared" si="3742"/>
        <v>97</v>
      </c>
      <c r="AO260" s="21">
        <f t="shared" si="3742"/>
        <v>203</v>
      </c>
      <c r="AP260" s="20">
        <f t="shared" si="3742"/>
        <v>328</v>
      </c>
      <c r="AQ260" s="21">
        <f t="shared" si="3742"/>
        <v>777</v>
      </c>
      <c r="AR260" s="20">
        <f t="shared" si="3742"/>
        <v>1167</v>
      </c>
      <c r="AS260" s="21">
        <f t="shared" si="3742"/>
        <v>1397</v>
      </c>
      <c r="AT260" s="20">
        <f t="shared" si="3742"/>
        <v>684</v>
      </c>
      <c r="AU260" s="21">
        <f t="shared" si="3742"/>
        <v>502</v>
      </c>
      <c r="AV260" s="20">
        <f t="shared" si="3742"/>
        <v>976</v>
      </c>
      <c r="AW260" s="21">
        <f t="shared" si="3742"/>
        <v>719</v>
      </c>
      <c r="AX260" s="20">
        <f t="shared" si="3742"/>
        <v>123</v>
      </c>
      <c r="AY260" s="21">
        <f t="shared" si="3742"/>
        <v>146</v>
      </c>
      <c r="AZ260" s="20">
        <f t="shared" si="3742"/>
        <v>428</v>
      </c>
      <c r="BA260" s="21">
        <f t="shared" si="3742"/>
        <v>815</v>
      </c>
      <c r="BB260" s="20">
        <f t="shared" si="3742"/>
        <v>587</v>
      </c>
      <c r="BC260" s="21">
        <f t="shared" si="3742"/>
        <v>300</v>
      </c>
      <c r="BD260" s="20">
        <f t="shared" si="3742"/>
        <v>1246</v>
      </c>
      <c r="BE260" s="21">
        <f t="shared" si="3742"/>
        <v>1302</v>
      </c>
      <c r="BF260" s="173">
        <f t="shared" si="3742"/>
        <v>9324</v>
      </c>
      <c r="BG260" s="174">
        <f t="shared" si="3742"/>
        <v>8646</v>
      </c>
      <c r="BI260" s="136" t="s">
        <v>19</v>
      </c>
      <c r="BJ260" s="128">
        <f>B260/B281</f>
        <v>3.7658735950956063E-2</v>
      </c>
      <c r="BK260" s="129">
        <f t="shared" ref="BK260" si="3743">C260/C281</f>
        <v>4.0053404539385849E-2</v>
      </c>
      <c r="BL260" s="130">
        <f t="shared" ref="BL260" si="3744">D260/D281</f>
        <v>5.844434894714224E-2</v>
      </c>
      <c r="BM260" s="131">
        <f t="shared" ref="BM260" si="3745">E260/E281</f>
        <v>5.011389521640091E-2</v>
      </c>
      <c r="BN260" s="128">
        <f t="shared" ref="BN260" si="3746">F260/F281</f>
        <v>6.7924996895566872E-2</v>
      </c>
      <c r="BO260" s="129">
        <f t="shared" ref="BO260" si="3747">G260/G281</f>
        <v>5.1924674605372471E-2</v>
      </c>
      <c r="BP260" s="130">
        <f t="shared" ref="BP260" si="3748">H260/H281</f>
        <v>4.4645229869784746E-2</v>
      </c>
      <c r="BQ260" s="131">
        <f t="shared" ref="BQ260" si="3749">I260/I281</f>
        <v>3.9439167797376752E-2</v>
      </c>
      <c r="BR260" s="128">
        <f t="shared" ref="BR260" si="3750">J260/J281</f>
        <v>2.7522935779816515E-2</v>
      </c>
      <c r="BS260" s="129">
        <f t="shared" ref="BS260" si="3751">K260/K281</f>
        <v>4.9573973663826494E-2</v>
      </c>
      <c r="BT260" s="130">
        <f t="shared" ref="BT260" si="3752">L260/L281</f>
        <v>3.4368530020703933E-2</v>
      </c>
      <c r="BU260" s="128">
        <f t="shared" ref="BU260" si="3753">M260/M281</f>
        <v>4.9702197576504417E-2</v>
      </c>
      <c r="BV260" s="132">
        <f t="shared" ref="BV260" si="3754">N260/N281</f>
        <v>4.9472037543996872E-2</v>
      </c>
      <c r="BW260" s="133">
        <f t="shared" ref="BW260" si="3755">O260/O281</f>
        <v>4.7871836193004079E-2</v>
      </c>
      <c r="BX260" s="128">
        <f t="shared" ref="BX260" si="3756">P260/P281</f>
        <v>5.5707584050039095E-2</v>
      </c>
      <c r="BY260" s="129">
        <f t="shared" ref="BY260" si="3757">Q260/Q281</f>
        <v>5.515730784547989E-2</v>
      </c>
      <c r="BZ260" s="130">
        <f t="shared" ref="BZ260" si="3758">R260/R281</f>
        <v>5.1543550165380377E-2</v>
      </c>
      <c r="CA260" s="131">
        <f t="shared" ref="CA260" si="3759">S260/S281</f>
        <v>4.1516966067864272E-2</v>
      </c>
      <c r="CB260" s="128">
        <f t="shared" ref="CB260" si="3760">T260/T281</f>
        <v>7.3710073710073709E-2</v>
      </c>
      <c r="CC260" s="129">
        <f t="shared" ref="CC260" si="3761">U260/U281</f>
        <v>9.5127610208816701E-2</v>
      </c>
      <c r="CD260" s="130">
        <f t="shared" ref="CD260" si="3762">V260/V281</f>
        <v>3.4933715514152634E-2</v>
      </c>
      <c r="CE260" s="131">
        <f t="shared" ref="CE260" si="3763">W260/W281</f>
        <v>4.7655887358811697E-2</v>
      </c>
      <c r="CF260" s="128">
        <f t="shared" ref="CF260" si="3764">X260/X281</f>
        <v>6.6789862724392815E-2</v>
      </c>
      <c r="CG260" s="129">
        <f t="shared" ref="CG260" si="3765">Y260/Y281</f>
        <v>6.466302367941712E-2</v>
      </c>
      <c r="CH260" s="130">
        <f t="shared" ref="CH260" si="3766">Z260/Z281</f>
        <v>4.2252244083779131E-2</v>
      </c>
      <c r="CI260" s="128">
        <f t="shared" ref="CI260" si="3767">AA260/AA281</f>
        <v>4.1271705393842797E-2</v>
      </c>
      <c r="CJ260" s="134">
        <f t="shared" ref="CJ260" si="3768">AB260/AB281</f>
        <v>4.8247123141032994E-2</v>
      </c>
      <c r="CK260" s="135">
        <f t="shared" ref="CK260" si="3769">AC260/AC281</f>
        <v>4.6425836099055401E-2</v>
      </c>
    </row>
    <row r="261" spans="1:89" ht="13.5" thickTop="1" x14ac:dyDescent="0.2">
      <c r="A261" s="145" t="s">
        <v>20</v>
      </c>
      <c r="B261" s="195">
        <v>328</v>
      </c>
      <c r="C261" s="196">
        <v>329</v>
      </c>
      <c r="D261" s="197">
        <v>130</v>
      </c>
      <c r="E261" s="198">
        <v>135</v>
      </c>
      <c r="F261" s="195">
        <v>529</v>
      </c>
      <c r="G261" s="199">
        <v>400</v>
      </c>
      <c r="H261" s="197">
        <v>569</v>
      </c>
      <c r="I261" s="198">
        <v>475</v>
      </c>
      <c r="J261" s="195">
        <v>45</v>
      </c>
      <c r="K261" s="199">
        <v>87</v>
      </c>
      <c r="L261" s="197">
        <v>185</v>
      </c>
      <c r="M261" s="195">
        <v>359</v>
      </c>
      <c r="N261" s="200">
        <v>571</v>
      </c>
      <c r="O261" s="201">
        <v>606</v>
      </c>
      <c r="P261" s="195">
        <v>331</v>
      </c>
      <c r="Q261" s="199">
        <v>265</v>
      </c>
      <c r="R261" s="197">
        <v>442</v>
      </c>
      <c r="S261" s="198">
        <v>378</v>
      </c>
      <c r="T261" s="195">
        <v>71</v>
      </c>
      <c r="U261" s="199">
        <v>74</v>
      </c>
      <c r="V261" s="197">
        <v>230</v>
      </c>
      <c r="W261" s="198">
        <v>363</v>
      </c>
      <c r="X261" s="195">
        <v>314</v>
      </c>
      <c r="Y261" s="199">
        <v>141</v>
      </c>
      <c r="Z261" s="197">
        <v>527</v>
      </c>
      <c r="AA261" s="195">
        <v>742</v>
      </c>
      <c r="AB261" s="169">
        <f t="shared" si="3686"/>
        <v>4272</v>
      </c>
      <c r="AC261" s="170">
        <f t="shared" si="3687"/>
        <v>4354</v>
      </c>
      <c r="BI261" s="145" t="s">
        <v>20</v>
      </c>
      <c r="BJ261" s="128">
        <f>B261/B281</f>
        <v>4.7876222449277479E-2</v>
      </c>
      <c r="BK261" s="129">
        <f t="shared" ref="BK261" si="3770">C261/C281</f>
        <v>4.8805815160955349E-2</v>
      </c>
      <c r="BL261" s="130">
        <f t="shared" ref="BL261" si="3771">D261/D281</f>
        <v>5.5865921787709494E-2</v>
      </c>
      <c r="BM261" s="131">
        <f t="shared" ref="BM261" si="3772">E261/E281</f>
        <v>5.125284738041002E-2</v>
      </c>
      <c r="BN261" s="128">
        <f t="shared" ref="BN261" si="3773">F261/F281</f>
        <v>6.5689805041599408E-2</v>
      </c>
      <c r="BO261" s="129">
        <f t="shared" ref="BO261" si="3774">G261/G281</f>
        <v>5.5386319579063974E-2</v>
      </c>
      <c r="BP261" s="130">
        <f t="shared" ref="BP261" si="3775">H261/H281</f>
        <v>5.0403047214102221E-2</v>
      </c>
      <c r="BQ261" s="131">
        <f t="shared" ref="BQ261" si="3776">I261/I281</f>
        <v>4.2966983265490727E-2</v>
      </c>
      <c r="BR261" s="128">
        <f t="shared" ref="BR261" si="3777">J261/J281</f>
        <v>3.4403669724770644E-2</v>
      </c>
      <c r="BS261" s="129">
        <f t="shared" ref="BS261" si="3778">K261/K281</f>
        <v>6.7389620449264137E-2</v>
      </c>
      <c r="BT261" s="130">
        <f t="shared" ref="BT261" si="3779">L261/L281</f>
        <v>3.8302277432712216E-2</v>
      </c>
      <c r="BU261" s="128">
        <f t="shared" ref="BU261" si="3780">M261/M281</f>
        <v>7.3731772437872253E-2</v>
      </c>
      <c r="BV261" s="132">
        <f t="shared" ref="BV261" si="3781">N261/N281</f>
        <v>5.5827141181071571E-2</v>
      </c>
      <c r="BW261" s="133">
        <f t="shared" ref="BW261" si="3782">O261/O281</f>
        <v>5.7446203431604892E-2</v>
      </c>
      <c r="BX261" s="128">
        <f t="shared" ref="BX261" si="3783">P261/P281</f>
        <v>6.4698983580922589E-2</v>
      </c>
      <c r="BY261" s="129">
        <f t="shared" ref="BY261" si="3784">Q261/Q281</f>
        <v>5.2767821585025888E-2</v>
      </c>
      <c r="BZ261" s="130">
        <f t="shared" ref="BZ261" si="3785">R261/R281</f>
        <v>6.0915104740904079E-2</v>
      </c>
      <c r="CA261" s="131">
        <f t="shared" ref="CA261" si="3786">S261/S281</f>
        <v>5.0299401197604787E-2</v>
      </c>
      <c r="CB261" s="128">
        <f t="shared" ref="CB261" si="3787">T261/T281</f>
        <v>8.7223587223587223E-2</v>
      </c>
      <c r="CC261" s="129">
        <f t="shared" ref="CC261" si="3788">U261/U281</f>
        <v>8.584686774941995E-2</v>
      </c>
      <c r="CD261" s="130">
        <f t="shared" ref="CD261" si="3789">V261/V281</f>
        <v>4.1203869580795416E-2</v>
      </c>
      <c r="CE261" s="131">
        <f t="shared" ref="CE261" si="3790">W261/W281</f>
        <v>5.6165867244313786E-2</v>
      </c>
      <c r="CF261" s="128">
        <f t="shared" ref="CF261" si="3791">X261/X281</f>
        <v>8.289334741288279E-2</v>
      </c>
      <c r="CG261" s="129">
        <f t="shared" ref="CG261" si="3792">Y261/Y281</f>
        <v>6.4207650273224046E-2</v>
      </c>
      <c r="CH261" s="130">
        <f t="shared" ref="CH261" si="3793">Z261/Z281</f>
        <v>4.7783117236376828E-2</v>
      </c>
      <c r="CI261" s="128">
        <f t="shared" ref="CI261" si="3794">AA261/AA281</f>
        <v>6.2243100411039344E-2</v>
      </c>
      <c r="CJ261" s="134">
        <f t="shared" ref="CJ261" si="3795">AB261/AB281</f>
        <v>5.4440493940436596E-2</v>
      </c>
      <c r="CK261" s="135">
        <f t="shared" ref="CK261" si="3796">AC261/AC281</f>
        <v>5.5578248659688537E-2</v>
      </c>
    </row>
    <row r="262" spans="1:89" ht="13.5" thickBot="1" x14ac:dyDescent="0.25">
      <c r="A262" s="136" t="s">
        <v>21</v>
      </c>
      <c r="B262" s="188">
        <v>552</v>
      </c>
      <c r="C262" s="189">
        <v>262</v>
      </c>
      <c r="D262" s="190">
        <v>161</v>
      </c>
      <c r="E262" s="191">
        <v>114</v>
      </c>
      <c r="F262" s="188">
        <v>656</v>
      </c>
      <c r="G262" s="192">
        <v>301</v>
      </c>
      <c r="H262" s="190">
        <v>763</v>
      </c>
      <c r="I262" s="191">
        <v>469</v>
      </c>
      <c r="J262" s="188">
        <v>52</v>
      </c>
      <c r="K262" s="192">
        <v>116</v>
      </c>
      <c r="L262" s="190">
        <v>143</v>
      </c>
      <c r="M262" s="188">
        <v>418</v>
      </c>
      <c r="N262" s="193">
        <v>596</v>
      </c>
      <c r="O262" s="194">
        <v>791</v>
      </c>
      <c r="P262" s="188">
        <v>353</v>
      </c>
      <c r="Q262" s="192">
        <v>237</v>
      </c>
      <c r="R262" s="190">
        <v>534</v>
      </c>
      <c r="S262" s="191">
        <v>341</v>
      </c>
      <c r="T262" s="188">
        <v>52</v>
      </c>
      <c r="U262" s="192">
        <v>72</v>
      </c>
      <c r="V262" s="190">
        <v>198</v>
      </c>
      <c r="W262" s="191">
        <v>452</v>
      </c>
      <c r="X262" s="188">
        <v>273</v>
      </c>
      <c r="Y262" s="192">
        <v>159</v>
      </c>
      <c r="Z262" s="190">
        <v>719</v>
      </c>
      <c r="AA262" s="188">
        <v>560</v>
      </c>
      <c r="AB262" s="169">
        <f t="shared" si="3686"/>
        <v>5052</v>
      </c>
      <c r="AC262" s="170">
        <f t="shared" si="3687"/>
        <v>4292</v>
      </c>
      <c r="AE262" s="269" t="s">
        <v>85</v>
      </c>
      <c r="BI262" s="136" t="s">
        <v>21</v>
      </c>
      <c r="BJ262" s="128">
        <f>B262/B281</f>
        <v>8.0572179243906E-2</v>
      </c>
      <c r="BK262" s="129">
        <f t="shared" ref="BK262" si="3797">C262/C281</f>
        <v>3.8866636997478117E-2</v>
      </c>
      <c r="BL262" s="130">
        <f t="shared" ref="BL262" si="3798">D262/D281</f>
        <v>6.9187795444778682E-2</v>
      </c>
      <c r="BM262" s="131">
        <f t="shared" ref="BM262" si="3799">E262/E281</f>
        <v>4.328018223234624E-2</v>
      </c>
      <c r="BN262" s="128">
        <f t="shared" ref="BN262" si="3800">F262/F281</f>
        <v>8.1460325344592077E-2</v>
      </c>
      <c r="BO262" s="129">
        <f t="shared" ref="BO262" si="3801">G262/G281</f>
        <v>4.1678205483245641E-2</v>
      </c>
      <c r="BP262" s="130">
        <f t="shared" ref="BP262" si="3802">H262/H281</f>
        <v>6.7587917441757461E-2</v>
      </c>
      <c r="BQ262" s="131">
        <f t="shared" ref="BQ262" si="3803">I262/I281</f>
        <v>4.2424242424242427E-2</v>
      </c>
      <c r="BR262" s="128">
        <f t="shared" ref="BR262" si="3804">J262/J281</f>
        <v>3.9755351681957186E-2</v>
      </c>
      <c r="BS262" s="129">
        <f t="shared" ref="BS262" si="3805">K262/K281</f>
        <v>8.9852827265685511E-2</v>
      </c>
      <c r="BT262" s="130">
        <f t="shared" ref="BT262" si="3806">L262/L281</f>
        <v>2.9606625258799171E-2</v>
      </c>
      <c r="BU262" s="128">
        <f t="shared" ref="BU262" si="3807">M262/M281</f>
        <v>8.5849250359416721E-2</v>
      </c>
      <c r="BV262" s="132">
        <f t="shared" ref="BV262" si="3808">N262/N281</f>
        <v>5.8271411810715684E-2</v>
      </c>
      <c r="BW262" s="133">
        <f t="shared" ref="BW262" si="3809">O262/O281</f>
        <v>7.4983410749834112E-2</v>
      </c>
      <c r="BX262" s="128">
        <f t="shared" ref="BX262" si="3810">P262/P281</f>
        <v>6.8999218139171231E-2</v>
      </c>
      <c r="BY262" s="129">
        <f t="shared" ref="BY262" si="3811">Q262/Q281</f>
        <v>4.7192353643966546E-2</v>
      </c>
      <c r="BZ262" s="130">
        <f t="shared" ref="BZ262" si="3812">R262/R281</f>
        <v>7.3594266813671441E-2</v>
      </c>
      <c r="CA262" s="131">
        <f t="shared" ref="CA262" si="3813">S262/S281</f>
        <v>4.537591483699268E-2</v>
      </c>
      <c r="CB262" s="128">
        <f t="shared" ref="CB262" si="3814">T262/T281</f>
        <v>6.3882063882063883E-2</v>
      </c>
      <c r="CC262" s="129">
        <f t="shared" ref="CC262" si="3815">U262/U281</f>
        <v>8.3526682134570762E-2</v>
      </c>
      <c r="CD262" s="130">
        <f t="shared" ref="CD262" si="3816">V262/V281</f>
        <v>3.5471157291293444E-2</v>
      </c>
      <c r="CE262" s="131">
        <f t="shared" ref="CE262" si="3817">W262/W281</f>
        <v>6.9936561968126254E-2</v>
      </c>
      <c r="CF262" s="128">
        <f t="shared" ref="CF262" si="3818">X262/X281</f>
        <v>7.2069693769799367E-2</v>
      </c>
      <c r="CG262" s="129">
        <f t="shared" ref="CG262" si="3819">Y262/Y281</f>
        <v>7.2404371584699451E-2</v>
      </c>
      <c r="CH262" s="130">
        <f t="shared" ref="CH262" si="3820">Z262/Z281</f>
        <v>6.5191767159307287E-2</v>
      </c>
      <c r="CI262" s="128">
        <f t="shared" ref="CI262" si="3821">AA262/AA281</f>
        <v>4.6975924838520255E-2</v>
      </c>
      <c r="CJ262" s="134">
        <f t="shared" ref="CJ262" si="3822">AB262/AB281</f>
        <v>6.4380471766639899E-2</v>
      </c>
      <c r="CK262" s="135">
        <f t="shared" ref="CK262" si="3823">AC262/AC281</f>
        <v>5.4786826653050805E-2</v>
      </c>
    </row>
    <row r="263" spans="1:89" ht="14.25" thickTop="1" thickBot="1" x14ac:dyDescent="0.25">
      <c r="A263" s="145" t="s">
        <v>22</v>
      </c>
      <c r="B263" s="195">
        <v>602</v>
      </c>
      <c r="C263" s="196">
        <v>560</v>
      </c>
      <c r="D263" s="197">
        <v>228</v>
      </c>
      <c r="E263" s="198">
        <v>156</v>
      </c>
      <c r="F263" s="195">
        <v>989</v>
      </c>
      <c r="G263" s="199">
        <v>352</v>
      </c>
      <c r="H263" s="197">
        <v>1132</v>
      </c>
      <c r="I263" s="198">
        <v>724</v>
      </c>
      <c r="J263" s="195">
        <v>67</v>
      </c>
      <c r="K263" s="199">
        <v>221</v>
      </c>
      <c r="L263" s="197">
        <v>142</v>
      </c>
      <c r="M263" s="195">
        <v>932</v>
      </c>
      <c r="N263" s="200">
        <v>693</v>
      </c>
      <c r="O263" s="201">
        <v>1307</v>
      </c>
      <c r="P263" s="195">
        <v>456</v>
      </c>
      <c r="Q263" s="199">
        <v>286</v>
      </c>
      <c r="R263" s="197">
        <v>731</v>
      </c>
      <c r="S263" s="198">
        <v>496</v>
      </c>
      <c r="T263" s="195">
        <v>59</v>
      </c>
      <c r="U263" s="199">
        <v>48</v>
      </c>
      <c r="V263" s="197">
        <v>177</v>
      </c>
      <c r="W263" s="198">
        <v>969</v>
      </c>
      <c r="X263" s="195">
        <v>317</v>
      </c>
      <c r="Y263" s="199">
        <v>141</v>
      </c>
      <c r="Z263" s="197">
        <v>821</v>
      </c>
      <c r="AA263" s="195">
        <v>711</v>
      </c>
      <c r="AB263" s="169">
        <f t="shared" si="3686"/>
        <v>6414</v>
      </c>
      <c r="AC263" s="170">
        <f t="shared" si="3687"/>
        <v>6903</v>
      </c>
      <c r="AE263" s="296" t="s">
        <v>0</v>
      </c>
      <c r="AF263" s="298" t="s">
        <v>1</v>
      </c>
      <c r="AG263" s="299"/>
      <c r="AH263" s="298" t="s">
        <v>2</v>
      </c>
      <c r="AI263" s="299"/>
      <c r="AJ263" s="298" t="s">
        <v>3</v>
      </c>
      <c r="AK263" s="299"/>
      <c r="AL263" s="298" t="s">
        <v>4</v>
      </c>
      <c r="AM263" s="299"/>
      <c r="AN263" s="298" t="s">
        <v>5</v>
      </c>
      <c r="AO263" s="299"/>
      <c r="AP263" s="298" t="s">
        <v>6</v>
      </c>
      <c r="AQ263" s="299"/>
      <c r="AR263" s="298" t="s">
        <v>7</v>
      </c>
      <c r="AS263" s="299"/>
      <c r="AT263" s="298" t="s">
        <v>8</v>
      </c>
      <c r="AU263" s="299"/>
      <c r="AV263" s="298" t="s">
        <v>9</v>
      </c>
      <c r="AW263" s="299"/>
      <c r="AX263" s="298" t="s">
        <v>10</v>
      </c>
      <c r="AY263" s="299"/>
      <c r="AZ263" s="298" t="s">
        <v>11</v>
      </c>
      <c r="BA263" s="299"/>
      <c r="BB263" s="298" t="s">
        <v>12</v>
      </c>
      <c r="BC263" s="299"/>
      <c r="BD263" s="301" t="s">
        <v>40</v>
      </c>
      <c r="BE263" s="302"/>
      <c r="BF263" s="303" t="s">
        <v>41</v>
      </c>
      <c r="BG263" s="304"/>
      <c r="BI263" s="145" t="s">
        <v>22</v>
      </c>
      <c r="BJ263" s="128">
        <f>B263/B281</f>
        <v>8.7870383885564146E-2</v>
      </c>
      <c r="BK263" s="129">
        <f t="shared" ref="BK263" si="3824">C263/C281</f>
        <v>8.3073727933541022E-2</v>
      </c>
      <c r="BL263" s="130">
        <f t="shared" ref="BL263" si="3825">D263/D281</f>
        <v>9.7980232058444347E-2</v>
      </c>
      <c r="BM263" s="131">
        <f t="shared" ref="BM263" si="3826">E263/E281</f>
        <v>5.9225512528473807E-2</v>
      </c>
      <c r="BN263" s="128">
        <f t="shared" ref="BN263" si="3827">F263/F281</f>
        <v>0.12281137464299019</v>
      </c>
      <c r="BO263" s="129">
        <f t="shared" ref="BO263" si="3828">G263/G281</f>
        <v>4.8739961229576294E-2</v>
      </c>
      <c r="BP263" s="130">
        <f t="shared" ref="BP263" si="3829">H263/H281</f>
        <v>0.10027460359642129</v>
      </c>
      <c r="BQ263" s="131">
        <f t="shared" ref="BQ263" si="3830">I263/I281</f>
        <v>6.5490728177295343E-2</v>
      </c>
      <c r="BR263" s="128">
        <f t="shared" ref="BR263" si="3831">J263/J281</f>
        <v>5.1223241590214068E-2</v>
      </c>
      <c r="BS263" s="129">
        <f t="shared" ref="BS263" si="3832">K263/K281</f>
        <v>0.17118512780790085</v>
      </c>
      <c r="BT263" s="130">
        <f t="shared" ref="BT263" si="3833">L263/L281</f>
        <v>2.9399585921325053E-2</v>
      </c>
      <c r="BU263" s="128">
        <f t="shared" ref="BU263" si="3834">M263/M281</f>
        <v>0.19141507496405832</v>
      </c>
      <c r="BV263" s="132">
        <f t="shared" ref="BV263" si="3835">N263/N281</f>
        <v>6.7755181853734844E-2</v>
      </c>
      <c r="BW263" s="133">
        <f t="shared" ref="BW263" si="3836">O263/O281</f>
        <v>0.12389799981040857</v>
      </c>
      <c r="BX263" s="128">
        <f t="shared" ref="BX263" si="3837">P263/P281</f>
        <v>8.9132134480062547E-2</v>
      </c>
      <c r="BY263" s="129">
        <f t="shared" ref="BY263" si="3838">Q263/Q281</f>
        <v>5.6949422540820388E-2</v>
      </c>
      <c r="BZ263" s="130">
        <f t="shared" ref="BZ263" si="3839">R263/R281</f>
        <v>0.10074421168687982</v>
      </c>
      <c r="CA263" s="131">
        <f t="shared" ref="CA263" si="3840">S263/S281</f>
        <v>6.600133067198935E-2</v>
      </c>
      <c r="CB263" s="128">
        <f t="shared" ref="CB263" si="3841">T263/T281</f>
        <v>7.2481572481572484E-2</v>
      </c>
      <c r="CC263" s="129">
        <f t="shared" ref="CC263" si="3842">U263/U281</f>
        <v>5.5684454756380508E-2</v>
      </c>
      <c r="CD263" s="130">
        <f t="shared" ref="CD263" si="3843">V263/V281</f>
        <v>3.1709064851307776E-2</v>
      </c>
      <c r="CE263" s="131">
        <f t="shared" ref="CE263" si="3844">W263/W281</f>
        <v>0.14993037289184588</v>
      </c>
      <c r="CF263" s="128">
        <f t="shared" ref="CF263" si="3845">X263/X281</f>
        <v>8.3685322069693771E-2</v>
      </c>
      <c r="CG263" s="129">
        <f t="shared" ref="CG263" si="3846">Y263/Y281</f>
        <v>6.4207650273224046E-2</v>
      </c>
      <c r="CH263" s="130">
        <f t="shared" ref="CH263" si="3847">Z263/Z281</f>
        <v>7.4440112430864083E-2</v>
      </c>
      <c r="CI263" s="128">
        <f t="shared" ref="CI263" si="3848">AA263/AA281</f>
        <v>5.9642647428906972E-2</v>
      </c>
      <c r="CJ263" s="134">
        <f t="shared" ref="CJ263" si="3849">AB263/AB281</f>
        <v>8.1737202278548762E-2</v>
      </c>
      <c r="CK263" s="135">
        <f t="shared" ref="CK263" si="3850">AC263/AC281</f>
        <v>8.8115905029359204E-2</v>
      </c>
    </row>
    <row r="264" spans="1:89" ht="15" thickTop="1" thickBot="1" x14ac:dyDescent="0.3">
      <c r="A264" s="136" t="s">
        <v>23</v>
      </c>
      <c r="B264" s="188">
        <v>360</v>
      </c>
      <c r="C264" s="189">
        <v>459</v>
      </c>
      <c r="D264" s="190">
        <v>143</v>
      </c>
      <c r="E264" s="191">
        <v>115</v>
      </c>
      <c r="F264" s="188">
        <v>569</v>
      </c>
      <c r="G264" s="192">
        <v>246</v>
      </c>
      <c r="H264" s="190">
        <v>748</v>
      </c>
      <c r="I264" s="191">
        <v>595</v>
      </c>
      <c r="J264" s="188">
        <v>72</v>
      </c>
      <c r="K264" s="192">
        <v>126</v>
      </c>
      <c r="L264" s="190">
        <v>107</v>
      </c>
      <c r="M264" s="188">
        <v>462</v>
      </c>
      <c r="N264" s="193">
        <v>565</v>
      </c>
      <c r="O264" s="194">
        <v>681</v>
      </c>
      <c r="P264" s="188">
        <v>371</v>
      </c>
      <c r="Q264" s="192">
        <v>196</v>
      </c>
      <c r="R264" s="190">
        <v>454</v>
      </c>
      <c r="S264" s="191">
        <v>406</v>
      </c>
      <c r="T264" s="188">
        <v>48</v>
      </c>
      <c r="U264" s="192">
        <v>30</v>
      </c>
      <c r="V264" s="190">
        <v>173</v>
      </c>
      <c r="W264" s="191">
        <v>550</v>
      </c>
      <c r="X264" s="188">
        <v>208</v>
      </c>
      <c r="Y264" s="192">
        <v>114</v>
      </c>
      <c r="Z264" s="190">
        <v>628</v>
      </c>
      <c r="AA264" s="188">
        <v>597</v>
      </c>
      <c r="AB264" s="169">
        <f t="shared" si="3686"/>
        <v>4446</v>
      </c>
      <c r="AC264" s="170">
        <f t="shared" si="3687"/>
        <v>4577</v>
      </c>
      <c r="AE264" s="297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75" t="s">
        <v>14</v>
      </c>
      <c r="BG264" s="176" t="s">
        <v>15</v>
      </c>
      <c r="BI264" s="136" t="s">
        <v>23</v>
      </c>
      <c r="BJ264" s="128">
        <f>B264/B281</f>
        <v>5.2547073419938695E-2</v>
      </c>
      <c r="BK264" s="129">
        <f t="shared" ref="BK264" si="3851">C264/C281</f>
        <v>6.8090787716955939E-2</v>
      </c>
      <c r="BL264" s="130">
        <f t="shared" ref="BL264" si="3852">D264/D281</f>
        <v>6.1452513966480445E-2</v>
      </c>
      <c r="BM264" s="131">
        <f t="shared" ref="BM264" si="3853">E264/E281</f>
        <v>4.3659832953682615E-2</v>
      </c>
      <c r="BN264" s="128">
        <f t="shared" ref="BN264" si="3854">F264/F281</f>
        <v>7.0656898050416E-2</v>
      </c>
      <c r="BO264" s="129">
        <f t="shared" ref="BO264" si="3855">G264/G281</f>
        <v>3.4062586541124346E-2</v>
      </c>
      <c r="BP264" s="130">
        <f t="shared" ref="BP264" si="3856">H264/H281</f>
        <v>6.6259190362299589E-2</v>
      </c>
      <c r="BQ264" s="131">
        <f t="shared" ref="BQ264" si="3857">I264/I281</f>
        <v>5.3821800090456805E-2</v>
      </c>
      <c r="BR264" s="128">
        <f t="shared" ref="BR264" si="3858">J264/J281</f>
        <v>5.5045871559633031E-2</v>
      </c>
      <c r="BS264" s="129">
        <f t="shared" ref="BS264" si="3859">K264/K281</f>
        <v>9.7598760650658409E-2</v>
      </c>
      <c r="BT264" s="130">
        <f t="shared" ref="BT264" si="3860">L264/L281</f>
        <v>2.215320910973085E-2</v>
      </c>
      <c r="BU264" s="128">
        <f t="shared" ref="BU264" si="3861">M264/M281</f>
        <v>9.4886013555144796E-2</v>
      </c>
      <c r="BV264" s="132">
        <f t="shared" ref="BV264" si="3862">N264/N281</f>
        <v>5.524051622995698E-2</v>
      </c>
      <c r="BW264" s="133">
        <f t="shared" ref="BW264" si="3863">O264/O281</f>
        <v>6.4555882074130252E-2</v>
      </c>
      <c r="BX264" s="128">
        <f t="shared" ref="BX264" si="3864">P264/P281</f>
        <v>7.2517591868647382E-2</v>
      </c>
      <c r="BY264" s="129">
        <f t="shared" ref="BY264" si="3865">Q264/Q281</f>
        <v>3.9028275587415374E-2</v>
      </c>
      <c r="BZ264" s="130">
        <f t="shared" ref="BZ264" si="3866">R264/R281</f>
        <v>6.2568908489525912E-2</v>
      </c>
      <c r="CA264" s="131">
        <f t="shared" ref="CA264" si="3867">S264/S281</f>
        <v>5.4025282767797736E-2</v>
      </c>
      <c r="CB264" s="128">
        <f t="shared" ref="CB264" si="3868">T264/T281</f>
        <v>5.896805896805897E-2</v>
      </c>
      <c r="CC264" s="129">
        <f t="shared" ref="CC264" si="3869">U264/U281</f>
        <v>3.4802784222737818E-2</v>
      </c>
      <c r="CD264" s="130">
        <f t="shared" ref="CD264" si="3870">V264/V281</f>
        <v>3.0992475815120029E-2</v>
      </c>
      <c r="CE264" s="131">
        <f t="shared" ref="CE264" si="3871">W264/W281</f>
        <v>8.5099798855020892E-2</v>
      </c>
      <c r="CF264" s="128">
        <f t="shared" ref="CF264" si="3872">X264/X281</f>
        <v>5.4910242872228086E-2</v>
      </c>
      <c r="CG264" s="129">
        <f t="shared" ref="CG264" si="3873">Y264/Y281</f>
        <v>5.1912568306010931E-2</v>
      </c>
      <c r="CH264" s="130">
        <f t="shared" ref="CH264" si="3874">Z264/Z281</f>
        <v>5.69407924562517E-2</v>
      </c>
      <c r="CI264" s="128">
        <f t="shared" ref="CI264" si="3875">AA264/AA281</f>
        <v>5.0079691301065349E-2</v>
      </c>
      <c r="CJ264" s="134">
        <f t="shared" ref="CJ264" si="3876">AB264/AB281</f>
        <v>5.6657873609358873E-2</v>
      </c>
      <c r="CK264" s="135">
        <f t="shared" ref="CK264" si="3877">AC264/AC281</f>
        <v>5.8424814909369419E-2</v>
      </c>
    </row>
    <row r="265" spans="1:89" ht="13.5" thickTop="1" x14ac:dyDescent="0.2">
      <c r="A265" s="145" t="s">
        <v>24</v>
      </c>
      <c r="B265" s="202">
        <v>322</v>
      </c>
      <c r="C265" s="196">
        <v>366</v>
      </c>
      <c r="D265" s="197">
        <v>114</v>
      </c>
      <c r="E265" s="198">
        <v>122</v>
      </c>
      <c r="F265" s="195">
        <v>429</v>
      </c>
      <c r="G265" s="199">
        <v>246</v>
      </c>
      <c r="H265" s="197">
        <v>622</v>
      </c>
      <c r="I265" s="198">
        <v>549</v>
      </c>
      <c r="J265" s="195">
        <v>51</v>
      </c>
      <c r="K265" s="199">
        <v>78</v>
      </c>
      <c r="L265" s="197">
        <v>105</v>
      </c>
      <c r="M265" s="195">
        <v>321</v>
      </c>
      <c r="N265" s="200">
        <v>436</v>
      </c>
      <c r="O265" s="203">
        <v>508</v>
      </c>
      <c r="P265" s="195">
        <v>333</v>
      </c>
      <c r="Q265" s="199">
        <v>218</v>
      </c>
      <c r="R265" s="197">
        <v>445</v>
      </c>
      <c r="S265" s="198">
        <v>354</v>
      </c>
      <c r="T265" s="195">
        <v>47</v>
      </c>
      <c r="U265" s="199">
        <v>37</v>
      </c>
      <c r="V265" s="197">
        <v>194</v>
      </c>
      <c r="W265" s="204">
        <v>411</v>
      </c>
      <c r="X265" s="195">
        <v>205</v>
      </c>
      <c r="Y265" s="199">
        <v>108</v>
      </c>
      <c r="Z265" s="197">
        <v>624</v>
      </c>
      <c r="AA265" s="195">
        <v>615</v>
      </c>
      <c r="AB265" s="169">
        <f t="shared" si="3686"/>
        <v>3927</v>
      </c>
      <c r="AC265" s="170">
        <f t="shared" si="3687"/>
        <v>3933</v>
      </c>
      <c r="AE265" s="272" t="str">
        <f>$AE$17</f>
        <v>17:00 - 17:59</v>
      </c>
      <c r="AF265" s="125">
        <f t="shared" ref="AF265:AU266" si="3878">SUMIF($A$9:$A$32,$AE265,B$257:B$280)</f>
        <v>511</v>
      </c>
      <c r="AG265" s="185">
        <f t="shared" si="3878"/>
        <v>547</v>
      </c>
      <c r="AH265" s="126">
        <f t="shared" si="3878"/>
        <v>181</v>
      </c>
      <c r="AI265" s="179">
        <f t="shared" si="3878"/>
        <v>183</v>
      </c>
      <c r="AJ265" s="125">
        <f t="shared" si="3878"/>
        <v>495</v>
      </c>
      <c r="AK265" s="127">
        <f t="shared" si="3878"/>
        <v>547</v>
      </c>
      <c r="AL265" s="126">
        <f t="shared" si="3878"/>
        <v>837</v>
      </c>
      <c r="AM265" s="179">
        <f t="shared" si="3878"/>
        <v>841</v>
      </c>
      <c r="AN265" s="125">
        <f t="shared" si="3878"/>
        <v>104</v>
      </c>
      <c r="AO265" s="127">
        <f t="shared" si="3878"/>
        <v>62</v>
      </c>
      <c r="AP265" s="126">
        <f t="shared" si="3878"/>
        <v>423</v>
      </c>
      <c r="AQ265" s="125">
        <f t="shared" si="3878"/>
        <v>220</v>
      </c>
      <c r="AR265" s="178">
        <f t="shared" si="3878"/>
        <v>678</v>
      </c>
      <c r="AS265" s="180">
        <f t="shared" si="3878"/>
        <v>660</v>
      </c>
      <c r="AT265" s="125">
        <f t="shared" si="3878"/>
        <v>257</v>
      </c>
      <c r="AU265" s="127">
        <f t="shared" si="3878"/>
        <v>409</v>
      </c>
      <c r="AV265" s="126">
        <f t="shared" ref="AP265:BE266" si="3879">SUMIF($A$9:$A$32,$AE265,R$257:R$280)</f>
        <v>466</v>
      </c>
      <c r="AW265" s="179">
        <f t="shared" si="3879"/>
        <v>610</v>
      </c>
      <c r="AX265" s="125">
        <f t="shared" si="3879"/>
        <v>52</v>
      </c>
      <c r="AY265" s="127">
        <f t="shared" si="3879"/>
        <v>56</v>
      </c>
      <c r="AZ265" s="126">
        <f t="shared" si="3879"/>
        <v>406</v>
      </c>
      <c r="BA265" s="179">
        <f t="shared" si="3879"/>
        <v>355</v>
      </c>
      <c r="BB265" s="125">
        <f t="shared" si="3879"/>
        <v>246</v>
      </c>
      <c r="BC265" s="127">
        <f t="shared" si="3879"/>
        <v>140</v>
      </c>
      <c r="BD265" s="183">
        <f t="shared" si="3879"/>
        <v>875</v>
      </c>
      <c r="BE265" s="184">
        <f t="shared" si="3879"/>
        <v>823</v>
      </c>
      <c r="BF265" s="169">
        <f>AF265+AH265+AJ265+AL265+AN265+AP265+AR265+AT265+AV265+AX265+AZ265+BB265+BD265</f>
        <v>5531</v>
      </c>
      <c r="BG265" s="170">
        <f>AG265+AI265+AK265+AM265+AO265+AQ265+AS265+AU265+AW265+AY265+BA265+BC265+BE265</f>
        <v>5453</v>
      </c>
      <c r="BI265" s="145" t="s">
        <v>24</v>
      </c>
      <c r="BJ265" s="128">
        <f>B265/B281</f>
        <v>4.70004378922785E-2</v>
      </c>
      <c r="BK265" s="129">
        <f t="shared" ref="BK265" si="3880">C265/C281</f>
        <v>5.4294615042278595E-2</v>
      </c>
      <c r="BL265" s="130">
        <f t="shared" ref="BL265" si="3881">D265/D281</f>
        <v>4.8990116029222174E-2</v>
      </c>
      <c r="BM265" s="131">
        <f t="shared" ref="BM265" si="3882">E265/E281</f>
        <v>4.6317388003037203E-2</v>
      </c>
      <c r="BN265" s="128">
        <f t="shared" ref="BN265" si="3883">F265/F281</f>
        <v>5.3272072519557928E-2</v>
      </c>
      <c r="BO265" s="129">
        <f t="shared" ref="BO265" si="3884">G265/G281</f>
        <v>3.4062586541124346E-2</v>
      </c>
      <c r="BP265" s="130">
        <f t="shared" ref="BP265" si="3885">H265/H281</f>
        <v>5.5097882894853401E-2</v>
      </c>
      <c r="BQ265" s="131">
        <f t="shared" ref="BQ265" si="3886">I265/I281</f>
        <v>4.9660786974219807E-2</v>
      </c>
      <c r="BR265" s="128">
        <f t="shared" ref="BR265" si="3887">J265/J281</f>
        <v>3.8990825688073397E-2</v>
      </c>
      <c r="BS265" s="129">
        <f t="shared" ref="BS265" si="3888">K265/K281</f>
        <v>6.0418280402788536E-2</v>
      </c>
      <c r="BT265" s="130">
        <f t="shared" ref="BT265" si="3889">L265/L281</f>
        <v>2.1739130434782608E-2</v>
      </c>
      <c r="BU265" s="128">
        <f t="shared" ref="BU265" si="3890">M265/M281</f>
        <v>6.592729513247074E-2</v>
      </c>
      <c r="BV265" s="132">
        <f t="shared" ref="BV265" si="3891">N265/N281</f>
        <v>4.2628079780993353E-2</v>
      </c>
      <c r="BW265" s="133">
        <f t="shared" ref="BW265" si="3892">O265/O281</f>
        <v>4.815622333870509E-2</v>
      </c>
      <c r="BX265" s="128">
        <f t="shared" ref="BX265" si="3893">P265/P281</f>
        <v>6.5089913995308835E-2</v>
      </c>
      <c r="BY265" s="129">
        <f t="shared" ref="BY265" si="3894">Q265/Q281</f>
        <v>4.3409000398247709E-2</v>
      </c>
      <c r="BZ265" s="130">
        <f t="shared" ref="BZ265" si="3895">R265/R281</f>
        <v>6.1328555678059539E-2</v>
      </c>
      <c r="CA265" s="131">
        <f t="shared" ref="CA265" si="3896">S265/S281</f>
        <v>4.7105788423153695E-2</v>
      </c>
      <c r="CB265" s="128">
        <f t="shared" ref="CB265" si="3897">T265/T281</f>
        <v>5.7739557739557738E-2</v>
      </c>
      <c r="CC265" s="129">
        <f t="shared" ref="CC265" si="3898">U265/U281</f>
        <v>4.2923433874709975E-2</v>
      </c>
      <c r="CD265" s="130">
        <f t="shared" ref="CD265" si="3899">V265/V281</f>
        <v>3.47545682551057E-2</v>
      </c>
      <c r="CE265" s="131">
        <f t="shared" ref="CE265" si="3900">W265/W281</f>
        <v>6.3592758780751976E-2</v>
      </c>
      <c r="CF265" s="128">
        <f t="shared" ref="CF265" si="3901">X265/X281</f>
        <v>5.4118268215417105E-2</v>
      </c>
      <c r="CG265" s="129">
        <f t="shared" ref="CG265" si="3902">Y265/Y281</f>
        <v>4.9180327868852458E-2</v>
      </c>
      <c r="CH265" s="130">
        <f t="shared" ref="CH265" si="3903">Z265/Z281</f>
        <v>5.6578112249523985E-2</v>
      </c>
      <c r="CI265" s="128">
        <f t="shared" ref="CI265" si="3904">AA265/AA281</f>
        <v>5.15896317423035E-2</v>
      </c>
      <c r="CJ265" s="134">
        <f t="shared" ref="CJ265" si="3905">AB265/AB281</f>
        <v>5.0043965286538976E-2</v>
      </c>
      <c r="CK265" s="135">
        <f t="shared" ref="CK265" si="3906">AC265/AC281</f>
        <v>5.0204237937196833E-2</v>
      </c>
    </row>
    <row r="266" spans="1:89" x14ac:dyDescent="0.2">
      <c r="A266" s="136" t="s">
        <v>25</v>
      </c>
      <c r="B266" s="205">
        <v>281</v>
      </c>
      <c r="C266" s="189">
        <v>376</v>
      </c>
      <c r="D266" s="190">
        <v>129</v>
      </c>
      <c r="E266" s="191">
        <v>108</v>
      </c>
      <c r="F266" s="188">
        <v>383</v>
      </c>
      <c r="G266" s="192">
        <v>238</v>
      </c>
      <c r="H266" s="190">
        <v>587</v>
      </c>
      <c r="I266" s="191">
        <v>509</v>
      </c>
      <c r="J266" s="188">
        <v>47</v>
      </c>
      <c r="K266" s="189">
        <v>56</v>
      </c>
      <c r="L266" s="190">
        <v>142</v>
      </c>
      <c r="M266" s="188">
        <v>216</v>
      </c>
      <c r="N266" s="193">
        <v>429</v>
      </c>
      <c r="O266" s="206">
        <v>453</v>
      </c>
      <c r="P266" s="188">
        <v>259</v>
      </c>
      <c r="Q266" s="189">
        <v>191</v>
      </c>
      <c r="R266" s="190">
        <v>316</v>
      </c>
      <c r="S266" s="191">
        <v>315</v>
      </c>
      <c r="T266" s="197">
        <v>36</v>
      </c>
      <c r="U266" s="188">
        <v>38</v>
      </c>
      <c r="V266" s="190">
        <v>215</v>
      </c>
      <c r="W266" s="207">
        <v>285</v>
      </c>
      <c r="X266" s="188">
        <v>158</v>
      </c>
      <c r="Y266" s="192">
        <v>93</v>
      </c>
      <c r="Z266" s="190">
        <v>625</v>
      </c>
      <c r="AA266" s="188">
        <v>696</v>
      </c>
      <c r="AB266" s="169">
        <f t="shared" si="3686"/>
        <v>3607</v>
      </c>
      <c r="AC266" s="170">
        <f t="shared" si="3687"/>
        <v>3574</v>
      </c>
      <c r="AE266" s="274" t="str">
        <f>$AE$18</f>
        <v>18:00 - 18:59</v>
      </c>
      <c r="AF266" s="125">
        <f t="shared" si="3878"/>
        <v>605</v>
      </c>
      <c r="AG266" s="189">
        <f t="shared" si="3878"/>
        <v>477</v>
      </c>
      <c r="AH266" s="190">
        <f t="shared" si="3878"/>
        <v>151</v>
      </c>
      <c r="AI266" s="191">
        <f t="shared" si="3878"/>
        <v>229</v>
      </c>
      <c r="AJ266" s="275">
        <f t="shared" si="3878"/>
        <v>391</v>
      </c>
      <c r="AK266" s="192">
        <f t="shared" si="3878"/>
        <v>608</v>
      </c>
      <c r="AL266" s="190">
        <f t="shared" si="3878"/>
        <v>719</v>
      </c>
      <c r="AM266" s="191">
        <f t="shared" si="3878"/>
        <v>844</v>
      </c>
      <c r="AN266" s="275">
        <f t="shared" si="3878"/>
        <v>161</v>
      </c>
      <c r="AO266" s="192">
        <f t="shared" si="3878"/>
        <v>55</v>
      </c>
      <c r="AP266" s="190">
        <f t="shared" si="3879"/>
        <v>671</v>
      </c>
      <c r="AQ266" s="275">
        <f t="shared" si="3879"/>
        <v>182</v>
      </c>
      <c r="AR266" s="193">
        <f t="shared" si="3879"/>
        <v>849</v>
      </c>
      <c r="AS266" s="194">
        <f t="shared" si="3879"/>
        <v>677</v>
      </c>
      <c r="AT266" s="275">
        <f t="shared" si="3879"/>
        <v>297</v>
      </c>
      <c r="AU266" s="192">
        <f t="shared" si="3879"/>
        <v>470</v>
      </c>
      <c r="AV266" s="190">
        <f t="shared" si="3879"/>
        <v>384</v>
      </c>
      <c r="AW266" s="191">
        <f t="shared" si="3879"/>
        <v>706</v>
      </c>
      <c r="AX266" s="275">
        <f t="shared" si="3879"/>
        <v>67</v>
      </c>
      <c r="AY266" s="192">
        <f t="shared" si="3879"/>
        <v>44</v>
      </c>
      <c r="AZ266" s="190">
        <f t="shared" si="3879"/>
        <v>674</v>
      </c>
      <c r="BA266" s="191">
        <f t="shared" si="3879"/>
        <v>352</v>
      </c>
      <c r="BB266" s="275">
        <f t="shared" si="3879"/>
        <v>301</v>
      </c>
      <c r="BC266" s="192">
        <f t="shared" si="3879"/>
        <v>178</v>
      </c>
      <c r="BD266" s="190">
        <f t="shared" si="3879"/>
        <v>776</v>
      </c>
      <c r="BE266" s="275">
        <f t="shared" si="3879"/>
        <v>843</v>
      </c>
      <c r="BF266" s="171">
        <f>SUM(AF266,AH266,AJ266,AL266,AN266,AP266,AR266,AT266,AV266,AX266,AZ266,BB266,BD266)</f>
        <v>6046</v>
      </c>
      <c r="BG266" s="172">
        <f>SUM(AG266,AI266,AK266,AM266,AO266,AQ266,AS266,AU266,AW266,AY266,BA266,BC266,BE266)</f>
        <v>5665</v>
      </c>
      <c r="BI266" s="136" t="s">
        <v>25</v>
      </c>
      <c r="BJ266" s="128">
        <f>B266/B281</f>
        <v>4.1015910086118816E-2</v>
      </c>
      <c r="BK266" s="129">
        <f t="shared" ref="BK266" si="3907">C266/C281</f>
        <v>5.5778074469663257E-2</v>
      </c>
      <c r="BL266" s="130">
        <f t="shared" ref="BL266" si="3908">D266/D281</f>
        <v>5.5436183927804042E-2</v>
      </c>
      <c r="BM266" s="131">
        <f t="shared" ref="BM266" si="3909">E266/E281</f>
        <v>4.1002277904328019E-2</v>
      </c>
      <c r="BN266" s="128">
        <f t="shared" ref="BN266" si="3910">F266/F281</f>
        <v>4.7559915559418853E-2</v>
      </c>
      <c r="BO266" s="129">
        <f t="shared" ref="BO266" si="3911">G266/G281</f>
        <v>3.2954860149543061E-2</v>
      </c>
      <c r="BP266" s="130">
        <f t="shared" ref="BP266" si="3912">H266/H281</f>
        <v>5.1997519709451677E-2</v>
      </c>
      <c r="BQ266" s="131">
        <f t="shared" ref="BQ266" si="3913">I266/I281</f>
        <v>4.6042514699231117E-2</v>
      </c>
      <c r="BR266" s="128">
        <f t="shared" ref="BR266" si="3914">J266/J281</f>
        <v>3.5932721712538224E-2</v>
      </c>
      <c r="BS266" s="129">
        <f t="shared" ref="BS266" si="3915">K266/K281</f>
        <v>4.3377226955848176E-2</v>
      </c>
      <c r="BT266" s="130">
        <f t="shared" ref="BT266" si="3916">L266/L281</f>
        <v>2.9399585921325053E-2</v>
      </c>
      <c r="BU266" s="128">
        <f t="shared" ref="BU266" si="3917">M266/M281</f>
        <v>4.4362292051756007E-2</v>
      </c>
      <c r="BV266" s="132">
        <f t="shared" ref="BV266" si="3918">N266/N281</f>
        <v>4.1943684004692998E-2</v>
      </c>
      <c r="BW266" s="133">
        <f t="shared" ref="BW266" si="3919">O266/O281</f>
        <v>4.294245900085316E-2</v>
      </c>
      <c r="BX266" s="128">
        <f t="shared" ref="BX266" si="3920">P266/P281</f>
        <v>5.0625488663017984E-2</v>
      </c>
      <c r="BY266" s="129">
        <f t="shared" ref="BY266" si="3921">Q266/Q281</f>
        <v>3.8032656312226201E-2</v>
      </c>
      <c r="BZ266" s="130">
        <f t="shared" ref="BZ266" si="3922">R266/R281</f>
        <v>4.3550165380374865E-2</v>
      </c>
      <c r="CA266" s="131">
        <f t="shared" ref="CA266" si="3923">S266/S281</f>
        <v>4.1916167664670656E-2</v>
      </c>
      <c r="CB266" s="128">
        <f t="shared" ref="CB266" si="3924">T266/T281</f>
        <v>4.4226044226044224E-2</v>
      </c>
      <c r="CC266" s="129">
        <f t="shared" ref="CC266" si="3925">U266/U281</f>
        <v>4.4083526682134569E-2</v>
      </c>
      <c r="CD266" s="130">
        <f t="shared" ref="CD266" si="3926">V266/V281</f>
        <v>3.8516660695091368E-2</v>
      </c>
      <c r="CE266" s="131">
        <f t="shared" ref="CE266" si="3927">W266/W281</f>
        <v>4.409716849760173E-2</v>
      </c>
      <c r="CF266" s="128">
        <f t="shared" ref="CF266" si="3928">X266/X281</f>
        <v>4.171066525871172E-2</v>
      </c>
      <c r="CG266" s="129">
        <f t="shared" ref="CG266" si="3929">Y266/Y281</f>
        <v>4.2349726775956283E-2</v>
      </c>
      <c r="CH266" s="130">
        <f t="shared" ref="CH266" si="3930">Z266/Z281</f>
        <v>5.6668782301205908E-2</v>
      </c>
      <c r="CI266" s="128">
        <f t="shared" ref="CI266" si="3931">AA266/AA281</f>
        <v>5.8384363727875178E-2</v>
      </c>
      <c r="CJ266" s="134">
        <f t="shared" ref="CJ266" si="3932">AB266/AB281</f>
        <v>4.5966025665532491E-2</v>
      </c>
      <c r="CK266" s="135">
        <f t="shared" ref="CK266" si="3933">AC266/AC281</f>
        <v>4.5621649221342868E-2</v>
      </c>
    </row>
    <row r="267" spans="1:89" ht="13.5" thickBot="1" x14ac:dyDescent="0.25">
      <c r="A267" s="145" t="s">
        <v>26</v>
      </c>
      <c r="B267" s="202">
        <v>309</v>
      </c>
      <c r="C267" s="196">
        <v>337</v>
      </c>
      <c r="D267" s="197">
        <v>106</v>
      </c>
      <c r="E267" s="198">
        <v>138</v>
      </c>
      <c r="F267" s="195">
        <v>370</v>
      </c>
      <c r="G267" s="199">
        <v>250</v>
      </c>
      <c r="H267" s="197">
        <v>584</v>
      </c>
      <c r="I267" s="198">
        <v>527</v>
      </c>
      <c r="J267" s="195">
        <v>64</v>
      </c>
      <c r="K267" s="196">
        <v>72</v>
      </c>
      <c r="L267" s="197">
        <v>148</v>
      </c>
      <c r="M267" s="195">
        <v>203</v>
      </c>
      <c r="N267" s="200">
        <v>431</v>
      </c>
      <c r="O267" s="203">
        <v>413</v>
      </c>
      <c r="P267" s="195">
        <v>270</v>
      </c>
      <c r="Q267" s="196">
        <v>170</v>
      </c>
      <c r="R267" s="197">
        <v>373</v>
      </c>
      <c r="S267" s="198">
        <v>371</v>
      </c>
      <c r="T267" s="195">
        <v>28</v>
      </c>
      <c r="U267" s="199">
        <v>37</v>
      </c>
      <c r="V267" s="197">
        <v>216</v>
      </c>
      <c r="W267" s="204">
        <v>308</v>
      </c>
      <c r="X267" s="195">
        <v>178</v>
      </c>
      <c r="Y267" s="199">
        <v>75</v>
      </c>
      <c r="Z267" s="197">
        <v>673</v>
      </c>
      <c r="AA267" s="195">
        <v>749</v>
      </c>
      <c r="AB267" s="169">
        <f t="shared" si="3686"/>
        <v>3750</v>
      </c>
      <c r="AC267" s="170">
        <f t="shared" si="3687"/>
        <v>3650</v>
      </c>
      <c r="AE267" s="272"/>
      <c r="AF267" s="125"/>
      <c r="AG267" s="196"/>
      <c r="AH267" s="197"/>
      <c r="AI267" s="198"/>
      <c r="AJ267" s="195"/>
      <c r="AK267" s="199"/>
      <c r="AL267" s="197"/>
      <c r="AM267" s="198"/>
      <c r="AN267" s="195"/>
      <c r="AO267" s="199"/>
      <c r="AP267" s="197"/>
      <c r="AQ267" s="195"/>
      <c r="AR267" s="200"/>
      <c r="AS267" s="201"/>
      <c r="AT267" s="195"/>
      <c r="AU267" s="199"/>
      <c r="AV267" s="197"/>
      <c r="AW267" s="198"/>
      <c r="AX267" s="195"/>
      <c r="AY267" s="199"/>
      <c r="AZ267" s="197"/>
      <c r="BA267" s="198"/>
      <c r="BB267" s="195"/>
      <c r="BC267" s="199"/>
      <c r="BD267" s="197"/>
      <c r="BE267" s="195"/>
      <c r="BF267" s="171"/>
      <c r="BG267" s="172"/>
      <c r="BI267" s="145" t="s">
        <v>26</v>
      </c>
      <c r="BJ267" s="128">
        <f>B267/B281</f>
        <v>4.5102904685447379E-2</v>
      </c>
      <c r="BK267" s="129">
        <f t="shared" ref="BK267" si="3934">C267/C281</f>
        <v>4.9992582702863074E-2</v>
      </c>
      <c r="BL267" s="130">
        <f t="shared" ref="BL267" si="3935">D267/D281</f>
        <v>4.555221314997851E-2</v>
      </c>
      <c r="BM267" s="131">
        <f t="shared" ref="BM267" si="3936">E267/E281</f>
        <v>5.2391799544419138E-2</v>
      </c>
      <c r="BN267" s="128">
        <f t="shared" ref="BN267" si="3937">F267/F281</f>
        <v>4.5945610331553456E-2</v>
      </c>
      <c r="BO267" s="129">
        <f t="shared" ref="BO267" si="3938">G267/G281</f>
        <v>3.4616449736914981E-2</v>
      </c>
      <c r="BP267" s="130">
        <f t="shared" ref="BP267" si="3939">H267/H281</f>
        <v>5.1731774293560101E-2</v>
      </c>
      <c r="BQ267" s="131">
        <f t="shared" ref="BQ267" si="3940">I267/I281</f>
        <v>4.7670737222976031E-2</v>
      </c>
      <c r="BR267" s="128">
        <f t="shared" ref="BR267" si="3941">J267/J281</f>
        <v>4.8929663608562692E-2</v>
      </c>
      <c r="BS267" s="129">
        <f t="shared" ref="BS267" si="3942">K267/K281</f>
        <v>5.5770720371804805E-2</v>
      </c>
      <c r="BT267" s="130">
        <f t="shared" ref="BT267" si="3943">L267/L281</f>
        <v>3.0641821946169771E-2</v>
      </c>
      <c r="BU267" s="128">
        <f t="shared" ref="BU267" si="3944">M267/M281</f>
        <v>4.1692339289381805E-2</v>
      </c>
      <c r="BV267" s="132">
        <f t="shared" ref="BV267" si="3945">N267/N281</f>
        <v>4.2139225655064526E-2</v>
      </c>
      <c r="BW267" s="133">
        <f t="shared" ref="BW267" si="3946">O267/O281</f>
        <v>3.9150630391506305E-2</v>
      </c>
      <c r="BX267" s="128">
        <f t="shared" ref="BX267" si="3947">P267/P281</f>
        <v>5.2775605942142298E-2</v>
      </c>
      <c r="BY267" s="129">
        <f t="shared" ref="BY267" si="3948">Q267/Q281</f>
        <v>3.3851055356431702E-2</v>
      </c>
      <c r="BZ267" s="130">
        <f t="shared" ref="BZ267" si="3949">R267/R281</f>
        <v>5.1405733186328559E-2</v>
      </c>
      <c r="CA267" s="131">
        <f t="shared" ref="CA267" si="3950">S267/S281</f>
        <v>4.9367930805056554E-2</v>
      </c>
      <c r="CB267" s="128">
        <f t="shared" ref="CB267" si="3951">T267/T281</f>
        <v>3.4398034398034398E-2</v>
      </c>
      <c r="CC267" s="129">
        <f t="shared" ref="CC267" si="3952">U267/U281</f>
        <v>4.2923433874709975E-2</v>
      </c>
      <c r="CD267" s="130">
        <f t="shared" ref="CD267" si="3953">V267/V281</f>
        <v>3.8695807954138302E-2</v>
      </c>
      <c r="CE267" s="131">
        <f t="shared" ref="CE267" si="3954">W267/W281</f>
        <v>4.7655887358811697E-2</v>
      </c>
      <c r="CF267" s="128">
        <f t="shared" ref="CF267" si="3955">X267/X281</f>
        <v>4.6990496304118265E-2</v>
      </c>
      <c r="CG267" s="129">
        <f t="shared" ref="CG267" si="3956">Y267/Y281</f>
        <v>3.4153005464480878E-2</v>
      </c>
      <c r="CH267" s="130">
        <f t="shared" ref="CH267" si="3957">Z267/Z281</f>
        <v>6.1020944781938528E-2</v>
      </c>
      <c r="CI267" s="128">
        <f t="shared" ref="CI267" si="3958">AA267/AA281</f>
        <v>6.2830299471520842E-2</v>
      </c>
      <c r="CJ267" s="134">
        <f t="shared" ref="CJ267" si="3959">AB267/AB281</f>
        <v>4.7788354933669765E-2</v>
      </c>
      <c r="CK267" s="135">
        <f t="shared" ref="CK267" si="3960">AC267/AC281</f>
        <v>4.6591779423027828E-2</v>
      </c>
    </row>
    <row r="268" spans="1:89" ht="14.25" thickTop="1" thickBot="1" x14ac:dyDescent="0.25">
      <c r="A268" s="136" t="s">
        <v>27</v>
      </c>
      <c r="B268" s="205">
        <v>377</v>
      </c>
      <c r="C268" s="189">
        <v>415</v>
      </c>
      <c r="D268" s="190">
        <v>128</v>
      </c>
      <c r="E268" s="191">
        <v>111</v>
      </c>
      <c r="F268" s="188">
        <v>401</v>
      </c>
      <c r="G268" s="192">
        <v>311</v>
      </c>
      <c r="H268" s="190">
        <v>653</v>
      </c>
      <c r="I268" s="191">
        <v>600</v>
      </c>
      <c r="J268" s="188">
        <v>47</v>
      </c>
      <c r="K268" s="189">
        <v>52</v>
      </c>
      <c r="L268" s="190">
        <v>198</v>
      </c>
      <c r="M268" s="188">
        <v>217</v>
      </c>
      <c r="N268" s="193">
        <v>492</v>
      </c>
      <c r="O268" s="206">
        <v>522</v>
      </c>
      <c r="P268" s="188">
        <v>309</v>
      </c>
      <c r="Q268" s="189">
        <v>233</v>
      </c>
      <c r="R268" s="190">
        <v>427</v>
      </c>
      <c r="S268" s="191">
        <v>340</v>
      </c>
      <c r="T268" s="188">
        <v>33</v>
      </c>
      <c r="U268" s="192">
        <v>27</v>
      </c>
      <c r="V268" s="190">
        <v>289</v>
      </c>
      <c r="W268" s="207">
        <v>316</v>
      </c>
      <c r="X268" s="188">
        <v>179</v>
      </c>
      <c r="Y268" s="192">
        <v>92</v>
      </c>
      <c r="Z268" s="190">
        <v>656</v>
      </c>
      <c r="AA268" s="188">
        <v>748</v>
      </c>
      <c r="AB268" s="169">
        <f t="shared" si="3686"/>
        <v>4189</v>
      </c>
      <c r="AC268" s="170">
        <f t="shared" si="3687"/>
        <v>3984</v>
      </c>
      <c r="AE268" s="266" t="s">
        <v>13</v>
      </c>
      <c r="AF268" s="20">
        <f t="shared" ref="AF268:BG268" si="3961">SUM(AF265:AF267)</f>
        <v>1116</v>
      </c>
      <c r="AG268" s="21">
        <f t="shared" si="3961"/>
        <v>1024</v>
      </c>
      <c r="AH268" s="20">
        <f t="shared" si="3961"/>
        <v>332</v>
      </c>
      <c r="AI268" s="21">
        <f t="shared" si="3961"/>
        <v>412</v>
      </c>
      <c r="AJ268" s="20">
        <f t="shared" si="3961"/>
        <v>886</v>
      </c>
      <c r="AK268" s="21">
        <f t="shared" si="3961"/>
        <v>1155</v>
      </c>
      <c r="AL268" s="20">
        <f t="shared" si="3961"/>
        <v>1556</v>
      </c>
      <c r="AM268" s="21">
        <f t="shared" si="3961"/>
        <v>1685</v>
      </c>
      <c r="AN268" s="20">
        <f t="shared" si="3961"/>
        <v>265</v>
      </c>
      <c r="AO268" s="21">
        <f t="shared" si="3961"/>
        <v>117</v>
      </c>
      <c r="AP268" s="20">
        <f t="shared" si="3961"/>
        <v>1094</v>
      </c>
      <c r="AQ268" s="21">
        <f t="shared" si="3961"/>
        <v>402</v>
      </c>
      <c r="AR268" s="20">
        <f t="shared" si="3961"/>
        <v>1527</v>
      </c>
      <c r="AS268" s="21">
        <f t="shared" si="3961"/>
        <v>1337</v>
      </c>
      <c r="AT268" s="20">
        <f t="shared" si="3961"/>
        <v>554</v>
      </c>
      <c r="AU268" s="21">
        <f t="shared" si="3961"/>
        <v>879</v>
      </c>
      <c r="AV268" s="20">
        <f t="shared" si="3961"/>
        <v>850</v>
      </c>
      <c r="AW268" s="21">
        <f t="shared" si="3961"/>
        <v>1316</v>
      </c>
      <c r="AX268" s="20">
        <f t="shared" si="3961"/>
        <v>119</v>
      </c>
      <c r="AY268" s="21">
        <f t="shared" si="3961"/>
        <v>100</v>
      </c>
      <c r="AZ268" s="20">
        <f t="shared" si="3961"/>
        <v>1080</v>
      </c>
      <c r="BA268" s="21">
        <f t="shared" si="3961"/>
        <v>707</v>
      </c>
      <c r="BB268" s="20">
        <f t="shared" si="3961"/>
        <v>547</v>
      </c>
      <c r="BC268" s="21">
        <f t="shared" si="3961"/>
        <v>318</v>
      </c>
      <c r="BD268" s="20">
        <f t="shared" si="3961"/>
        <v>1651</v>
      </c>
      <c r="BE268" s="21">
        <f t="shared" si="3961"/>
        <v>1666</v>
      </c>
      <c r="BF268" s="173">
        <f t="shared" si="3961"/>
        <v>11577</v>
      </c>
      <c r="BG268" s="174">
        <f t="shared" si="3961"/>
        <v>11118</v>
      </c>
      <c r="BI268" s="136" t="s">
        <v>27</v>
      </c>
      <c r="BJ268" s="128">
        <f>B268/B281</f>
        <v>5.5028462998102469E-2</v>
      </c>
      <c r="BK268" s="129">
        <f t="shared" ref="BK268" si="3962">C268/C281</f>
        <v>6.1563566236463432E-2</v>
      </c>
      <c r="BL268" s="130">
        <f t="shared" ref="BL268" si="3963">D268/D281</f>
        <v>5.5006446067898583E-2</v>
      </c>
      <c r="BM268" s="131">
        <f t="shared" ref="BM268" si="3964">E268/E281</f>
        <v>4.2141230068337129E-2</v>
      </c>
      <c r="BN268" s="128">
        <f t="shared" ref="BN268" si="3965">F268/F281</f>
        <v>4.9795107413386316E-2</v>
      </c>
      <c r="BO268" s="129">
        <f t="shared" ref="BO268" si="3966">G268/G281</f>
        <v>4.3062863472722236E-2</v>
      </c>
      <c r="BP268" s="130">
        <f t="shared" ref="BP268" si="3967">H268/H281</f>
        <v>5.7843918859066347E-2</v>
      </c>
      <c r="BQ268" s="131">
        <f t="shared" ref="BQ268" si="3968">I268/I281</f>
        <v>5.4274084124830396E-2</v>
      </c>
      <c r="BR268" s="128">
        <f t="shared" ref="BR268" si="3969">J268/J281</f>
        <v>3.5932721712538224E-2</v>
      </c>
      <c r="BS268" s="129">
        <f t="shared" ref="BS268" si="3970">K268/K281</f>
        <v>4.0278853601859024E-2</v>
      </c>
      <c r="BT268" s="130">
        <f t="shared" ref="BT268" si="3971">L268/L281</f>
        <v>4.0993788819875775E-2</v>
      </c>
      <c r="BU268" s="128">
        <f t="shared" ref="BU268" si="3972">M268/M281</f>
        <v>4.4567673033477098E-2</v>
      </c>
      <c r="BV268" s="132">
        <f t="shared" ref="BV268" si="3973">N268/N281</f>
        <v>4.8103245991396169E-2</v>
      </c>
      <c r="BW268" s="133">
        <f t="shared" ref="BW268" si="3974">O268/O281</f>
        <v>4.9483363351976492E-2</v>
      </c>
      <c r="BX268" s="128">
        <f t="shared" ref="BX268" si="3975">P268/P281</f>
        <v>6.0398749022673962E-2</v>
      </c>
      <c r="BY268" s="129">
        <f t="shared" ref="BY268" si="3976">Q268/Q281</f>
        <v>4.6395858223815215E-2</v>
      </c>
      <c r="BZ268" s="130">
        <f t="shared" ref="BZ268" si="3977">R268/R281</f>
        <v>5.8847850055126792E-2</v>
      </c>
      <c r="CA268" s="131">
        <f t="shared" ref="CA268" si="3978">S268/S281</f>
        <v>4.5242847638057221E-2</v>
      </c>
      <c r="CB268" s="128">
        <f t="shared" ref="CB268" si="3979">T268/T281</f>
        <v>4.0540540540540543E-2</v>
      </c>
      <c r="CC268" s="129">
        <f t="shared" ref="CC268" si="3980">U268/U281</f>
        <v>3.1322505800464036E-2</v>
      </c>
      <c r="CD268" s="130">
        <f t="shared" ref="CD268" si="3981">V268/V281</f>
        <v>5.1773557864564675E-2</v>
      </c>
      <c r="CE268" s="131">
        <f t="shared" ref="CE268" si="3982">W268/W281</f>
        <v>4.8893702614884731E-2</v>
      </c>
      <c r="CF268" s="128">
        <f t="shared" ref="CF268" si="3983">X268/X281</f>
        <v>4.7254487856388597E-2</v>
      </c>
      <c r="CG268" s="129">
        <f t="shared" ref="CG268" si="3984">Y268/Y281</f>
        <v>4.1894353369763208E-2</v>
      </c>
      <c r="CH268" s="130">
        <f t="shared" ref="CH268" si="3985">Z268/Z281</f>
        <v>5.9479553903345722E-2</v>
      </c>
      <c r="CI268" s="128">
        <f t="shared" ref="CI268" si="3986">AA268/AA281</f>
        <v>6.2746413891452066E-2</v>
      </c>
      <c r="CJ268" s="134">
        <f t="shared" ref="CJ268" si="3987">AB268/AB281</f>
        <v>5.3382778351238037E-2</v>
      </c>
      <c r="CK268" s="135">
        <f t="shared" ref="CK268" si="3988">AC268/AC281</f>
        <v>5.0855246362011747E-2</v>
      </c>
    </row>
    <row r="269" spans="1:89" ht="13.5" thickTop="1" x14ac:dyDescent="0.2">
      <c r="A269" s="145" t="s">
        <v>28</v>
      </c>
      <c r="B269" s="202">
        <v>389</v>
      </c>
      <c r="C269" s="196">
        <v>497</v>
      </c>
      <c r="D269" s="197">
        <v>160</v>
      </c>
      <c r="E269" s="198">
        <v>165</v>
      </c>
      <c r="F269" s="195">
        <v>379</v>
      </c>
      <c r="G269" s="199">
        <v>526</v>
      </c>
      <c r="H269" s="197">
        <v>736</v>
      </c>
      <c r="I269" s="198">
        <v>695</v>
      </c>
      <c r="J269" s="195">
        <v>55</v>
      </c>
      <c r="K269" s="196">
        <v>58</v>
      </c>
      <c r="L269" s="197">
        <v>359</v>
      </c>
      <c r="M269" s="195">
        <v>235</v>
      </c>
      <c r="N269" s="200">
        <v>617</v>
      </c>
      <c r="O269" s="203">
        <v>557</v>
      </c>
      <c r="P269" s="195">
        <v>393</v>
      </c>
      <c r="Q269" s="196">
        <v>250</v>
      </c>
      <c r="R269" s="197">
        <v>448</v>
      </c>
      <c r="S269" s="198">
        <v>428</v>
      </c>
      <c r="T269" s="195">
        <v>37</v>
      </c>
      <c r="U269" s="199">
        <v>35</v>
      </c>
      <c r="V269" s="197">
        <v>347</v>
      </c>
      <c r="W269" s="204">
        <v>343</v>
      </c>
      <c r="X269" s="195">
        <v>253</v>
      </c>
      <c r="Y269" s="199">
        <v>85</v>
      </c>
      <c r="Z269" s="197">
        <v>805</v>
      </c>
      <c r="AA269" s="195">
        <v>975</v>
      </c>
      <c r="AB269" s="169">
        <f t="shared" si="3686"/>
        <v>4978</v>
      </c>
      <c r="AC269" s="170">
        <f t="shared" si="3687"/>
        <v>4849</v>
      </c>
      <c r="BI269" s="145" t="s">
        <v>28</v>
      </c>
      <c r="BJ269" s="128">
        <f>B269/B281</f>
        <v>5.678003211210042E-2</v>
      </c>
      <c r="BK269" s="129">
        <f t="shared" ref="BK269" si="3989">C269/C281</f>
        <v>7.3727933541017657E-2</v>
      </c>
      <c r="BL269" s="130">
        <f t="shared" ref="BL269" si="3990">D269/D281</f>
        <v>6.8758057584873231E-2</v>
      </c>
      <c r="BM269" s="131">
        <f t="shared" ref="BM269" si="3991">E269/E281</f>
        <v>6.2642369020501146E-2</v>
      </c>
      <c r="BN269" s="128">
        <f t="shared" ref="BN269" si="3992">F269/F281</f>
        <v>4.7063206258537188E-2</v>
      </c>
      <c r="BO269" s="129">
        <f t="shared" ref="BO269" si="3993">G269/G281</f>
        <v>7.2833010246469126E-2</v>
      </c>
      <c r="BP269" s="130">
        <f t="shared" ref="BP269" si="3994">H269/H281</f>
        <v>6.5196208698733285E-2</v>
      </c>
      <c r="BQ269" s="131">
        <f t="shared" ref="BQ269" si="3995">I269/I281</f>
        <v>6.2867480777928544E-2</v>
      </c>
      <c r="BR269" s="128">
        <f t="shared" ref="BR269" si="3996">J269/J281</f>
        <v>4.2048929663608563E-2</v>
      </c>
      <c r="BS269" s="129">
        <f t="shared" ref="BS269" si="3997">K269/K281</f>
        <v>4.4926413632842756E-2</v>
      </c>
      <c r="BT269" s="130">
        <f t="shared" ref="BT269" si="3998">L269/L281</f>
        <v>7.4327122153209108E-2</v>
      </c>
      <c r="BU269" s="128">
        <f t="shared" ref="BU269" si="3999">M269/M281</f>
        <v>4.8264530704456771E-2</v>
      </c>
      <c r="BV269" s="132">
        <f t="shared" ref="BV269" si="4000">N269/N281</f>
        <v>6.0324599139616741E-2</v>
      </c>
      <c r="BW269" s="133">
        <f t="shared" ref="BW269" si="4001">O269/O281</f>
        <v>5.2801213385154991E-2</v>
      </c>
      <c r="BX269" s="128">
        <f t="shared" ref="BX269" si="4002">P269/P281</f>
        <v>7.681782642689601E-2</v>
      </c>
      <c r="BY269" s="129">
        <f t="shared" ref="BY269" si="4003">Q269/Q281</f>
        <v>4.9780963759458383E-2</v>
      </c>
      <c r="BZ269" s="130">
        <f t="shared" ref="BZ269" si="4004">R269/R281</f>
        <v>6.1742006615214992E-2</v>
      </c>
      <c r="CA269" s="131">
        <f t="shared" ref="CA269" si="4005">S269/S281</f>
        <v>5.695276114437791E-2</v>
      </c>
      <c r="CB269" s="128">
        <f t="shared" ref="CB269" si="4006">T269/T281</f>
        <v>4.5454545454545456E-2</v>
      </c>
      <c r="CC269" s="129">
        <f t="shared" ref="CC269" si="4007">U269/U281</f>
        <v>4.0603248259860787E-2</v>
      </c>
      <c r="CD269" s="130">
        <f t="shared" ref="CD269" si="4008">V269/V281</f>
        <v>6.2164098889286992E-2</v>
      </c>
      <c r="CE269" s="131">
        <f t="shared" ref="CE269" si="4009">W269/W281</f>
        <v>5.3071329104131211E-2</v>
      </c>
      <c r="CF269" s="128">
        <f t="shared" ref="CF269" si="4010">X269/X281</f>
        <v>6.6789862724392815E-2</v>
      </c>
      <c r="CG269" s="129">
        <f t="shared" ref="CG269" si="4011">Y269/Y281</f>
        <v>3.8706739526411654E-2</v>
      </c>
      <c r="CH269" s="130">
        <f t="shared" ref="CH269" si="4012">Z269/Z281</f>
        <v>7.2989391603953208E-2</v>
      </c>
      <c r="CI269" s="128">
        <f t="shared" ref="CI269" si="4013">AA269/AA281</f>
        <v>8.1788440567066523E-2</v>
      </c>
      <c r="CJ269" s="134">
        <f t="shared" ref="CJ269" si="4014">AB269/AB281</f>
        <v>6.3437448229282156E-2</v>
      </c>
      <c r="CK269" s="135">
        <f t="shared" ref="CK269" si="4015">AC269/AC281</f>
        <v>6.1896859841715599E-2</v>
      </c>
    </row>
    <row r="270" spans="1:89" x14ac:dyDescent="0.2">
      <c r="A270" s="136" t="s">
        <v>29</v>
      </c>
      <c r="B270" s="205">
        <v>426</v>
      </c>
      <c r="C270" s="189">
        <v>474</v>
      </c>
      <c r="D270" s="190">
        <v>176</v>
      </c>
      <c r="E270" s="191">
        <v>206</v>
      </c>
      <c r="F270" s="188">
        <v>476</v>
      </c>
      <c r="G270" s="192">
        <v>563</v>
      </c>
      <c r="H270" s="190">
        <v>724</v>
      </c>
      <c r="I270" s="191">
        <v>789</v>
      </c>
      <c r="J270" s="188">
        <v>107</v>
      </c>
      <c r="K270" s="189">
        <v>54</v>
      </c>
      <c r="L270" s="190">
        <v>328</v>
      </c>
      <c r="M270" s="188">
        <v>237</v>
      </c>
      <c r="N270" s="193">
        <v>621</v>
      </c>
      <c r="O270" s="206">
        <v>626</v>
      </c>
      <c r="P270" s="188">
        <v>331</v>
      </c>
      <c r="Q270" s="189">
        <v>361</v>
      </c>
      <c r="R270" s="190">
        <v>517</v>
      </c>
      <c r="S270" s="191">
        <v>512</v>
      </c>
      <c r="T270" s="188">
        <v>89</v>
      </c>
      <c r="U270" s="192">
        <v>51</v>
      </c>
      <c r="V270" s="190">
        <v>463</v>
      </c>
      <c r="W270" s="207">
        <v>447</v>
      </c>
      <c r="X270" s="188">
        <v>275</v>
      </c>
      <c r="Y270" s="192">
        <v>115</v>
      </c>
      <c r="Z270" s="190">
        <v>817</v>
      </c>
      <c r="AA270" s="188">
        <v>928</v>
      </c>
      <c r="AB270" s="169">
        <f t="shared" si="3686"/>
        <v>5350</v>
      </c>
      <c r="AC270" s="170">
        <f t="shared" si="3687"/>
        <v>5363</v>
      </c>
      <c r="BI270" s="136" t="s">
        <v>29</v>
      </c>
      <c r="BJ270" s="128">
        <f>B270/B281</f>
        <v>6.2180703546927459E-2</v>
      </c>
      <c r="BK270" s="129">
        <f t="shared" ref="BK270" si="4016">C270/C281</f>
        <v>7.0315976858032939E-2</v>
      </c>
      <c r="BL270" s="130">
        <f t="shared" ref="BL270" si="4017">D270/D281</f>
        <v>7.5633863343360544E-2</v>
      </c>
      <c r="BM270" s="131">
        <f t="shared" ref="BM270" si="4018">E270/E281</f>
        <v>7.8208048595292332E-2</v>
      </c>
      <c r="BN270" s="128">
        <f t="shared" ref="BN270" si="4019">F270/F281</f>
        <v>5.910840680491742E-2</v>
      </c>
      <c r="BO270" s="129">
        <f t="shared" ref="BO270" si="4020">G270/G281</f>
        <v>7.7956244807532535E-2</v>
      </c>
      <c r="BP270" s="130">
        <f t="shared" ref="BP270" si="4021">H270/H281</f>
        <v>6.4133227035166981E-2</v>
      </c>
      <c r="BQ270" s="131">
        <f t="shared" ref="BQ270" si="4022">I270/I281</f>
        <v>7.137042062415197E-2</v>
      </c>
      <c r="BR270" s="128">
        <f t="shared" ref="BR270" si="4023">J270/J281</f>
        <v>8.1804281345565749E-2</v>
      </c>
      <c r="BS270" s="129">
        <f t="shared" ref="BS270" si="4024">K270/K281</f>
        <v>4.1828040278853604E-2</v>
      </c>
      <c r="BT270" s="130">
        <f t="shared" ref="BT270" si="4025">L270/L281</f>
        <v>6.7908902691511383E-2</v>
      </c>
      <c r="BU270" s="128">
        <f t="shared" ref="BU270" si="4026">M270/M281</f>
        <v>4.8675292667898953E-2</v>
      </c>
      <c r="BV270" s="132">
        <f t="shared" ref="BV270" si="4027">N270/N281</f>
        <v>6.0715682440359797E-2</v>
      </c>
      <c r="BW270" s="133">
        <f t="shared" ref="BW270" si="4028">O270/O281</f>
        <v>5.9342117736278323E-2</v>
      </c>
      <c r="BX270" s="128">
        <f t="shared" ref="BX270" si="4029">P270/P281</f>
        <v>6.4698983580922589E-2</v>
      </c>
      <c r="BY270" s="129">
        <f t="shared" ref="BY270" si="4030">Q270/Q281</f>
        <v>7.188371166865791E-2</v>
      </c>
      <c r="BZ270" s="130">
        <f t="shared" ref="BZ270" si="4031">R270/R281</f>
        <v>7.1251378169790519E-2</v>
      </c>
      <c r="CA270" s="131">
        <f t="shared" ref="CA270" si="4032">S270/S281</f>
        <v>6.8130405854956749E-2</v>
      </c>
      <c r="CB270" s="128">
        <f t="shared" ref="CB270" si="4033">T270/T281</f>
        <v>0.10933660933660934</v>
      </c>
      <c r="CC270" s="129">
        <f t="shared" ref="CC270" si="4034">U270/U281</f>
        <v>5.916473317865429E-2</v>
      </c>
      <c r="CD270" s="130">
        <f t="shared" ref="CD270" si="4035">V270/V281</f>
        <v>8.2945180938731641E-2</v>
      </c>
      <c r="CE270" s="131">
        <f t="shared" ref="CE270" si="4036">W270/W281</f>
        <v>6.9162927433080612E-2</v>
      </c>
      <c r="CF270" s="128">
        <f t="shared" ref="CF270" si="4037">X270/X281</f>
        <v>7.2597676874340017E-2</v>
      </c>
      <c r="CG270" s="129">
        <f t="shared" ref="CG270" si="4038">Y270/Y281</f>
        <v>5.2367941712204005E-2</v>
      </c>
      <c r="CH270" s="130">
        <f t="shared" ref="CH270" si="4039">Z270/Z281</f>
        <v>7.4077432224136361E-2</v>
      </c>
      <c r="CI270" s="128">
        <f t="shared" ref="CI270" si="4040">AA270/AA281</f>
        <v>7.7845818303833567E-2</v>
      </c>
      <c r="CJ270" s="134">
        <f t="shared" ref="CJ270" si="4041">AB270/AB281</f>
        <v>6.8178053038702197E-2</v>
      </c>
      <c r="CK270" s="135">
        <f t="shared" ref="CK270" si="4042">AC270/AC281</f>
        <v>6.84580035741639E-2</v>
      </c>
    </row>
    <row r="271" spans="1:89" x14ac:dyDescent="0.2">
      <c r="A271" s="145" t="s">
        <v>30</v>
      </c>
      <c r="B271" s="202">
        <v>511</v>
      </c>
      <c r="C271" s="196">
        <v>547</v>
      </c>
      <c r="D271" s="197">
        <v>181</v>
      </c>
      <c r="E271" s="198">
        <v>183</v>
      </c>
      <c r="F271" s="195">
        <v>495</v>
      </c>
      <c r="G271" s="199">
        <v>547</v>
      </c>
      <c r="H271" s="197">
        <v>837</v>
      </c>
      <c r="I271" s="198">
        <v>841</v>
      </c>
      <c r="J271" s="195">
        <v>104</v>
      </c>
      <c r="K271" s="196">
        <v>62</v>
      </c>
      <c r="L271" s="197">
        <v>423</v>
      </c>
      <c r="M271" s="195">
        <v>220</v>
      </c>
      <c r="N271" s="200">
        <v>678</v>
      </c>
      <c r="O271" s="203">
        <v>660</v>
      </c>
      <c r="P271" s="195">
        <v>257</v>
      </c>
      <c r="Q271" s="196">
        <v>409</v>
      </c>
      <c r="R271" s="197">
        <v>466</v>
      </c>
      <c r="S271" s="198">
        <v>610</v>
      </c>
      <c r="T271" s="195">
        <v>52</v>
      </c>
      <c r="U271" s="199">
        <v>56</v>
      </c>
      <c r="V271" s="197">
        <v>406</v>
      </c>
      <c r="W271" s="204">
        <v>355</v>
      </c>
      <c r="X271" s="195">
        <v>246</v>
      </c>
      <c r="Y271" s="199">
        <v>140</v>
      </c>
      <c r="Z271" s="197">
        <v>875</v>
      </c>
      <c r="AA271" s="195">
        <v>823</v>
      </c>
      <c r="AB271" s="169">
        <f t="shared" si="3686"/>
        <v>5531</v>
      </c>
      <c r="AC271" s="170">
        <f t="shared" si="3687"/>
        <v>5453</v>
      </c>
      <c r="BI271" s="145" t="s">
        <v>30</v>
      </c>
      <c r="BJ271" s="128">
        <f>B271/B281</f>
        <v>7.4587651437746316E-2</v>
      </c>
      <c r="BK271" s="129">
        <f t="shared" ref="BK271" si="4043">C271/C281</f>
        <v>8.1145230677940952E-2</v>
      </c>
      <c r="BL271" s="130">
        <f t="shared" ref="BL271" si="4044">D271/D281</f>
        <v>7.7782552642887845E-2</v>
      </c>
      <c r="BM271" s="131">
        <f t="shared" ref="BM271" si="4045">E271/E281</f>
        <v>6.9476082004555809E-2</v>
      </c>
      <c r="BN271" s="128">
        <f t="shared" ref="BN271" si="4046">F271/F281</f>
        <v>6.14677759841053E-2</v>
      </c>
      <c r="BO271" s="129">
        <f t="shared" ref="BO271" si="4047">G271/G281</f>
        <v>7.5740792024369979E-2</v>
      </c>
      <c r="BP271" s="130">
        <f t="shared" ref="BP271" si="4048">H271/H281</f>
        <v>7.4142971033749672E-2</v>
      </c>
      <c r="BQ271" s="131">
        <f t="shared" ref="BQ271" si="4049">I271/I281</f>
        <v>7.6074174581637274E-2</v>
      </c>
      <c r="BR271" s="128">
        <f t="shared" ref="BR271" si="4050">J271/J281</f>
        <v>7.9510703363914373E-2</v>
      </c>
      <c r="BS271" s="129">
        <f t="shared" ref="BS271" si="4051">K271/K281</f>
        <v>4.8024786986831915E-2</v>
      </c>
      <c r="BT271" s="130">
        <f t="shared" ref="BT271" si="4052">L271/L281</f>
        <v>8.7577639751552791E-2</v>
      </c>
      <c r="BU271" s="128">
        <f t="shared" ref="BU271" si="4053">M271/M281</f>
        <v>4.5183815978640379E-2</v>
      </c>
      <c r="BV271" s="132">
        <f t="shared" ref="BV271" si="4054">N271/N281</f>
        <v>6.6288619475948371E-2</v>
      </c>
      <c r="BW271" s="133">
        <f t="shared" ref="BW271" si="4055">O271/O281</f>
        <v>6.2565172054223156E-2</v>
      </c>
      <c r="BX271" s="128">
        <f t="shared" ref="BX271" si="4056">P271/P281</f>
        <v>5.0234558248631746E-2</v>
      </c>
      <c r="BY271" s="129">
        <f t="shared" ref="BY271" si="4057">Q271/Q281</f>
        <v>8.1441656710473917E-2</v>
      </c>
      <c r="BZ271" s="130">
        <f t="shared" ref="BZ271" si="4058">R271/R281</f>
        <v>6.4222712238147739E-2</v>
      </c>
      <c r="CA271" s="131">
        <f t="shared" ref="CA271" si="4059">S271/S281</f>
        <v>8.1170991350632063E-2</v>
      </c>
      <c r="CB271" s="128">
        <f t="shared" ref="CB271" si="4060">T271/T281</f>
        <v>6.3882063882063883E-2</v>
      </c>
      <c r="CC271" s="129">
        <f t="shared" ref="CC271" si="4061">U271/U281</f>
        <v>6.4965197215777259E-2</v>
      </c>
      <c r="CD271" s="130">
        <f t="shared" ref="CD271" si="4062">V271/V281</f>
        <v>7.2733787173056258E-2</v>
      </c>
      <c r="CE271" s="131">
        <f t="shared" ref="CE271" si="4063">W271/W281</f>
        <v>5.4928051988240752E-2</v>
      </c>
      <c r="CF271" s="128">
        <f t="shared" ref="CF271" si="4064">X271/X281</f>
        <v>6.4941921858500534E-2</v>
      </c>
      <c r="CG271" s="129">
        <f t="shared" ref="CG271" si="4065">Y271/Y281</f>
        <v>6.3752276867030971E-2</v>
      </c>
      <c r="CH271" s="130">
        <f t="shared" ref="CH271" si="4066">Z271/Z281</f>
        <v>7.933629522168828E-2</v>
      </c>
      <c r="CI271" s="128">
        <f t="shared" ref="CI271" si="4067">AA271/AA281</f>
        <v>6.9037832396611029E-2</v>
      </c>
      <c r="CJ271" s="134">
        <f t="shared" ref="CJ271" si="4068">AB271/AB281</f>
        <v>7.0484637636833991E-2</v>
      </c>
      <c r="CK271" s="135">
        <f t="shared" ref="CK271" si="4069">AC271/AC281</f>
        <v>6.9606841970896088E-2</v>
      </c>
    </row>
    <row r="272" spans="1:89" x14ac:dyDescent="0.2">
      <c r="A272" s="136" t="s">
        <v>31</v>
      </c>
      <c r="B272" s="205">
        <v>605</v>
      </c>
      <c r="C272" s="189">
        <v>477</v>
      </c>
      <c r="D272" s="190">
        <v>151</v>
      </c>
      <c r="E272" s="191">
        <v>229</v>
      </c>
      <c r="F272" s="188">
        <v>391</v>
      </c>
      <c r="G272" s="192">
        <v>608</v>
      </c>
      <c r="H272" s="190">
        <v>719</v>
      </c>
      <c r="I272" s="191">
        <v>844</v>
      </c>
      <c r="J272" s="188">
        <v>161</v>
      </c>
      <c r="K272" s="189">
        <v>55</v>
      </c>
      <c r="L272" s="190">
        <v>671</v>
      </c>
      <c r="M272" s="188">
        <v>182</v>
      </c>
      <c r="N272" s="193">
        <v>849</v>
      </c>
      <c r="O272" s="206">
        <v>677</v>
      </c>
      <c r="P272" s="188">
        <v>297</v>
      </c>
      <c r="Q272" s="189">
        <v>470</v>
      </c>
      <c r="R272" s="190">
        <v>384</v>
      </c>
      <c r="S272" s="191">
        <v>706</v>
      </c>
      <c r="T272" s="188">
        <v>67</v>
      </c>
      <c r="U272" s="192">
        <v>44</v>
      </c>
      <c r="V272" s="190">
        <v>674</v>
      </c>
      <c r="W272" s="207">
        <v>352</v>
      </c>
      <c r="X272" s="188">
        <v>301</v>
      </c>
      <c r="Y272" s="192">
        <v>178</v>
      </c>
      <c r="Z272" s="190">
        <v>776</v>
      </c>
      <c r="AA272" s="188">
        <v>843</v>
      </c>
      <c r="AB272" s="169">
        <f t="shared" si="3686"/>
        <v>6046</v>
      </c>
      <c r="AC272" s="170">
        <f t="shared" si="3687"/>
        <v>5665</v>
      </c>
      <c r="BI272" s="136" t="s">
        <v>31</v>
      </c>
      <c r="BJ272" s="128">
        <f>B272/B281</f>
        <v>8.8308276164063643E-2</v>
      </c>
      <c r="BK272" s="129">
        <f t="shared" ref="BK272" si="4070">C272/C281</f>
        <v>7.0761014686248333E-2</v>
      </c>
      <c r="BL272" s="130">
        <f t="shared" ref="BL272" si="4071">D272/D281</f>
        <v>6.4890416845724108E-2</v>
      </c>
      <c r="BM272" s="131">
        <f t="shared" ref="BM272" si="4072">E272/E281</f>
        <v>8.6940015186028854E-2</v>
      </c>
      <c r="BN272" s="128">
        <f t="shared" ref="BN272" si="4073">F272/F281</f>
        <v>4.8553334161182168E-2</v>
      </c>
      <c r="BO272" s="129">
        <f t="shared" ref="BO272" si="4074">G272/G281</f>
        <v>8.4187205760177242E-2</v>
      </c>
      <c r="BP272" s="130">
        <f t="shared" ref="BP272" si="4075">H272/H281</f>
        <v>6.369031800868101E-2</v>
      </c>
      <c r="BQ272" s="131">
        <f t="shared" ref="BQ272" si="4076">I272/I281</f>
        <v>7.6345545002261414E-2</v>
      </c>
      <c r="BR272" s="128">
        <f t="shared" ref="BR272" si="4077">J272/J281</f>
        <v>0.12308868501529052</v>
      </c>
      <c r="BS272" s="129">
        <f t="shared" ref="BS272" si="4078">K272/K281</f>
        <v>4.2602633617350893E-2</v>
      </c>
      <c r="BT272" s="130">
        <f t="shared" ref="BT272" si="4079">L272/L281</f>
        <v>0.13892339544513457</v>
      </c>
      <c r="BU272" s="128">
        <f t="shared" ref="BU272" si="4080">M272/M281</f>
        <v>3.7379338673238859E-2</v>
      </c>
      <c r="BV272" s="132">
        <f t="shared" ref="BV272" si="4081">N272/N281</f>
        <v>8.300743058271412E-2</v>
      </c>
      <c r="BW272" s="133">
        <f t="shared" ref="BW272" si="4082">O272/O281</f>
        <v>6.4176699213195562E-2</v>
      </c>
      <c r="BX272" s="128">
        <f t="shared" ref="BX272" si="4083">P272/P281</f>
        <v>5.8053166536356532E-2</v>
      </c>
      <c r="BY272" s="129">
        <f t="shared" ref="BY272" si="4084">Q272/Q281</f>
        <v>9.3588211867781754E-2</v>
      </c>
      <c r="BZ272" s="130">
        <f t="shared" ref="BZ272" si="4085">R272/R281</f>
        <v>5.2921719955898568E-2</v>
      </c>
      <c r="CA272" s="131">
        <f t="shared" ref="CA272" si="4086">S272/S281</f>
        <v>9.3945442448436459E-2</v>
      </c>
      <c r="CB272" s="128">
        <f t="shared" ref="CB272" si="4087">T272/T281</f>
        <v>8.230958230958231E-2</v>
      </c>
      <c r="CC272" s="129">
        <f t="shared" ref="CC272" si="4088">U272/U281</f>
        <v>5.1044083526682132E-2</v>
      </c>
      <c r="CD272" s="130">
        <f t="shared" ref="CD272" si="4089">V272/V281</f>
        <v>0.12074525259763526</v>
      </c>
      <c r="CE272" s="131">
        <f t="shared" ref="CE272" si="4090">W272/W281</f>
        <v>5.4463871267213367E-2</v>
      </c>
      <c r="CF272" s="128">
        <f t="shared" ref="CF272" si="4091">X272/X281</f>
        <v>7.9461457233368532E-2</v>
      </c>
      <c r="CG272" s="129">
        <f t="shared" ref="CG272" si="4092">Y272/Y281</f>
        <v>8.1056466302367944E-2</v>
      </c>
      <c r="CH272" s="130">
        <f t="shared" ref="CH272" si="4093">Z272/Z281</f>
        <v>7.0359960105177255E-2</v>
      </c>
      <c r="CI272" s="128">
        <f t="shared" ref="CI272" si="4094">AA272/AA281</f>
        <v>7.0715543997986741E-2</v>
      </c>
      <c r="CJ272" s="134">
        <f t="shared" ref="CJ272" si="4095">AB272/AB281</f>
        <v>7.7047571714391305E-2</v>
      </c>
      <c r="CK272" s="135">
        <f t="shared" ref="CK272" si="4096">AC272/AC281</f>
        <v>7.2312994638754152E-2</v>
      </c>
    </row>
    <row r="273" spans="1:89" x14ac:dyDescent="0.2">
      <c r="A273" s="145" t="s">
        <v>32</v>
      </c>
      <c r="B273" s="202">
        <v>725</v>
      </c>
      <c r="C273" s="196">
        <v>742</v>
      </c>
      <c r="D273" s="197">
        <v>119</v>
      </c>
      <c r="E273" s="198">
        <v>328</v>
      </c>
      <c r="F273" s="195">
        <v>343</v>
      </c>
      <c r="G273" s="199">
        <v>1095</v>
      </c>
      <c r="H273" s="197">
        <v>725</v>
      </c>
      <c r="I273" s="198">
        <v>1495</v>
      </c>
      <c r="J273" s="195">
        <v>239</v>
      </c>
      <c r="K273" s="196">
        <v>75</v>
      </c>
      <c r="L273" s="197">
        <v>1020</v>
      </c>
      <c r="M273" s="195">
        <v>170</v>
      </c>
      <c r="N273" s="200">
        <v>1451</v>
      </c>
      <c r="O273" s="203">
        <v>817</v>
      </c>
      <c r="P273" s="195">
        <v>300</v>
      </c>
      <c r="Q273" s="196">
        <v>573</v>
      </c>
      <c r="R273" s="197">
        <v>441</v>
      </c>
      <c r="S273" s="198">
        <v>863</v>
      </c>
      <c r="T273" s="195">
        <v>41</v>
      </c>
      <c r="U273" s="199">
        <v>50</v>
      </c>
      <c r="V273" s="197">
        <v>1095</v>
      </c>
      <c r="W273" s="204">
        <v>379</v>
      </c>
      <c r="X273" s="195">
        <v>222</v>
      </c>
      <c r="Y273" s="199">
        <v>181</v>
      </c>
      <c r="Z273" s="197">
        <v>740</v>
      </c>
      <c r="AA273" s="195">
        <v>1061</v>
      </c>
      <c r="AB273" s="169">
        <f t="shared" si="3686"/>
        <v>7461</v>
      </c>
      <c r="AC273" s="170">
        <f t="shared" si="3687"/>
        <v>7829</v>
      </c>
      <c r="BI273" s="145" t="s">
        <v>32</v>
      </c>
      <c r="BJ273" s="128">
        <f>B273/B281</f>
        <v>0.10582396730404321</v>
      </c>
      <c r="BK273" s="129">
        <f t="shared" ref="BK273" si="4097">C273/C281</f>
        <v>0.11007268951194185</v>
      </c>
      <c r="BL273" s="130">
        <f t="shared" ref="BL273" si="4098">D273/D281</f>
        <v>5.1138805328749461E-2</v>
      </c>
      <c r="BM273" s="131">
        <f t="shared" ref="BM273" si="4099">E273/E281</f>
        <v>0.12452543659832954</v>
      </c>
      <c r="BN273" s="128">
        <f t="shared" ref="BN273" si="4100">F273/F281</f>
        <v>4.2592822550602261E-2</v>
      </c>
      <c r="BO273" s="129">
        <f t="shared" ref="BO273" si="4101">G273/G281</f>
        <v>0.15162004984768762</v>
      </c>
      <c r="BP273" s="130">
        <f t="shared" ref="BP273" si="4102">H273/H281</f>
        <v>6.4221808840464162E-2</v>
      </c>
      <c r="BQ273" s="131">
        <f t="shared" ref="BQ273" si="4103">I273/I281</f>
        <v>0.13523292627770239</v>
      </c>
      <c r="BR273" s="128">
        <f t="shared" ref="BR273" si="4104">J273/J281</f>
        <v>0.18272171253822631</v>
      </c>
      <c r="BS273" s="129">
        <f t="shared" ref="BS273" si="4105">K273/K281</f>
        <v>5.8094500387296667E-2</v>
      </c>
      <c r="BT273" s="130">
        <f t="shared" ref="BT273" si="4106">L273/L281</f>
        <v>0.21118012422360249</v>
      </c>
      <c r="BU273" s="128">
        <f t="shared" ref="BU273" si="4107">M273/M281</f>
        <v>3.4914766892585748E-2</v>
      </c>
      <c r="BV273" s="132">
        <f t="shared" ref="BV273" si="4108">N273/N281</f>
        <v>0.14186546734454439</v>
      </c>
      <c r="BW273" s="133">
        <f t="shared" ref="BW273" si="4109">O273/O281</f>
        <v>7.7448099345909571E-2</v>
      </c>
      <c r="BX273" s="128">
        <f t="shared" ref="BX273" si="4110">P273/P281</f>
        <v>5.8639562157935886E-2</v>
      </c>
      <c r="BY273" s="129">
        <f t="shared" ref="BY273" si="4111">Q273/Q281</f>
        <v>0.11409796893667862</v>
      </c>
      <c r="BZ273" s="130">
        <f t="shared" ref="BZ273" si="4112">R273/R281</f>
        <v>6.0777287761852261E-2</v>
      </c>
      <c r="CA273" s="131">
        <f t="shared" ref="CA273" si="4113">S273/S281</f>
        <v>0.11483699268130405</v>
      </c>
      <c r="CB273" s="128">
        <f t="shared" ref="CB273" si="4114">T273/T281</f>
        <v>5.0368550368550369E-2</v>
      </c>
      <c r="CC273" s="129">
        <f t="shared" ref="CC273" si="4115">U273/U281</f>
        <v>5.8004640371229696E-2</v>
      </c>
      <c r="CD273" s="130">
        <f t="shared" ref="CD273" si="4116">V273/V281</f>
        <v>0.19616624865639556</v>
      </c>
      <c r="CE273" s="131">
        <f t="shared" ref="CE273" si="4117">W273/W281</f>
        <v>5.8641497756459847E-2</v>
      </c>
      <c r="CF273" s="128">
        <f t="shared" ref="CF273" si="4118">X273/X281</f>
        <v>5.8606124604012669E-2</v>
      </c>
      <c r="CG273" s="129">
        <f t="shared" ref="CG273" si="4119">Y273/Y281</f>
        <v>8.242258652094718E-2</v>
      </c>
      <c r="CH273" s="130">
        <f t="shared" ref="CH273" si="4120">Z273/Z281</f>
        <v>6.7095838244627795E-2</v>
      </c>
      <c r="CI273" s="128">
        <f t="shared" ref="CI273" si="4121">AA273/AA281</f>
        <v>8.9002600452982139E-2</v>
      </c>
      <c r="CJ273" s="134">
        <f t="shared" ref="CJ273" si="4122">AB273/AB281</f>
        <v>9.5079710976029366E-2</v>
      </c>
      <c r="CK273" s="135">
        <f t="shared" ref="CK273" si="4123">AC273/AC281</f>
        <v>9.9936175644625994E-2</v>
      </c>
    </row>
    <row r="274" spans="1:89" x14ac:dyDescent="0.2">
      <c r="A274" s="136" t="s">
        <v>33</v>
      </c>
      <c r="B274" s="205">
        <v>421</v>
      </c>
      <c r="C274" s="189">
        <v>348</v>
      </c>
      <c r="D274" s="190">
        <v>76</v>
      </c>
      <c r="E274" s="191">
        <v>187</v>
      </c>
      <c r="F274" s="188">
        <v>270</v>
      </c>
      <c r="G274" s="192">
        <v>533</v>
      </c>
      <c r="H274" s="190">
        <v>523</v>
      </c>
      <c r="I274" s="191">
        <v>753</v>
      </c>
      <c r="J274" s="188">
        <v>93</v>
      </c>
      <c r="K274" s="189">
        <v>36</v>
      </c>
      <c r="L274" s="190">
        <v>290</v>
      </c>
      <c r="M274" s="188">
        <v>139</v>
      </c>
      <c r="N274" s="193">
        <v>519</v>
      </c>
      <c r="O274" s="206">
        <v>582</v>
      </c>
      <c r="P274" s="188">
        <v>155</v>
      </c>
      <c r="Q274" s="189">
        <v>396</v>
      </c>
      <c r="R274" s="190">
        <v>420</v>
      </c>
      <c r="S274" s="191">
        <v>552</v>
      </c>
      <c r="T274" s="188">
        <v>30</v>
      </c>
      <c r="U274" s="192">
        <v>44</v>
      </c>
      <c r="V274" s="190">
        <v>375</v>
      </c>
      <c r="W274" s="207">
        <v>235</v>
      </c>
      <c r="X274" s="188">
        <v>160</v>
      </c>
      <c r="Y274" s="192">
        <v>168</v>
      </c>
      <c r="Z274" s="190">
        <v>572</v>
      </c>
      <c r="AA274" s="188">
        <v>661</v>
      </c>
      <c r="AB274" s="169">
        <f t="shared" si="3686"/>
        <v>3904</v>
      </c>
      <c r="AC274" s="170">
        <f t="shared" si="3687"/>
        <v>4634</v>
      </c>
      <c r="BI274" s="136" t="s">
        <v>33</v>
      </c>
      <c r="BJ274" s="128">
        <f>B274/B281</f>
        <v>6.1450883082761643E-2</v>
      </c>
      <c r="BK274" s="129">
        <f t="shared" ref="BK274" si="4124">C274/C281</f>
        <v>5.1624388072986201E-2</v>
      </c>
      <c r="BL274" s="130">
        <f t="shared" ref="BL274" si="4125">D274/D281</f>
        <v>3.266007735281478E-2</v>
      </c>
      <c r="BM274" s="131">
        <f t="shared" ref="BM274" si="4126">E274/E281</f>
        <v>7.0994684889901294E-2</v>
      </c>
      <c r="BN274" s="128">
        <f t="shared" ref="BN274" si="4127">F274/F281</f>
        <v>3.3527877809511983E-2</v>
      </c>
      <c r="BO274" s="129">
        <f t="shared" ref="BO274" si="4128">G274/G281</f>
        <v>7.3802270839102735E-2</v>
      </c>
      <c r="BP274" s="130">
        <f t="shared" ref="BP274" si="4129">H274/H281</f>
        <v>4.6328284170431396E-2</v>
      </c>
      <c r="BQ274" s="131">
        <f t="shared" ref="BQ274" si="4130">I274/I281</f>
        <v>6.8113975576662142E-2</v>
      </c>
      <c r="BR274" s="128">
        <f t="shared" ref="BR274" si="4131">J274/J281</f>
        <v>7.1100917431192664E-2</v>
      </c>
      <c r="BS274" s="129">
        <f t="shared" ref="BS274" si="4132">K274/K281</f>
        <v>2.7885360185902403E-2</v>
      </c>
      <c r="BT274" s="130">
        <f t="shared" ref="BT274" si="4133">L274/L281</f>
        <v>6.0041407867494824E-2</v>
      </c>
      <c r="BU274" s="128">
        <f t="shared" ref="BU274" si="4134">M274/M281</f>
        <v>2.8547956459231874E-2</v>
      </c>
      <c r="BV274" s="132">
        <f t="shared" ref="BV274" si="4135">N274/N281</f>
        <v>5.074305827141181E-2</v>
      </c>
      <c r="BW274" s="133">
        <f t="shared" ref="BW274" si="4136">O274/O281</f>
        <v>5.5171106265996778E-2</v>
      </c>
      <c r="BX274" s="128">
        <f t="shared" ref="BX274" si="4137">P274/P281</f>
        <v>3.0297107114933542E-2</v>
      </c>
      <c r="BY274" s="129">
        <f t="shared" ref="BY274" si="4138">Q274/Q281</f>
        <v>7.8853046594982074E-2</v>
      </c>
      <c r="BZ274" s="130">
        <f t="shared" ref="BZ274" si="4139">R274/R281</f>
        <v>5.7883131201764054E-2</v>
      </c>
      <c r="CA274" s="131">
        <f t="shared" ref="CA274" si="4140">S274/S281</f>
        <v>7.3453093812375247E-2</v>
      </c>
      <c r="CB274" s="128">
        <f t="shared" ref="CB274" si="4141">T274/T281</f>
        <v>3.6855036855036855E-2</v>
      </c>
      <c r="CC274" s="129">
        <f t="shared" ref="CC274" si="4142">U274/U281</f>
        <v>5.1044083526682132E-2</v>
      </c>
      <c r="CD274" s="130">
        <f t="shared" ref="CD274" si="4143">V274/V281</f>
        <v>6.718022214260122E-2</v>
      </c>
      <c r="CE274" s="131">
        <f t="shared" ref="CE274" si="4144">W274/W281</f>
        <v>3.6360823147145289E-2</v>
      </c>
      <c r="CF274" s="128">
        <f t="shared" ref="CF274" si="4145">X274/X281</f>
        <v>4.2238648363252376E-2</v>
      </c>
      <c r="CG274" s="129">
        <f t="shared" ref="CG274" si="4146">Y274/Y281</f>
        <v>7.650273224043716E-2</v>
      </c>
      <c r="CH274" s="130">
        <f t="shared" ref="CH274" si="4147">Z274/Z281</f>
        <v>5.1863269562063649E-2</v>
      </c>
      <c r="CI274" s="128">
        <f t="shared" ref="CI274" si="4148">AA274/AA281</f>
        <v>5.5448368425467659E-2</v>
      </c>
      <c r="CJ274" s="134">
        <f t="shared" ref="CJ274" si="4149">AB274/AB281</f>
        <v>4.9750863376279132E-2</v>
      </c>
      <c r="CK274" s="135">
        <f t="shared" ref="CK274" si="4150">AC274/AC281</f>
        <v>5.9152412560633139E-2</v>
      </c>
    </row>
    <row r="275" spans="1:89" x14ac:dyDescent="0.2">
      <c r="A275" s="145" t="s">
        <v>34</v>
      </c>
      <c r="B275" s="202">
        <v>116</v>
      </c>
      <c r="C275" s="196">
        <v>210</v>
      </c>
      <c r="D275" s="197">
        <v>35</v>
      </c>
      <c r="E275" s="198">
        <v>130</v>
      </c>
      <c r="F275" s="195">
        <v>115</v>
      </c>
      <c r="G275" s="199">
        <v>370</v>
      </c>
      <c r="H275" s="197">
        <v>257</v>
      </c>
      <c r="I275" s="198">
        <v>462</v>
      </c>
      <c r="J275" s="195">
        <v>38</v>
      </c>
      <c r="K275" s="196">
        <v>22</v>
      </c>
      <c r="L275" s="197">
        <v>260</v>
      </c>
      <c r="M275" s="195">
        <v>107</v>
      </c>
      <c r="N275" s="200">
        <v>357</v>
      </c>
      <c r="O275" s="203">
        <v>371</v>
      </c>
      <c r="P275" s="195">
        <v>159</v>
      </c>
      <c r="Q275" s="196">
        <v>229</v>
      </c>
      <c r="R275" s="197">
        <v>230</v>
      </c>
      <c r="S275" s="198">
        <v>253</v>
      </c>
      <c r="T275" s="195">
        <v>28</v>
      </c>
      <c r="U275" s="199">
        <v>47</v>
      </c>
      <c r="V275" s="197">
        <v>217</v>
      </c>
      <c r="W275" s="204">
        <v>156</v>
      </c>
      <c r="X275" s="195">
        <v>89</v>
      </c>
      <c r="Y275" s="199">
        <v>150</v>
      </c>
      <c r="Z275" s="197">
        <v>333</v>
      </c>
      <c r="AA275" s="195">
        <v>415</v>
      </c>
      <c r="AB275" s="169">
        <f t="shared" si="3686"/>
        <v>2234</v>
      </c>
      <c r="AC275" s="170">
        <f t="shared" si="3687"/>
        <v>2922</v>
      </c>
      <c r="BI275" s="145" t="s">
        <v>34</v>
      </c>
      <c r="BJ275" s="128">
        <f>B275/B281</f>
        <v>1.6931834768646913E-2</v>
      </c>
      <c r="BK275" s="129">
        <f t="shared" ref="BK275" si="4151">C275/C281</f>
        <v>3.1152647975077882E-2</v>
      </c>
      <c r="BL275" s="130">
        <f t="shared" ref="BL275" si="4152">D275/D281</f>
        <v>1.5040825096691019E-2</v>
      </c>
      <c r="BM275" s="131">
        <f t="shared" ref="BM275" si="4153">E275/E281</f>
        <v>4.9354593773728167E-2</v>
      </c>
      <c r="BN275" s="128">
        <f t="shared" ref="BN275" si="4154">F275/F281</f>
        <v>1.4280392400347697E-2</v>
      </c>
      <c r="BO275" s="129">
        <f t="shared" ref="BO275" si="4155">G275/G281</f>
        <v>5.1232345610634174E-2</v>
      </c>
      <c r="BP275" s="130">
        <f t="shared" ref="BP275" si="4156">H275/H281</f>
        <v>2.2765523961378334E-2</v>
      </c>
      <c r="BQ275" s="131">
        <f t="shared" ref="BQ275" si="4157">I275/I281</f>
        <v>4.1791044776119404E-2</v>
      </c>
      <c r="BR275" s="128">
        <f t="shared" ref="BR275" si="4158">J275/J281</f>
        <v>2.9051987767584098E-2</v>
      </c>
      <c r="BS275" s="129">
        <f t="shared" ref="BS275" si="4159">K275/K281</f>
        <v>1.7041053446940357E-2</v>
      </c>
      <c r="BT275" s="130">
        <f t="shared" ref="BT275" si="4160">L275/L281</f>
        <v>5.3830227743271224E-2</v>
      </c>
      <c r="BU275" s="128">
        <f t="shared" ref="BU275" si="4161">M275/M281</f>
        <v>2.1975765044156912E-2</v>
      </c>
      <c r="BV275" s="132">
        <f t="shared" ref="BV275" si="4162">N275/N281</f>
        <v>3.4904184591317951E-2</v>
      </c>
      <c r="BW275" s="133">
        <f t="shared" ref="BW275" si="4163">O275/O281</f>
        <v>3.5169210351692105E-2</v>
      </c>
      <c r="BX275" s="128">
        <f t="shared" ref="BX275" si="4164">P275/P281</f>
        <v>3.1078967943706022E-2</v>
      </c>
      <c r="BY275" s="129">
        <f t="shared" ref="BY275" si="4165">Q275/Q281</f>
        <v>4.5599362803663876E-2</v>
      </c>
      <c r="BZ275" s="130">
        <f t="shared" ref="BZ275" si="4166">R275/R281</f>
        <v>3.1697905181918409E-2</v>
      </c>
      <c r="CA275" s="131">
        <f t="shared" ref="CA275" si="4167">S275/S281</f>
        <v>3.3666001330671991E-2</v>
      </c>
      <c r="CB275" s="128">
        <f t="shared" ref="CB275" si="4168">T275/T281</f>
        <v>3.4398034398034398E-2</v>
      </c>
      <c r="CC275" s="129">
        <f t="shared" ref="CC275" si="4169">U275/U281</f>
        <v>5.4524361948955914E-2</v>
      </c>
      <c r="CD275" s="130">
        <f t="shared" ref="CD275" si="4170">V275/V281</f>
        <v>3.8874955213185236E-2</v>
      </c>
      <c r="CE275" s="131">
        <f t="shared" ref="CE275" si="4171">W275/W281</f>
        <v>2.4137397493424105E-2</v>
      </c>
      <c r="CF275" s="128">
        <f t="shared" ref="CF275" si="4172">X275/X281</f>
        <v>2.3495248152059132E-2</v>
      </c>
      <c r="CG275" s="129">
        <f t="shared" ref="CG275" si="4173">Y275/Y281</f>
        <v>6.8306010928961755E-2</v>
      </c>
      <c r="CH275" s="130">
        <f t="shared" ref="CH275" si="4174">Z275/Z281</f>
        <v>3.0193127210082511E-2</v>
      </c>
      <c r="CI275" s="128">
        <f t="shared" ref="CI275" si="4175">AA275/AA281</f>
        <v>3.481251572854626E-2</v>
      </c>
      <c r="CJ275" s="134">
        <f t="shared" ref="CJ275" si="4176">AB275/AB281</f>
        <v>2.8469115979151534E-2</v>
      </c>
      <c r="CK275" s="135">
        <f t="shared" ref="CK275" si="4177">AC275/AC281</f>
        <v>3.7298953280571867E-2</v>
      </c>
    </row>
    <row r="276" spans="1:89" x14ac:dyDescent="0.2">
      <c r="A276" s="136" t="s">
        <v>35</v>
      </c>
      <c r="B276" s="205">
        <v>0</v>
      </c>
      <c r="C276" s="189">
        <v>71</v>
      </c>
      <c r="D276" s="190">
        <v>1</v>
      </c>
      <c r="E276" s="191">
        <v>51</v>
      </c>
      <c r="F276" s="188">
        <v>3</v>
      </c>
      <c r="G276" s="192">
        <v>148</v>
      </c>
      <c r="H276" s="190">
        <v>24</v>
      </c>
      <c r="I276" s="191">
        <v>102</v>
      </c>
      <c r="J276" s="188">
        <v>11</v>
      </c>
      <c r="K276" s="189">
        <v>8</v>
      </c>
      <c r="L276" s="190">
        <v>36</v>
      </c>
      <c r="M276" s="188">
        <v>13</v>
      </c>
      <c r="N276" s="193">
        <v>54</v>
      </c>
      <c r="O276" s="206">
        <v>67</v>
      </c>
      <c r="P276" s="188">
        <v>35</v>
      </c>
      <c r="Q276" s="189">
        <v>25</v>
      </c>
      <c r="R276" s="190">
        <v>32</v>
      </c>
      <c r="S276" s="191">
        <v>26</v>
      </c>
      <c r="T276" s="188">
        <v>6</v>
      </c>
      <c r="U276" s="192">
        <v>4</v>
      </c>
      <c r="V276" s="190">
        <v>25</v>
      </c>
      <c r="W276" s="207">
        <v>4</v>
      </c>
      <c r="X276" s="188">
        <v>14</v>
      </c>
      <c r="Y276" s="192">
        <v>4</v>
      </c>
      <c r="Z276" s="190">
        <v>19</v>
      </c>
      <c r="AA276" s="188">
        <v>15</v>
      </c>
      <c r="AB276" s="169">
        <f t="shared" si="3686"/>
        <v>260</v>
      </c>
      <c r="AC276" s="170">
        <f t="shared" si="3687"/>
        <v>538</v>
      </c>
      <c r="BI276" s="136" t="s">
        <v>35</v>
      </c>
      <c r="BJ276" s="128">
        <f>B276/B281</f>
        <v>0</v>
      </c>
      <c r="BK276" s="129">
        <f t="shared" ref="BK276" si="4178">C276/C281</f>
        <v>1.0532561934431093E-2</v>
      </c>
      <c r="BL276" s="130">
        <f t="shared" ref="BL276" si="4179">D276/D281</f>
        <v>4.2973785990545768E-4</v>
      </c>
      <c r="BM276" s="131">
        <f t="shared" ref="BM276" si="4180">E276/E281</f>
        <v>1.9362186788154899E-2</v>
      </c>
      <c r="BN276" s="128">
        <f t="shared" ref="BN276" si="4181">F276/F281</f>
        <v>3.7253197566124423E-4</v>
      </c>
      <c r="BO276" s="129">
        <f t="shared" ref="BO276" si="4182">G276/G281</f>
        <v>2.0492938244253668E-2</v>
      </c>
      <c r="BP276" s="130">
        <f t="shared" ref="BP276" si="4183">H276/H281</f>
        <v>2.1259633271326068E-3</v>
      </c>
      <c r="BQ276" s="131">
        <f t="shared" ref="BQ276" si="4184">I276/I281</f>
        <v>9.2265943012211672E-3</v>
      </c>
      <c r="BR276" s="128">
        <f t="shared" ref="BR276" si="4185">J276/J281</f>
        <v>8.4097859327217118E-3</v>
      </c>
      <c r="BS276" s="129">
        <f t="shared" ref="BS276" si="4186">K276/K281</f>
        <v>6.1967467079783118E-3</v>
      </c>
      <c r="BT276" s="130">
        <f t="shared" ref="BT276" si="4187">L276/L281</f>
        <v>7.4534161490683228E-3</v>
      </c>
      <c r="BU276" s="128">
        <f t="shared" ref="BU276" si="4188">M276/M281</f>
        <v>2.6699527623742043E-3</v>
      </c>
      <c r="BV276" s="132">
        <f t="shared" ref="BV276" si="4189">N276/N281</f>
        <v>5.2796245600312871E-3</v>
      </c>
      <c r="BW276" s="133">
        <f t="shared" ref="BW276" si="4190">O276/O281</f>
        <v>6.3513129206559859E-3</v>
      </c>
      <c r="BX276" s="128">
        <f t="shared" ref="BX276" si="4191">P276/P281</f>
        <v>6.841282251759187E-3</v>
      </c>
      <c r="BY276" s="129">
        <f t="shared" ref="BY276" si="4192">Q276/Q281</f>
        <v>4.9780963759458383E-3</v>
      </c>
      <c r="BZ276" s="130">
        <f t="shared" ref="BZ276" si="4193">R276/R281</f>
        <v>4.410143329658214E-3</v>
      </c>
      <c r="CA276" s="131">
        <f t="shared" ref="CA276" si="4194">S276/S281</f>
        <v>3.4597471723220225E-3</v>
      </c>
      <c r="CB276" s="128">
        <f t="shared" ref="CB276" si="4195">T276/T281</f>
        <v>7.3710073710073713E-3</v>
      </c>
      <c r="CC276" s="129">
        <f t="shared" ref="CC276" si="4196">U276/U281</f>
        <v>4.6403712296983757E-3</v>
      </c>
      <c r="CD276" s="130">
        <f t="shared" ref="CD276" si="4197">V276/V281</f>
        <v>4.4786814761734149E-3</v>
      </c>
      <c r="CE276" s="131">
        <f t="shared" ref="CE276" si="4198">W276/W281</f>
        <v>6.1890762803651551E-4</v>
      </c>
      <c r="CF276" s="128">
        <f t="shared" ref="CF276" si="4199">X276/X281</f>
        <v>3.6958817317845828E-3</v>
      </c>
      <c r="CG276" s="129">
        <f t="shared" ref="CG276" si="4200">Y276/Y281</f>
        <v>1.8214936247723133E-3</v>
      </c>
      <c r="CH276" s="130">
        <f t="shared" ref="CH276" si="4201">Z276/Z281</f>
        <v>1.7227309819566597E-3</v>
      </c>
      <c r="CI276" s="128">
        <f t="shared" ref="CI276" si="4202">AA276/AA281</f>
        <v>1.2582837010317927E-3</v>
      </c>
      <c r="CJ276" s="134">
        <f t="shared" ref="CJ276" si="4203">AB276/AB281</f>
        <v>3.3133259420677704E-3</v>
      </c>
      <c r="CK276" s="135">
        <f t="shared" ref="CK276" si="4204">AC276/AC281</f>
        <v>6.8675006382435538E-3</v>
      </c>
    </row>
    <row r="277" spans="1:89" x14ac:dyDescent="0.2">
      <c r="A277" s="145" t="s">
        <v>36</v>
      </c>
      <c r="B277" s="202"/>
      <c r="C277" s="196"/>
      <c r="D277" s="197"/>
      <c r="E277" s="198"/>
      <c r="F277" s="195"/>
      <c r="G277" s="199"/>
      <c r="H277" s="197"/>
      <c r="I277" s="198"/>
      <c r="J277" s="195"/>
      <c r="K277" s="199"/>
      <c r="L277" s="197"/>
      <c r="M277" s="195"/>
      <c r="N277" s="200"/>
      <c r="O277" s="203"/>
      <c r="P277" s="195"/>
      <c r="Q277" s="199"/>
      <c r="R277" s="197"/>
      <c r="S277" s="198"/>
      <c r="T277" s="195"/>
      <c r="U277" s="199"/>
      <c r="V277" s="197"/>
      <c r="W277" s="198"/>
      <c r="X277" s="195"/>
      <c r="Y277" s="199"/>
      <c r="Z277" s="197"/>
      <c r="AA277" s="195"/>
      <c r="AB277" s="169">
        <f t="shared" si="3686"/>
        <v>0</v>
      </c>
      <c r="AC277" s="170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2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71">
        <f t="shared" ref="AB278:AB280" si="4232">SUM(B278,D278,F278,H278,J278,L278,N278,P278,R278,T278,V278,X278,Z278)</f>
        <v>0</v>
      </c>
      <c r="AC278" s="172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71">
        <f t="shared" si="4232"/>
        <v>0</v>
      </c>
      <c r="AC279" s="172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71">
        <f t="shared" si="4232"/>
        <v>0</v>
      </c>
      <c r="AC280" s="172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66" t="s">
        <v>13</v>
      </c>
      <c r="B281" s="20">
        <f t="shared" ref="B281" si="4315">SUM(B258:B280)</f>
        <v>6851</v>
      </c>
      <c r="C281" s="21">
        <f t="shared" ref="C281" si="4316">SUM(C258:C280)</f>
        <v>6741</v>
      </c>
      <c r="D281" s="20">
        <f t="shared" ref="D281" si="4317">SUM(D258:D280)</f>
        <v>2327</v>
      </c>
      <c r="E281" s="21">
        <f t="shared" ref="E281" si="4318">SUM(E258:E280)</f>
        <v>2634</v>
      </c>
      <c r="F281" s="20">
        <f t="shared" ref="F281" si="4319">SUM(F258:F280)</f>
        <v>8053</v>
      </c>
      <c r="G281" s="21">
        <f t="shared" ref="G281" si="4320">SUM(G258:G280)</f>
        <v>7222</v>
      </c>
      <c r="H281" s="20">
        <f t="shared" ref="H281" si="4321">SUM(H258:H280)</f>
        <v>11289</v>
      </c>
      <c r="I281" s="21">
        <f t="shared" ref="I281" si="4322">SUM(I258:I280)</f>
        <v>11055</v>
      </c>
      <c r="J281" s="20">
        <f t="shared" ref="J281" si="4323">SUM(J258:J280)</f>
        <v>1308</v>
      </c>
      <c r="K281" s="21">
        <f t="shared" ref="K281" si="4324">SUM(K258:K280)</f>
        <v>1291</v>
      </c>
      <c r="L281" s="20">
        <f t="shared" ref="L281" si="4325">SUM(L258:L280)</f>
        <v>4830</v>
      </c>
      <c r="M281" s="21">
        <f t="shared" ref="M281" si="4326">SUM(M258:M280)</f>
        <v>4869</v>
      </c>
      <c r="N281" s="20">
        <f t="shared" ref="N281" si="4327">SUM(N258:N280)</f>
        <v>10228</v>
      </c>
      <c r="O281" s="21">
        <f t="shared" ref="O281" si="4328">SUM(O258:O280)</f>
        <v>10549</v>
      </c>
      <c r="P281" s="20">
        <f t="shared" ref="P281" si="4329">SUM(P258:P280)</f>
        <v>5116</v>
      </c>
      <c r="Q281" s="21">
        <f t="shared" ref="Q281" si="4330">SUM(Q258:Q280)</f>
        <v>5022</v>
      </c>
      <c r="R281" s="20">
        <f t="shared" ref="R281" si="4331">SUM(R258:R280)</f>
        <v>7256</v>
      </c>
      <c r="S281" s="21">
        <f t="shared" ref="S281" si="4332">SUM(S258:S280)</f>
        <v>7515</v>
      </c>
      <c r="T281" s="20">
        <f t="shared" ref="T281" si="4333">SUM(T258:T280)</f>
        <v>814</v>
      </c>
      <c r="U281" s="21">
        <f t="shared" ref="U281" si="4334">SUM(U258:U280)</f>
        <v>862</v>
      </c>
      <c r="V281" s="20">
        <f t="shared" ref="V281" si="4335">SUM(V258:V280)</f>
        <v>5582</v>
      </c>
      <c r="W281" s="21">
        <f t="shared" ref="W281" si="4336">SUM(W258:W280)</f>
        <v>6463</v>
      </c>
      <c r="X281" s="20">
        <f t="shared" ref="X281" si="4337">SUM(X258:X280)</f>
        <v>3788</v>
      </c>
      <c r="Y281" s="21">
        <f t="shared" ref="Y281" si="4338">SUM(Y258:Y280)</f>
        <v>2196</v>
      </c>
      <c r="Z281" s="20">
        <f t="shared" ref="Z281" si="4339">SUM(Z258:Z280)</f>
        <v>11029</v>
      </c>
      <c r="AA281" s="21">
        <f t="shared" ref="AA281" si="4340">SUM(AA258:AA280)</f>
        <v>11921</v>
      </c>
      <c r="AB281" s="173">
        <f t="shared" ref="AB281:AC281" si="4341">SUM(AB257:AB280)</f>
        <v>78471</v>
      </c>
      <c r="AC281" s="174">
        <f t="shared" si="4341"/>
        <v>78340</v>
      </c>
      <c r="BI281" s="266" t="s">
        <v>13</v>
      </c>
      <c r="BJ281" s="154">
        <f>SUM(BJ257:BJ280)</f>
        <v>1.0000000000000002</v>
      </c>
      <c r="BK281" s="155">
        <f t="shared" ref="BK281:CK281" si="4342">SUM(BK257:BK280)</f>
        <v>1</v>
      </c>
      <c r="BL281" s="154">
        <f t="shared" si="4342"/>
        <v>0.99999999999999978</v>
      </c>
      <c r="BM281" s="155">
        <f t="shared" si="4342"/>
        <v>1</v>
      </c>
      <c r="BN281" s="154">
        <f t="shared" si="4342"/>
        <v>0.99999999999999989</v>
      </c>
      <c r="BO281" s="155">
        <f t="shared" si="4342"/>
        <v>1</v>
      </c>
      <c r="BP281" s="154">
        <f t="shared" si="4342"/>
        <v>1</v>
      </c>
      <c r="BQ281" s="155">
        <f t="shared" si="4342"/>
        <v>1</v>
      </c>
      <c r="BR281" s="154">
        <f t="shared" si="4342"/>
        <v>1.0000000000000002</v>
      </c>
      <c r="BS281" s="155">
        <f t="shared" si="4342"/>
        <v>0.99999999999999989</v>
      </c>
      <c r="BT281" s="154">
        <f t="shared" si="4342"/>
        <v>1</v>
      </c>
      <c r="BU281" s="155">
        <f t="shared" si="4342"/>
        <v>1</v>
      </c>
      <c r="BV281" s="154">
        <f t="shared" si="4342"/>
        <v>0.99999999999999989</v>
      </c>
      <c r="BW281" s="155">
        <f t="shared" si="4342"/>
        <v>0.99999999999999989</v>
      </c>
      <c r="BX281" s="154">
        <f t="shared" si="4342"/>
        <v>0.99999999999999989</v>
      </c>
      <c r="BY281" s="155">
        <f t="shared" si="4342"/>
        <v>0.99999999999999978</v>
      </c>
      <c r="BZ281" s="154">
        <f t="shared" si="4342"/>
        <v>1</v>
      </c>
      <c r="CA281" s="155">
        <f t="shared" si="4342"/>
        <v>1.0000000000000002</v>
      </c>
      <c r="CB281" s="154">
        <f t="shared" si="4342"/>
        <v>0.99999999999999989</v>
      </c>
      <c r="CC281" s="155">
        <f t="shared" si="4342"/>
        <v>1</v>
      </c>
      <c r="CD281" s="154">
        <f t="shared" si="4342"/>
        <v>0.99999999999999989</v>
      </c>
      <c r="CE281" s="155">
        <f t="shared" si="4342"/>
        <v>1</v>
      </c>
      <c r="CF281" s="154">
        <f t="shared" si="4342"/>
        <v>1</v>
      </c>
      <c r="CG281" s="155">
        <f t="shared" si="4342"/>
        <v>1</v>
      </c>
      <c r="CH281" s="154">
        <f t="shared" si="4342"/>
        <v>0.99999999999999989</v>
      </c>
      <c r="CI281" s="155">
        <f t="shared" si="4342"/>
        <v>1</v>
      </c>
      <c r="CJ281" s="154">
        <f t="shared" si="4342"/>
        <v>0.99999999999999989</v>
      </c>
      <c r="CK281" s="155">
        <f t="shared" si="4342"/>
        <v>0.99999999999999989</v>
      </c>
    </row>
    <row r="282" spans="1:89" ht="13.5" thickTop="1" x14ac:dyDescent="0.2">
      <c r="A282" s="186"/>
    </row>
    <row r="284" spans="1:89" x14ac:dyDescent="0.2">
      <c r="A284" s="300">
        <f>+A253+1</f>
        <v>44571</v>
      </c>
      <c r="B284" s="300"/>
      <c r="C284" s="300"/>
      <c r="D284" s="300"/>
      <c r="BI284" s="305">
        <f>+BI253+1</f>
        <v>44571</v>
      </c>
      <c r="BJ284" s="305"/>
      <c r="BK284" s="305"/>
      <c r="BL284" s="305"/>
    </row>
    <row r="285" spans="1:89" ht="13.5" thickBot="1" x14ac:dyDescent="0.25">
      <c r="AE285" s="269" t="s">
        <v>84</v>
      </c>
    </row>
    <row r="286" spans="1:89" ht="14.25" thickTop="1" thickBot="1" x14ac:dyDescent="0.25">
      <c r="A286" s="296" t="s">
        <v>0</v>
      </c>
      <c r="B286" s="298" t="s">
        <v>1</v>
      </c>
      <c r="C286" s="299"/>
      <c r="D286" s="298" t="s">
        <v>2</v>
      </c>
      <c r="E286" s="299"/>
      <c r="F286" s="298" t="s">
        <v>3</v>
      </c>
      <c r="G286" s="299"/>
      <c r="H286" s="298" t="s">
        <v>4</v>
      </c>
      <c r="I286" s="299"/>
      <c r="J286" s="298" t="s">
        <v>5</v>
      </c>
      <c r="K286" s="299"/>
      <c r="L286" s="298" t="s">
        <v>6</v>
      </c>
      <c r="M286" s="299"/>
      <c r="N286" s="298" t="s">
        <v>7</v>
      </c>
      <c r="O286" s="299"/>
      <c r="P286" s="298" t="s">
        <v>8</v>
      </c>
      <c r="Q286" s="299"/>
      <c r="R286" s="298" t="s">
        <v>9</v>
      </c>
      <c r="S286" s="299"/>
      <c r="T286" s="298" t="s">
        <v>10</v>
      </c>
      <c r="U286" s="299"/>
      <c r="V286" s="298" t="s">
        <v>11</v>
      </c>
      <c r="W286" s="299"/>
      <c r="X286" s="298" t="s">
        <v>12</v>
      </c>
      <c r="Y286" s="299"/>
      <c r="Z286" s="301" t="s">
        <v>40</v>
      </c>
      <c r="AA286" s="302"/>
      <c r="AB286" s="303" t="s">
        <v>41</v>
      </c>
      <c r="AC286" s="304"/>
      <c r="AE286" s="296" t="s">
        <v>0</v>
      </c>
      <c r="AF286" s="298" t="s">
        <v>1</v>
      </c>
      <c r="AG286" s="299"/>
      <c r="AH286" s="298" t="s">
        <v>2</v>
      </c>
      <c r="AI286" s="299"/>
      <c r="AJ286" s="298" t="s">
        <v>3</v>
      </c>
      <c r="AK286" s="299"/>
      <c r="AL286" s="298" t="s">
        <v>4</v>
      </c>
      <c r="AM286" s="299"/>
      <c r="AN286" s="298" t="s">
        <v>5</v>
      </c>
      <c r="AO286" s="299"/>
      <c r="AP286" s="298" t="s">
        <v>6</v>
      </c>
      <c r="AQ286" s="299"/>
      <c r="AR286" s="298" t="s">
        <v>7</v>
      </c>
      <c r="AS286" s="299"/>
      <c r="AT286" s="298" t="s">
        <v>8</v>
      </c>
      <c r="AU286" s="299"/>
      <c r="AV286" s="298" t="s">
        <v>9</v>
      </c>
      <c r="AW286" s="299"/>
      <c r="AX286" s="298" t="s">
        <v>10</v>
      </c>
      <c r="AY286" s="299"/>
      <c r="AZ286" s="298" t="s">
        <v>11</v>
      </c>
      <c r="BA286" s="299"/>
      <c r="BB286" s="298" t="s">
        <v>12</v>
      </c>
      <c r="BC286" s="299"/>
      <c r="BD286" s="301" t="s">
        <v>40</v>
      </c>
      <c r="BE286" s="302"/>
      <c r="BF286" s="303" t="s">
        <v>41</v>
      </c>
      <c r="BG286" s="304"/>
      <c r="BI286" s="296" t="s">
        <v>0</v>
      </c>
      <c r="BJ286" s="298" t="s">
        <v>1</v>
      </c>
      <c r="BK286" s="299"/>
      <c r="BL286" s="298" t="s">
        <v>2</v>
      </c>
      <c r="BM286" s="299"/>
      <c r="BN286" s="298" t="s">
        <v>3</v>
      </c>
      <c r="BO286" s="299"/>
      <c r="BP286" s="298" t="s">
        <v>4</v>
      </c>
      <c r="BQ286" s="299"/>
      <c r="BR286" s="298" t="s">
        <v>5</v>
      </c>
      <c r="BS286" s="299"/>
      <c r="BT286" s="298" t="s">
        <v>6</v>
      </c>
      <c r="BU286" s="299"/>
      <c r="BV286" s="298" t="s">
        <v>7</v>
      </c>
      <c r="BW286" s="299"/>
      <c r="BX286" s="298" t="s">
        <v>8</v>
      </c>
      <c r="BY286" s="299"/>
      <c r="BZ286" s="298" t="s">
        <v>9</v>
      </c>
      <c r="CA286" s="299"/>
      <c r="CB286" s="298" t="s">
        <v>10</v>
      </c>
      <c r="CC286" s="299"/>
      <c r="CD286" s="298" t="s">
        <v>11</v>
      </c>
      <c r="CE286" s="299"/>
      <c r="CF286" s="298" t="s">
        <v>12</v>
      </c>
      <c r="CG286" s="299"/>
      <c r="CH286" s="301" t="s">
        <v>40</v>
      </c>
      <c r="CI286" s="302"/>
      <c r="CJ286" s="298" t="s">
        <v>41</v>
      </c>
      <c r="CK286" s="299"/>
    </row>
    <row r="287" spans="1:89" ht="15" thickTop="1" thickBot="1" x14ac:dyDescent="0.3">
      <c r="A287" s="297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75" t="s">
        <v>14</v>
      </c>
      <c r="AC287" s="176" t="s">
        <v>15</v>
      </c>
      <c r="AE287" s="297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75" t="s">
        <v>14</v>
      </c>
      <c r="BG287" s="176" t="s">
        <v>15</v>
      </c>
      <c r="BI287" s="297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85"/>
      <c r="D288" s="126"/>
      <c r="E288" s="179"/>
      <c r="F288" s="125"/>
      <c r="G288" s="127"/>
      <c r="H288" s="126"/>
      <c r="I288" s="179"/>
      <c r="J288" s="125"/>
      <c r="K288" s="127"/>
      <c r="L288" s="126"/>
      <c r="M288" s="125"/>
      <c r="N288" s="178"/>
      <c r="O288" s="180"/>
      <c r="P288" s="125"/>
      <c r="Q288" s="127"/>
      <c r="R288" s="126"/>
      <c r="S288" s="179"/>
      <c r="T288" s="125"/>
      <c r="U288" s="127"/>
      <c r="V288" s="126"/>
      <c r="W288" s="179"/>
      <c r="X288" s="125"/>
      <c r="Y288" s="127"/>
      <c r="Z288" s="183"/>
      <c r="AA288" s="184"/>
      <c r="AB288" s="169">
        <f>B288+D288+F288+H288+J288+L288+N288+P288+R288+T288+V288+X288+Z288</f>
        <v>0</v>
      </c>
      <c r="AC288" s="170">
        <f>C288+E288+G288+I288+K288+M288+O288+Q288+S288+U288+W288+Y288+AA288</f>
        <v>0</v>
      </c>
      <c r="AE288" s="272" t="str">
        <f>$AE$9</f>
        <v>07:00 - 07:59</v>
      </c>
      <c r="AF288" s="125">
        <f>SUMIF($A$9:$A$32,$AE288,B$288:B$311)</f>
        <v>1232</v>
      </c>
      <c r="AG288" s="185">
        <f t="shared" ref="AG288:AV289" si="4343">SUMIF($A$9:$A$32,$AE288,C$288:C$311)</f>
        <v>522</v>
      </c>
      <c r="AH288" s="126">
        <f t="shared" si="4343"/>
        <v>430</v>
      </c>
      <c r="AI288" s="179">
        <f t="shared" si="4343"/>
        <v>436</v>
      </c>
      <c r="AJ288" s="125">
        <f t="shared" si="4343"/>
        <v>1551</v>
      </c>
      <c r="AK288" s="127">
        <f t="shared" si="4343"/>
        <v>673</v>
      </c>
      <c r="AL288" s="126">
        <f t="shared" si="4343"/>
        <v>1646</v>
      </c>
      <c r="AM288" s="179">
        <f t="shared" si="4343"/>
        <v>992</v>
      </c>
      <c r="AN288" s="125">
        <f t="shared" si="4343"/>
        <v>144</v>
      </c>
      <c r="AO288" s="127">
        <f t="shared" si="4343"/>
        <v>529</v>
      </c>
      <c r="AP288" s="126">
        <f t="shared" si="4343"/>
        <v>383</v>
      </c>
      <c r="AQ288" s="125">
        <f t="shared" si="4343"/>
        <v>1248</v>
      </c>
      <c r="AR288" s="178">
        <f t="shared" si="4343"/>
        <v>1307</v>
      </c>
      <c r="AS288" s="180">
        <f t="shared" si="4343"/>
        <v>2156</v>
      </c>
      <c r="AT288" s="125">
        <f t="shared" si="4343"/>
        <v>804</v>
      </c>
      <c r="AU288" s="127">
        <f t="shared" si="4343"/>
        <v>939</v>
      </c>
      <c r="AV288" s="126">
        <f t="shared" si="4343"/>
        <v>1129</v>
      </c>
      <c r="AW288" s="179">
        <f t="shared" ref="AW288:BE289" si="4344">SUMIF($A$9:$A$32,$AE288,S$288:S$311)</f>
        <v>983</v>
      </c>
      <c r="AX288" s="125">
        <f t="shared" si="4344"/>
        <v>134</v>
      </c>
      <c r="AY288" s="127">
        <f t="shared" si="4344"/>
        <v>561</v>
      </c>
      <c r="AZ288" s="126">
        <f t="shared" si="4344"/>
        <v>471</v>
      </c>
      <c r="BA288" s="179">
        <f t="shared" si="4344"/>
        <v>1184</v>
      </c>
      <c r="BB288" s="125">
        <f t="shared" si="4344"/>
        <v>782</v>
      </c>
      <c r="BC288" s="127">
        <f t="shared" si="4344"/>
        <v>765</v>
      </c>
      <c r="BD288" s="183">
        <f t="shared" si="4344"/>
        <v>1520</v>
      </c>
      <c r="BE288" s="184">
        <f t="shared" si="4344"/>
        <v>1246</v>
      </c>
      <c r="BF288" s="169">
        <f>AF288+AH288+AJ288+AL288+AN288+AP288+AR288+AT288+AV288+AX288+AZ288+BB288+BD288</f>
        <v>11533</v>
      </c>
      <c r="BG288" s="170">
        <f>AG288+AI288+AK288+AM288+AO288+AQ288+AS288+AU288+AW288+AY288+BA288+BC288+BE288</f>
        <v>12234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88">
        <v>243</v>
      </c>
      <c r="C289" s="189">
        <v>0</v>
      </c>
      <c r="D289" s="190">
        <v>179</v>
      </c>
      <c r="E289" s="191">
        <v>2</v>
      </c>
      <c r="F289" s="188">
        <v>500</v>
      </c>
      <c r="G289" s="192">
        <v>2</v>
      </c>
      <c r="H289" s="190">
        <v>388</v>
      </c>
      <c r="I289" s="191">
        <v>23</v>
      </c>
      <c r="J289" s="188">
        <v>9</v>
      </c>
      <c r="K289" s="192">
        <v>12</v>
      </c>
      <c r="L289" s="190">
        <v>23</v>
      </c>
      <c r="M289" s="188">
        <v>27</v>
      </c>
      <c r="N289" s="193">
        <v>131</v>
      </c>
      <c r="O289" s="194">
        <v>75</v>
      </c>
      <c r="P289" s="188">
        <v>20</v>
      </c>
      <c r="Q289" s="192">
        <v>60</v>
      </c>
      <c r="R289" s="190">
        <v>12</v>
      </c>
      <c r="S289" s="191">
        <v>82</v>
      </c>
      <c r="T289" s="188">
        <v>1</v>
      </c>
      <c r="U289" s="192">
        <v>0</v>
      </c>
      <c r="V289" s="190">
        <v>3</v>
      </c>
      <c r="W289" s="191">
        <v>0</v>
      </c>
      <c r="X289" s="188">
        <v>2</v>
      </c>
      <c r="Y289" s="192">
        <v>0</v>
      </c>
      <c r="Z289" s="190">
        <v>0</v>
      </c>
      <c r="AA289" s="188">
        <v>0</v>
      </c>
      <c r="AB289" s="169">
        <f t="shared" ref="AB289:AB308" si="4372">B289+D289+F289+H289+J289+L289+N289+P289+R289+T289+V289+X289+Z289</f>
        <v>1511</v>
      </c>
      <c r="AC289" s="170">
        <f t="shared" ref="AC289:AC308" si="4373">C289+E289+G289+I289+K289+M289+O289+Q289+S289+U289+W289+Y289+AA289</f>
        <v>283</v>
      </c>
      <c r="AE289" s="274" t="str">
        <f>$AE$10</f>
        <v>08:00 - 08:59</v>
      </c>
      <c r="AF289" s="125">
        <f>SUMIF($A$9:$A$32,$AE289,B$288:B$311)</f>
        <v>1102</v>
      </c>
      <c r="AG289" s="189">
        <f t="shared" si="4343"/>
        <v>572</v>
      </c>
      <c r="AH289" s="190">
        <f t="shared" si="4343"/>
        <v>348</v>
      </c>
      <c r="AI289" s="191">
        <f t="shared" si="4343"/>
        <v>421</v>
      </c>
      <c r="AJ289" s="275">
        <f t="shared" si="4343"/>
        <v>1433</v>
      </c>
      <c r="AK289" s="192">
        <f t="shared" si="4343"/>
        <v>598</v>
      </c>
      <c r="AL289" s="190">
        <f t="shared" si="4343"/>
        <v>1506</v>
      </c>
      <c r="AM289" s="191">
        <f t="shared" si="4343"/>
        <v>917</v>
      </c>
      <c r="AN289" s="275">
        <f t="shared" si="4343"/>
        <v>130</v>
      </c>
      <c r="AO289" s="192">
        <f t="shared" si="4343"/>
        <v>427</v>
      </c>
      <c r="AP289" s="190">
        <f t="shared" si="4343"/>
        <v>335</v>
      </c>
      <c r="AQ289" s="275">
        <f t="shared" si="4343"/>
        <v>1110</v>
      </c>
      <c r="AR289" s="193">
        <f t="shared" si="4343"/>
        <v>1111</v>
      </c>
      <c r="AS289" s="194">
        <f t="shared" si="4343"/>
        <v>1760</v>
      </c>
      <c r="AT289" s="275">
        <f t="shared" si="4343"/>
        <v>735</v>
      </c>
      <c r="AU289" s="192">
        <f t="shared" si="4343"/>
        <v>711</v>
      </c>
      <c r="AV289" s="190">
        <f t="shared" si="4343"/>
        <v>1100</v>
      </c>
      <c r="AW289" s="191">
        <f t="shared" si="4344"/>
        <v>733</v>
      </c>
      <c r="AX289" s="275">
        <f t="shared" si="4344"/>
        <v>106</v>
      </c>
      <c r="AY289" s="192">
        <f t="shared" si="4344"/>
        <v>392</v>
      </c>
      <c r="AZ289" s="190">
        <f t="shared" si="4344"/>
        <v>392</v>
      </c>
      <c r="BA289" s="191">
        <f t="shared" si="4344"/>
        <v>995</v>
      </c>
      <c r="BB289" s="275">
        <f t="shared" si="4344"/>
        <v>586</v>
      </c>
      <c r="BC289" s="192">
        <f t="shared" si="4344"/>
        <v>612</v>
      </c>
      <c r="BD289" s="190">
        <f t="shared" si="4344"/>
        <v>1413</v>
      </c>
      <c r="BE289" s="275">
        <f t="shared" si="4344"/>
        <v>1117</v>
      </c>
      <c r="BF289" s="171">
        <f>SUM(AF289,AH289,AJ289,AL289,AN289,AP289,AR289,AT289,AV289,AX289,AZ289,BB289,BD289)</f>
        <v>10297</v>
      </c>
      <c r="BG289" s="172">
        <f>SUM(AG289,AI289,AK289,AM289,AO289,AQ289,AS289,AU289,AW289,AY289,BA289,BC289,BE289)</f>
        <v>10365</v>
      </c>
      <c r="BI289" s="136" t="s">
        <v>17</v>
      </c>
      <c r="BJ289" s="128">
        <f>B289/B312</f>
        <v>1.9679300291545191E-2</v>
      </c>
      <c r="BK289" s="129">
        <f t="shared" ref="BK289" si="4374">C289/C312</f>
        <v>0</v>
      </c>
      <c r="BL289" s="130">
        <f t="shared" ref="BL289" si="4375">D289/D312</f>
        <v>3.189593727726301E-2</v>
      </c>
      <c r="BM289" s="131">
        <f t="shared" ref="BM289" si="4376">E289/E312</f>
        <v>3.8102495713469235E-4</v>
      </c>
      <c r="BN289" s="128">
        <f t="shared" ref="BN289" si="4377">F289/F312</f>
        <v>3.1575623618566466E-2</v>
      </c>
      <c r="BO289" s="129">
        <f t="shared" ref="BO289" si="4378">G289/G312</f>
        <v>1.534683855125844E-4</v>
      </c>
      <c r="BP289" s="130">
        <f t="shared" ref="BP289" si="4379">H289/H312</f>
        <v>2.0792026150795777E-2</v>
      </c>
      <c r="BQ289" s="131">
        <f t="shared" ref="BQ289" si="4380">I289/I312</f>
        <v>1.2678463149771236E-3</v>
      </c>
      <c r="BR289" s="128">
        <f t="shared" ref="BR289" si="4381">J289/J312</f>
        <v>2.7264465313541352E-3</v>
      </c>
      <c r="BS289" s="129">
        <f t="shared" ref="BS289" si="4382">K289/K312</f>
        <v>3.5149384885764497E-3</v>
      </c>
      <c r="BT289" s="130">
        <f t="shared" ref="BT289" si="4383">L289/L312</f>
        <v>2.4182525496793186E-3</v>
      </c>
      <c r="BU289" s="128">
        <f t="shared" ref="BU289" si="4384">M289/M312</f>
        <v>2.6767126003767227E-3</v>
      </c>
      <c r="BV289" s="132">
        <f t="shared" ref="BV289" si="4385">N289/N312</f>
        <v>6.8218507524865904E-3</v>
      </c>
      <c r="BW289" s="133">
        <f t="shared" ref="BW289" si="4386">O289/O312</f>
        <v>3.7049844390653558E-3</v>
      </c>
      <c r="BX289" s="128">
        <f t="shared" ref="BX289" si="4387">P289/P312</f>
        <v>2.1146119687037428E-3</v>
      </c>
      <c r="BY289" s="129">
        <f t="shared" ref="BY289" si="4388">Q289/Q312</f>
        <v>6.0042029420594419E-3</v>
      </c>
      <c r="BZ289" s="130">
        <f t="shared" ref="BZ289" si="4389">R289/R312</f>
        <v>9.5207870517296101E-4</v>
      </c>
      <c r="CA289" s="131">
        <f t="shared" ref="CA289" si="4390">S289/S312</f>
        <v>6.0431866755103541E-3</v>
      </c>
      <c r="CB289" s="128">
        <f t="shared" ref="CB289" si="4391">T289/T312</f>
        <v>3.769317753486619E-4</v>
      </c>
      <c r="CC289" s="129">
        <f t="shared" ref="CC289" si="4392">U289/U312</f>
        <v>0</v>
      </c>
      <c r="CD289" s="130">
        <f t="shared" ref="CD289" si="4393">V289/V312</f>
        <v>3.061849357011635E-4</v>
      </c>
      <c r="CE289" s="131">
        <f t="shared" ref="CE289" si="4394">W289/W312</f>
        <v>0</v>
      </c>
      <c r="CF289" s="128">
        <f t="shared" ref="CF289" si="4395">X289/X312</f>
        <v>2.3587687227267368E-4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1.0331765220720967E-2</v>
      </c>
      <c r="CK289" s="135">
        <f t="shared" ref="CK289" si="4400">AC289/AC312</f>
        <v>1.9384092714868901E-3</v>
      </c>
    </row>
    <row r="290" spans="1:89" ht="13.5" thickBot="1" x14ac:dyDescent="0.25">
      <c r="A290" s="145" t="s">
        <v>18</v>
      </c>
      <c r="B290" s="195">
        <v>1098</v>
      </c>
      <c r="C290" s="196">
        <v>97</v>
      </c>
      <c r="D290" s="197">
        <v>675</v>
      </c>
      <c r="E290" s="198">
        <v>71</v>
      </c>
      <c r="F290" s="195">
        <v>1896</v>
      </c>
      <c r="G290" s="199">
        <v>148</v>
      </c>
      <c r="H290" s="197">
        <v>1375</v>
      </c>
      <c r="I290" s="198">
        <v>344</v>
      </c>
      <c r="J290" s="195">
        <v>42</v>
      </c>
      <c r="K290" s="199">
        <v>146</v>
      </c>
      <c r="L290" s="197">
        <v>177</v>
      </c>
      <c r="M290" s="195">
        <v>505</v>
      </c>
      <c r="N290" s="200">
        <v>777</v>
      </c>
      <c r="O290" s="201">
        <v>1148</v>
      </c>
      <c r="P290" s="195">
        <v>323</v>
      </c>
      <c r="Q290" s="199">
        <v>668</v>
      </c>
      <c r="R290" s="197">
        <v>434</v>
      </c>
      <c r="S290" s="198">
        <v>680</v>
      </c>
      <c r="T290" s="195">
        <v>26</v>
      </c>
      <c r="U290" s="199">
        <v>283</v>
      </c>
      <c r="V290" s="197">
        <v>224</v>
      </c>
      <c r="W290" s="198">
        <v>828</v>
      </c>
      <c r="X290" s="195">
        <v>451</v>
      </c>
      <c r="Y290" s="199">
        <v>419</v>
      </c>
      <c r="Z290" s="197">
        <v>1097</v>
      </c>
      <c r="AA290" s="195">
        <v>675</v>
      </c>
      <c r="AB290" s="169">
        <f t="shared" si="4372"/>
        <v>8595</v>
      </c>
      <c r="AC290" s="170">
        <f t="shared" si="4373"/>
        <v>6012</v>
      </c>
      <c r="AE290" s="272"/>
      <c r="AF290" s="125"/>
      <c r="AG290" s="196"/>
      <c r="AH290" s="197"/>
      <c r="AI290" s="198"/>
      <c r="AJ290" s="195"/>
      <c r="AK290" s="199"/>
      <c r="AL290" s="197"/>
      <c r="AM290" s="198"/>
      <c r="AN290" s="195"/>
      <c r="AO290" s="199"/>
      <c r="AP290" s="197"/>
      <c r="AQ290" s="195"/>
      <c r="AR290" s="200"/>
      <c r="AS290" s="201"/>
      <c r="AT290" s="195"/>
      <c r="AU290" s="199"/>
      <c r="AV290" s="197"/>
      <c r="AW290" s="198"/>
      <c r="AX290" s="195"/>
      <c r="AY290" s="199"/>
      <c r="AZ290" s="197"/>
      <c r="BA290" s="198"/>
      <c r="BB290" s="195"/>
      <c r="BC290" s="199"/>
      <c r="BD290" s="197"/>
      <c r="BE290" s="195"/>
      <c r="BF290" s="171"/>
      <c r="BG290" s="172"/>
      <c r="BI290" s="145" t="s">
        <v>18</v>
      </c>
      <c r="BJ290" s="128">
        <f>B290/B312</f>
        <v>8.8921282798833823E-2</v>
      </c>
      <c r="BK290" s="129">
        <f t="shared" ref="BK290" si="4401">C290/C312</f>
        <v>8.5192341471983131E-3</v>
      </c>
      <c r="BL290" s="130">
        <f t="shared" ref="BL290" si="4402">D290/D312</f>
        <v>0.12027797576621525</v>
      </c>
      <c r="BM290" s="131">
        <f t="shared" ref="BM290" si="4403">E290/E312</f>
        <v>1.3526385978281577E-2</v>
      </c>
      <c r="BN290" s="128">
        <f t="shared" ref="BN290" si="4404">F290/F312</f>
        <v>0.11973476476160404</v>
      </c>
      <c r="BO290" s="129">
        <f t="shared" ref="BO290" si="4405">G290/G312</f>
        <v>1.1356660527931247E-2</v>
      </c>
      <c r="BP290" s="130">
        <f t="shared" ref="BP290" si="4406">H290/H312</f>
        <v>7.3683082364289165E-2</v>
      </c>
      <c r="BQ290" s="131">
        <f t="shared" ref="BQ290" si="4407">I290/I312</f>
        <v>1.8962570971831762E-2</v>
      </c>
      <c r="BR290" s="128">
        <f t="shared" ref="BR290" si="4408">J290/J312</f>
        <v>1.2723417146319298E-2</v>
      </c>
      <c r="BS290" s="129">
        <f t="shared" ref="BS290" si="4409">K290/K312</f>
        <v>4.2765084944346804E-2</v>
      </c>
      <c r="BT290" s="130">
        <f t="shared" ref="BT290" si="4410">L290/L312</f>
        <v>1.8610030491010409E-2</v>
      </c>
      <c r="BU290" s="128">
        <f t="shared" ref="BU290" si="4411">M290/M312</f>
        <v>5.0064439377416475E-2</v>
      </c>
      <c r="BV290" s="132">
        <f t="shared" ref="BV290" si="4412">N290/N312</f>
        <v>4.046242774566474E-2</v>
      </c>
      <c r="BW290" s="133">
        <f t="shared" ref="BW290" si="4413">O290/O312</f>
        <v>5.6710961813960382E-2</v>
      </c>
      <c r="BX290" s="128">
        <f t="shared" ref="BX290" si="4414">P290/P312</f>
        <v>3.4150983294565444E-2</v>
      </c>
      <c r="BY290" s="129">
        <f t="shared" ref="BY290" si="4415">Q290/Q312</f>
        <v>6.6846792754928455E-2</v>
      </c>
      <c r="BZ290" s="130">
        <f t="shared" ref="BZ290" si="4416">R290/R312</f>
        <v>3.4433513170422085E-2</v>
      </c>
      <c r="CA290" s="131">
        <f t="shared" ref="CA290" si="4417">S290/S312</f>
        <v>5.011423096764684E-2</v>
      </c>
      <c r="CB290" s="128">
        <f t="shared" ref="CB290" si="4418">T290/T312</f>
        <v>9.8002261590652093E-3</v>
      </c>
      <c r="CC290" s="129">
        <f t="shared" ref="CC290" si="4419">U290/U312</f>
        <v>8.3901571301512004E-2</v>
      </c>
      <c r="CD290" s="130">
        <f t="shared" ref="CD290" si="4420">V290/V312</f>
        <v>2.2861808532353541E-2</v>
      </c>
      <c r="CE290" s="131">
        <f t="shared" ref="CE290" si="4421">W290/W312</f>
        <v>7.1274855814754234E-2</v>
      </c>
      <c r="CF290" s="128">
        <f t="shared" ref="CF290" si="4422">X290/X312</f>
        <v>5.3190234697487911E-2</v>
      </c>
      <c r="CG290" s="129">
        <f t="shared" ref="CG290" si="4423">Y290/Y312</f>
        <v>7.1968395740295427E-2</v>
      </c>
      <c r="CH290" s="130">
        <f t="shared" ref="CH290" si="4424">Z290/Z312</f>
        <v>5.8397657705616182E-2</v>
      </c>
      <c r="CI290" s="128">
        <f t="shared" ref="CI290" si="4425">AA290/AA312</f>
        <v>3.3632286995515695E-2</v>
      </c>
      <c r="CJ290" s="134">
        <f t="shared" ref="CJ290" si="4426">AB290/AB312</f>
        <v>5.8770034462009735E-2</v>
      </c>
      <c r="CK290" s="135">
        <f t="shared" ref="CK290" si="4427">AC290/AC312</f>
        <v>4.1179210389325732E-2</v>
      </c>
    </row>
    <row r="291" spans="1:89" ht="14.25" thickTop="1" thickBot="1" x14ac:dyDescent="0.25">
      <c r="A291" s="136" t="s">
        <v>19</v>
      </c>
      <c r="B291" s="188">
        <v>1405</v>
      </c>
      <c r="C291" s="189">
        <v>428</v>
      </c>
      <c r="D291" s="190">
        <v>609</v>
      </c>
      <c r="E291" s="191">
        <v>299</v>
      </c>
      <c r="F291" s="188">
        <v>1825</v>
      </c>
      <c r="G291" s="192">
        <v>530</v>
      </c>
      <c r="H291" s="190">
        <v>1759</v>
      </c>
      <c r="I291" s="191">
        <v>711</v>
      </c>
      <c r="J291" s="188">
        <v>99</v>
      </c>
      <c r="K291" s="192">
        <v>298</v>
      </c>
      <c r="L291" s="190">
        <v>306</v>
      </c>
      <c r="M291" s="188">
        <v>931</v>
      </c>
      <c r="N291" s="193">
        <v>1130</v>
      </c>
      <c r="O291" s="194">
        <v>1740</v>
      </c>
      <c r="P291" s="188">
        <v>639</v>
      </c>
      <c r="Q291" s="192">
        <v>918</v>
      </c>
      <c r="R291" s="190">
        <v>905</v>
      </c>
      <c r="S291" s="191">
        <v>892</v>
      </c>
      <c r="T291" s="188">
        <v>83</v>
      </c>
      <c r="U291" s="192">
        <v>482</v>
      </c>
      <c r="V291" s="190">
        <v>372</v>
      </c>
      <c r="W291" s="191">
        <v>1164</v>
      </c>
      <c r="X291" s="188">
        <v>698</v>
      </c>
      <c r="Y291" s="192">
        <v>584</v>
      </c>
      <c r="Z291" s="190">
        <v>1483</v>
      </c>
      <c r="AA291" s="188">
        <v>1124</v>
      </c>
      <c r="AB291" s="169">
        <f t="shared" si="4372"/>
        <v>11313</v>
      </c>
      <c r="AC291" s="170">
        <f t="shared" si="4373"/>
        <v>10101</v>
      </c>
      <c r="AE291" s="266" t="s">
        <v>13</v>
      </c>
      <c r="AF291" s="20">
        <f t="shared" ref="AF291:BG291" si="4428">SUM(AF288:AF290)</f>
        <v>2334</v>
      </c>
      <c r="AG291" s="21">
        <f t="shared" si="4428"/>
        <v>1094</v>
      </c>
      <c r="AH291" s="20">
        <f t="shared" si="4428"/>
        <v>778</v>
      </c>
      <c r="AI291" s="21">
        <f t="shared" si="4428"/>
        <v>857</v>
      </c>
      <c r="AJ291" s="20">
        <f t="shared" si="4428"/>
        <v>2984</v>
      </c>
      <c r="AK291" s="21">
        <f t="shared" si="4428"/>
        <v>1271</v>
      </c>
      <c r="AL291" s="20">
        <f t="shared" si="4428"/>
        <v>3152</v>
      </c>
      <c r="AM291" s="21">
        <f t="shared" si="4428"/>
        <v>1909</v>
      </c>
      <c r="AN291" s="20">
        <f t="shared" si="4428"/>
        <v>274</v>
      </c>
      <c r="AO291" s="21">
        <f t="shared" si="4428"/>
        <v>956</v>
      </c>
      <c r="AP291" s="20">
        <f t="shared" si="4428"/>
        <v>718</v>
      </c>
      <c r="AQ291" s="21">
        <f t="shared" si="4428"/>
        <v>2358</v>
      </c>
      <c r="AR291" s="20">
        <f t="shared" si="4428"/>
        <v>2418</v>
      </c>
      <c r="AS291" s="21">
        <f t="shared" si="4428"/>
        <v>3916</v>
      </c>
      <c r="AT291" s="20">
        <f t="shared" si="4428"/>
        <v>1539</v>
      </c>
      <c r="AU291" s="21">
        <f t="shared" si="4428"/>
        <v>1650</v>
      </c>
      <c r="AV291" s="20">
        <f t="shared" si="4428"/>
        <v>2229</v>
      </c>
      <c r="AW291" s="21">
        <f t="shared" si="4428"/>
        <v>1716</v>
      </c>
      <c r="AX291" s="20">
        <f t="shared" si="4428"/>
        <v>240</v>
      </c>
      <c r="AY291" s="21">
        <f t="shared" si="4428"/>
        <v>953</v>
      </c>
      <c r="AZ291" s="20">
        <f t="shared" si="4428"/>
        <v>863</v>
      </c>
      <c r="BA291" s="21">
        <f t="shared" si="4428"/>
        <v>2179</v>
      </c>
      <c r="BB291" s="20">
        <f t="shared" si="4428"/>
        <v>1368</v>
      </c>
      <c r="BC291" s="21">
        <f t="shared" si="4428"/>
        <v>1377</v>
      </c>
      <c r="BD291" s="20">
        <f t="shared" si="4428"/>
        <v>2933</v>
      </c>
      <c r="BE291" s="21">
        <f t="shared" si="4428"/>
        <v>2363</v>
      </c>
      <c r="BF291" s="173">
        <f t="shared" si="4428"/>
        <v>21830</v>
      </c>
      <c r="BG291" s="174">
        <f t="shared" si="4428"/>
        <v>22599</v>
      </c>
      <c r="BI291" s="136" t="s">
        <v>19</v>
      </c>
      <c r="BJ291" s="128">
        <f>B291/B312</f>
        <v>0.11378360868156787</v>
      </c>
      <c r="BK291" s="129">
        <f t="shared" ref="BK291" si="4429">C291/C312</f>
        <v>3.7590022835060598E-2</v>
      </c>
      <c r="BL291" s="130">
        <f t="shared" ref="BL291" si="4430">D291/D312</f>
        <v>0.10851746258018531</v>
      </c>
      <c r="BM291" s="131">
        <f t="shared" ref="BM291" si="4431">E291/E312</f>
        <v>5.69632310916365E-2</v>
      </c>
      <c r="BN291" s="128">
        <f t="shared" ref="BN291" si="4432">F291/F312</f>
        <v>0.1152510262077676</v>
      </c>
      <c r="BO291" s="129">
        <f t="shared" ref="BO291" si="4433">G291/G312</f>
        <v>4.0669122160834868E-2</v>
      </c>
      <c r="BP291" s="130">
        <f t="shared" ref="BP291" si="4434">H291/H312</f>
        <v>9.426075773002518E-2</v>
      </c>
      <c r="BQ291" s="131">
        <f t="shared" ref="BQ291" si="4435">I291/I312</f>
        <v>3.9192988258640649E-2</v>
      </c>
      <c r="BR291" s="128">
        <f t="shared" ref="BR291" si="4436">J291/J312</f>
        <v>2.9990911844895485E-2</v>
      </c>
      <c r="BS291" s="129">
        <f t="shared" ref="BS291" si="4437">K291/K312</f>
        <v>8.7287639132981834E-2</v>
      </c>
      <c r="BT291" s="130">
        <f t="shared" ref="BT291" si="4438">L291/L312</f>
        <v>3.2173273052255286E-2</v>
      </c>
      <c r="BU291" s="128">
        <f t="shared" ref="BU291" si="4439">M291/M312</f>
        <v>9.2297015961138096E-2</v>
      </c>
      <c r="BV291" s="132">
        <f t="shared" ref="BV291" si="4440">N291/N312</f>
        <v>5.884497213976983E-2</v>
      </c>
      <c r="BW291" s="133">
        <f t="shared" ref="BW291" si="4441">O291/O312</f>
        <v>8.5955638986316252E-2</v>
      </c>
      <c r="BX291" s="128">
        <f t="shared" ref="BX291" si="4442">P291/P312</f>
        <v>6.7561852400084582E-2</v>
      </c>
      <c r="BY291" s="129">
        <f t="shared" ref="BY291" si="4443">Q291/Q312</f>
        <v>9.1864305013509451E-2</v>
      </c>
      <c r="BZ291" s="130">
        <f t="shared" ref="BZ291" si="4444">R291/R312</f>
        <v>7.1802602348460809E-2</v>
      </c>
      <c r="CA291" s="131">
        <f t="shared" ref="CA291" si="4445">S291/S312</f>
        <v>6.5738079445795558E-2</v>
      </c>
      <c r="CB291" s="128">
        <f t="shared" ref="CB291" si="4446">T291/T312</f>
        <v>3.1285337353938937E-2</v>
      </c>
      <c r="CC291" s="129">
        <f t="shared" ref="CC291" si="4447">U291/U312</f>
        <v>0.14289949599762822</v>
      </c>
      <c r="CD291" s="130">
        <f t="shared" ref="CD291" si="4448">V291/V312</f>
        <v>3.7966932026944275E-2</v>
      </c>
      <c r="CE291" s="131">
        <f t="shared" ref="CE291" si="4449">W291/W312</f>
        <v>0.10019798571059654</v>
      </c>
      <c r="CF291" s="128">
        <f t="shared" ref="CF291" si="4450">X291/X312</f>
        <v>8.2321028423163106E-2</v>
      </c>
      <c r="CG291" s="129">
        <f t="shared" ref="CG291" si="4451">Y291/Y312</f>
        <v>0.10030917210580556</v>
      </c>
      <c r="CH291" s="130">
        <f t="shared" ref="CH291" si="4452">Z291/Z312</f>
        <v>7.8945967527282404E-2</v>
      </c>
      <c r="CI291" s="128">
        <f t="shared" ref="CI291" si="4453">AA291/AA312</f>
        <v>5.6003986048829099E-2</v>
      </c>
      <c r="CJ291" s="134">
        <f t="shared" ref="CJ291" si="4454">AB291/AB312</f>
        <v>7.7354903998687163E-2</v>
      </c>
      <c r="CK291" s="135">
        <f t="shared" ref="CK291" si="4455">AC291/AC312</f>
        <v>6.918682703635716E-2</v>
      </c>
    </row>
    <row r="292" spans="1:89" ht="13.5" thickTop="1" x14ac:dyDescent="0.2">
      <c r="A292" s="145" t="s">
        <v>20</v>
      </c>
      <c r="B292" s="195">
        <v>1232</v>
      </c>
      <c r="C292" s="196">
        <v>522</v>
      </c>
      <c r="D292" s="197">
        <v>430</v>
      </c>
      <c r="E292" s="198">
        <v>436</v>
      </c>
      <c r="F292" s="195">
        <v>1551</v>
      </c>
      <c r="G292" s="199">
        <v>673</v>
      </c>
      <c r="H292" s="197">
        <v>1646</v>
      </c>
      <c r="I292" s="198">
        <v>992</v>
      </c>
      <c r="J292" s="195">
        <v>144</v>
      </c>
      <c r="K292" s="199">
        <v>529</v>
      </c>
      <c r="L292" s="197">
        <v>383</v>
      </c>
      <c r="M292" s="195">
        <v>1248</v>
      </c>
      <c r="N292" s="200">
        <v>1307</v>
      </c>
      <c r="O292" s="201">
        <v>2156</v>
      </c>
      <c r="P292" s="195">
        <v>804</v>
      </c>
      <c r="Q292" s="199">
        <v>939</v>
      </c>
      <c r="R292" s="197">
        <v>1129</v>
      </c>
      <c r="S292" s="198">
        <v>983</v>
      </c>
      <c r="T292" s="195">
        <v>134</v>
      </c>
      <c r="U292" s="199">
        <v>561</v>
      </c>
      <c r="V292" s="197">
        <v>471</v>
      </c>
      <c r="W292" s="198">
        <v>1184</v>
      </c>
      <c r="X292" s="195">
        <v>782</v>
      </c>
      <c r="Y292" s="199">
        <v>765</v>
      </c>
      <c r="Z292" s="197">
        <v>1520</v>
      </c>
      <c r="AA292" s="195">
        <v>1246</v>
      </c>
      <c r="AB292" s="169">
        <f t="shared" si="4372"/>
        <v>11533</v>
      </c>
      <c r="AC292" s="170">
        <f t="shared" si="4373"/>
        <v>12234</v>
      </c>
      <c r="BI292" s="145" t="s">
        <v>20</v>
      </c>
      <c r="BJ292" s="128">
        <f>B292/B312</f>
        <v>9.9773242630385492E-2</v>
      </c>
      <c r="BK292" s="129">
        <f t="shared" ref="BK292" si="4456">C292/C312</f>
        <v>4.5845775513788864E-2</v>
      </c>
      <c r="BL292" s="130">
        <f t="shared" ref="BL292" si="4457">D292/D312</f>
        <v>7.6621525302922308E-2</v>
      </c>
      <c r="BM292" s="131">
        <f t="shared" ref="BM292" si="4458">E292/E312</f>
        <v>8.3063440655362933E-2</v>
      </c>
      <c r="BN292" s="128">
        <f t="shared" ref="BN292" si="4459">F292/F312</f>
        <v>9.794758446479318E-2</v>
      </c>
      <c r="BO292" s="129">
        <f t="shared" ref="BO292" si="4460">G292/G312</f>
        <v>5.1642111724984653E-2</v>
      </c>
      <c r="BP292" s="130">
        <f t="shared" ref="BP292" si="4461">H292/H312</f>
        <v>8.820534805208724E-2</v>
      </c>
      <c r="BQ292" s="131">
        <f t="shared" ref="BQ292" si="4462">I292/I312</f>
        <v>5.4682762802491597E-2</v>
      </c>
      <c r="BR292" s="128">
        <f t="shared" ref="BR292" si="4463">J292/J312</f>
        <v>4.3623144501666163E-2</v>
      </c>
      <c r="BS292" s="129">
        <f t="shared" ref="BS292" si="4464">K292/K312</f>
        <v>0.15495020503807849</v>
      </c>
      <c r="BT292" s="130">
        <f t="shared" ref="BT292" si="4465">L292/L312</f>
        <v>4.0269162022920829E-2</v>
      </c>
      <c r="BU292" s="128">
        <f t="shared" ref="BU292" si="4466">M292/M312</f>
        <v>0.12372360463963518</v>
      </c>
      <c r="BV292" s="132">
        <f t="shared" ref="BV292" si="4467">N292/N312</f>
        <v>6.8062281935114308E-2</v>
      </c>
      <c r="BW292" s="133">
        <f t="shared" ref="BW292" si="4468">O292/O312</f>
        <v>0.10650595267499877</v>
      </c>
      <c r="BX292" s="128">
        <f t="shared" ref="BX292" si="4469">P292/P312</f>
        <v>8.5007401141890468E-2</v>
      </c>
      <c r="BY292" s="129">
        <f t="shared" ref="BY292" si="4470">Q292/Q312</f>
        <v>9.3965776043230267E-2</v>
      </c>
      <c r="BZ292" s="130">
        <f t="shared" ref="BZ292" si="4471">R292/R312</f>
        <v>8.9574738178356081E-2</v>
      </c>
      <c r="CA292" s="131">
        <f t="shared" ref="CA292" si="4472">S292/S312</f>
        <v>7.2444542707642418E-2</v>
      </c>
      <c r="CB292" s="128">
        <f t="shared" ref="CB292" si="4473">T292/T312</f>
        <v>5.0508857896720695E-2</v>
      </c>
      <c r="CC292" s="129">
        <f t="shared" ref="CC292" si="4474">U292/U312</f>
        <v>0.16632078268603617</v>
      </c>
      <c r="CD292" s="130">
        <f t="shared" ref="CD292" si="4475">V292/V312</f>
        <v>4.8071034905082667E-2</v>
      </c>
      <c r="CE292" s="131">
        <f t="shared" ref="CE292" si="4476">W292/W312</f>
        <v>0.10191960058534906</v>
      </c>
      <c r="CF292" s="128">
        <f t="shared" ref="CF292" si="4477">X292/X312</f>
        <v>9.2227857058615401E-2</v>
      </c>
      <c r="CG292" s="129">
        <f t="shared" ref="CG292" si="4478">Y292/Y312</f>
        <v>0.13139814496736515</v>
      </c>
      <c r="CH292" s="130">
        <f t="shared" ref="CH292" si="4479">Z292/Z312</f>
        <v>8.0915624168219319E-2</v>
      </c>
      <c r="CI292" s="128">
        <f t="shared" ref="CI292" si="4480">AA292/AA312</f>
        <v>6.2082710513203784E-2</v>
      </c>
      <c r="CJ292" s="134">
        <f t="shared" ref="CJ292" si="4481">AB292/AB312</f>
        <v>7.8859198074503589E-2</v>
      </c>
      <c r="CK292" s="135">
        <f t="shared" ref="CK292" si="4482">AC292/AC312</f>
        <v>8.3796816351132911E-2</v>
      </c>
    </row>
    <row r="293" spans="1:89" ht="13.5" thickBot="1" x14ac:dyDescent="0.25">
      <c r="A293" s="136" t="s">
        <v>21</v>
      </c>
      <c r="B293" s="188">
        <v>1102</v>
      </c>
      <c r="C293" s="189">
        <v>572</v>
      </c>
      <c r="D293" s="190">
        <v>348</v>
      </c>
      <c r="E293" s="191">
        <v>421</v>
      </c>
      <c r="F293" s="188">
        <v>1433</v>
      </c>
      <c r="G293" s="192">
        <v>598</v>
      </c>
      <c r="H293" s="190">
        <v>1506</v>
      </c>
      <c r="I293" s="191">
        <v>917</v>
      </c>
      <c r="J293" s="188">
        <v>130</v>
      </c>
      <c r="K293" s="192">
        <v>427</v>
      </c>
      <c r="L293" s="190">
        <v>335</v>
      </c>
      <c r="M293" s="188">
        <v>1110</v>
      </c>
      <c r="N293" s="193">
        <v>1111</v>
      </c>
      <c r="O293" s="194">
        <v>1760</v>
      </c>
      <c r="P293" s="188">
        <v>735</v>
      </c>
      <c r="Q293" s="192">
        <v>711</v>
      </c>
      <c r="R293" s="190">
        <v>1100</v>
      </c>
      <c r="S293" s="191">
        <v>733</v>
      </c>
      <c r="T293" s="188">
        <v>106</v>
      </c>
      <c r="U293" s="192">
        <v>392</v>
      </c>
      <c r="V293" s="190">
        <v>392</v>
      </c>
      <c r="W293" s="191">
        <v>995</v>
      </c>
      <c r="X293" s="188">
        <v>586</v>
      </c>
      <c r="Y293" s="192">
        <v>612</v>
      </c>
      <c r="Z293" s="190">
        <v>1413</v>
      </c>
      <c r="AA293" s="188">
        <v>1117</v>
      </c>
      <c r="AB293" s="169">
        <f t="shared" si="4372"/>
        <v>10297</v>
      </c>
      <c r="AC293" s="170">
        <f t="shared" si="4373"/>
        <v>10365</v>
      </c>
      <c r="AE293" s="269" t="s">
        <v>85</v>
      </c>
      <c r="BI293" s="136" t="s">
        <v>21</v>
      </c>
      <c r="BJ293" s="128">
        <f>B293/B312</f>
        <v>8.9245221898283128E-2</v>
      </c>
      <c r="BK293" s="129">
        <f t="shared" ref="BK293" si="4483">C293/C312</f>
        <v>5.0237133321623044E-2</v>
      </c>
      <c r="BL293" s="130">
        <f t="shared" ref="BL293" si="4484">D293/D312</f>
        <v>6.2009978617248752E-2</v>
      </c>
      <c r="BM293" s="131">
        <f t="shared" ref="BM293" si="4485">E293/E312</f>
        <v>8.0205753476852729E-2</v>
      </c>
      <c r="BN293" s="128">
        <f t="shared" ref="BN293" si="4486">F293/F312</f>
        <v>9.0495737290811493E-2</v>
      </c>
      <c r="BO293" s="129">
        <f t="shared" ref="BO293" si="4487">G293/G312</f>
        <v>4.5887047268262739E-2</v>
      </c>
      <c r="BP293" s="130">
        <f t="shared" ref="BP293" si="4488">H293/H312</f>
        <v>8.0703070574995983E-2</v>
      </c>
      <c r="BQ293" s="131">
        <f t="shared" ref="BQ293" si="4489">I293/I312</f>
        <v>5.0548481340609672E-2</v>
      </c>
      <c r="BR293" s="128">
        <f t="shared" ref="BR293" si="4490">J293/J312</f>
        <v>3.9382005452893061E-2</v>
      </c>
      <c r="BS293" s="129">
        <f t="shared" ref="BS293" si="4491">K293/K312</f>
        <v>0.12507322788517869</v>
      </c>
      <c r="BT293" s="130">
        <f t="shared" ref="BT293" si="4492">L293/L312</f>
        <v>3.5222374093155297E-2</v>
      </c>
      <c r="BU293" s="128">
        <f t="shared" ref="BU293" si="4493">M293/M312</f>
        <v>0.1100426291265986</v>
      </c>
      <c r="BV293" s="132">
        <f t="shared" ref="BV293" si="4494">N293/N312</f>
        <v>5.785554340467635E-2</v>
      </c>
      <c r="BW293" s="133">
        <f t="shared" ref="BW293" si="4495">O293/O312</f>
        <v>8.6943634836733688E-2</v>
      </c>
      <c r="BX293" s="128">
        <f t="shared" ref="BX293" si="4496">P293/P312</f>
        <v>7.7711989849862551E-2</v>
      </c>
      <c r="BY293" s="129">
        <f t="shared" ref="BY293" si="4497">Q293/Q312</f>
        <v>7.1149804863404387E-2</v>
      </c>
      <c r="BZ293" s="130">
        <f t="shared" ref="BZ293" si="4498">R293/R312</f>
        <v>8.7273881307521423E-2</v>
      </c>
      <c r="CA293" s="131">
        <f t="shared" ref="CA293" si="4499">S293/S312</f>
        <v>5.4020193087184025E-2</v>
      </c>
      <c r="CB293" s="128">
        <f t="shared" ref="CB293" si="4500">T293/T312</f>
        <v>3.9954768186958159E-2</v>
      </c>
      <c r="CC293" s="129">
        <f t="shared" ref="CC293" si="4501">U293/U312</f>
        <v>0.11621701749184703</v>
      </c>
      <c r="CD293" s="130">
        <f t="shared" ref="CD293" si="4502">V293/V312</f>
        <v>4.0008164931618698E-2</v>
      </c>
      <c r="CE293" s="131">
        <f t="shared" ref="CE293" si="4503">W293/W312</f>
        <v>8.565034001893776E-2</v>
      </c>
      <c r="CF293" s="128">
        <f t="shared" ref="CF293" si="4504">X293/X312</f>
        <v>6.911192357589338E-2</v>
      </c>
      <c r="CG293" s="129">
        <f t="shared" ref="CG293" si="4505">Y293/Y312</f>
        <v>0.10511851597389213</v>
      </c>
      <c r="CH293" s="130">
        <f t="shared" ref="CH293" si="4506">Z293/Z312</f>
        <v>7.5219590098482836E-2</v>
      </c>
      <c r="CI293" s="128">
        <f t="shared" ref="CI293" si="4507">AA293/AA312</f>
        <v>5.5655206776283009E-2</v>
      </c>
      <c r="CJ293" s="134">
        <f t="shared" ref="CJ293" si="4508">AB293/AB312</f>
        <v>7.0407800448553146E-2</v>
      </c>
      <c r="CK293" s="135">
        <f t="shared" ref="CK293" si="4509">AC293/AC312</f>
        <v>7.0995095756048107E-2</v>
      </c>
    </row>
    <row r="294" spans="1:89" ht="14.25" thickTop="1" thickBot="1" x14ac:dyDescent="0.25">
      <c r="A294" s="145" t="s">
        <v>22</v>
      </c>
      <c r="B294" s="195">
        <v>955</v>
      </c>
      <c r="C294" s="196">
        <v>677</v>
      </c>
      <c r="D294" s="197">
        <v>355</v>
      </c>
      <c r="E294" s="198">
        <v>329</v>
      </c>
      <c r="F294" s="195">
        <v>1494</v>
      </c>
      <c r="G294" s="199">
        <v>445</v>
      </c>
      <c r="H294" s="197">
        <v>1520</v>
      </c>
      <c r="I294" s="198">
        <v>1022</v>
      </c>
      <c r="J294" s="195">
        <v>193</v>
      </c>
      <c r="K294" s="199">
        <v>457</v>
      </c>
      <c r="L294" s="197">
        <v>344</v>
      </c>
      <c r="M294" s="195">
        <v>1196</v>
      </c>
      <c r="N294" s="200">
        <v>1206</v>
      </c>
      <c r="O294" s="201">
        <v>1915</v>
      </c>
      <c r="P294" s="195">
        <v>689</v>
      </c>
      <c r="Q294" s="199">
        <v>589</v>
      </c>
      <c r="R294" s="197">
        <v>1032</v>
      </c>
      <c r="S294" s="198">
        <v>788</v>
      </c>
      <c r="T294" s="195">
        <v>121</v>
      </c>
      <c r="U294" s="199">
        <v>251</v>
      </c>
      <c r="V294" s="197">
        <v>336</v>
      </c>
      <c r="W294" s="198">
        <v>1052</v>
      </c>
      <c r="X294" s="195">
        <v>512</v>
      </c>
      <c r="Y294" s="199">
        <v>445</v>
      </c>
      <c r="Z294" s="197">
        <v>1391</v>
      </c>
      <c r="AA294" s="195">
        <v>1116</v>
      </c>
      <c r="AB294" s="169">
        <f t="shared" si="4372"/>
        <v>10148</v>
      </c>
      <c r="AC294" s="170">
        <f t="shared" si="4373"/>
        <v>10282</v>
      </c>
      <c r="AE294" s="296" t="s">
        <v>0</v>
      </c>
      <c r="AF294" s="298" t="s">
        <v>1</v>
      </c>
      <c r="AG294" s="299"/>
      <c r="AH294" s="298" t="s">
        <v>2</v>
      </c>
      <c r="AI294" s="299"/>
      <c r="AJ294" s="298" t="s">
        <v>3</v>
      </c>
      <c r="AK294" s="299"/>
      <c r="AL294" s="298" t="s">
        <v>4</v>
      </c>
      <c r="AM294" s="299"/>
      <c r="AN294" s="298" t="s">
        <v>5</v>
      </c>
      <c r="AO294" s="299"/>
      <c r="AP294" s="298" t="s">
        <v>6</v>
      </c>
      <c r="AQ294" s="299"/>
      <c r="AR294" s="298" t="s">
        <v>7</v>
      </c>
      <c r="AS294" s="299"/>
      <c r="AT294" s="298" t="s">
        <v>8</v>
      </c>
      <c r="AU294" s="299"/>
      <c r="AV294" s="298" t="s">
        <v>9</v>
      </c>
      <c r="AW294" s="299"/>
      <c r="AX294" s="298" t="s">
        <v>10</v>
      </c>
      <c r="AY294" s="299"/>
      <c r="AZ294" s="298" t="s">
        <v>11</v>
      </c>
      <c r="BA294" s="299"/>
      <c r="BB294" s="298" t="s">
        <v>12</v>
      </c>
      <c r="BC294" s="299"/>
      <c r="BD294" s="301" t="s">
        <v>40</v>
      </c>
      <c r="BE294" s="302"/>
      <c r="BF294" s="303" t="s">
        <v>41</v>
      </c>
      <c r="BG294" s="304"/>
      <c r="BI294" s="145" t="s">
        <v>22</v>
      </c>
      <c r="BJ294" s="128">
        <f>B294/B312</f>
        <v>7.7340459993521224E-2</v>
      </c>
      <c r="BK294" s="129">
        <f t="shared" ref="BK294" si="4510">C294/C312</f>
        <v>5.9458984718074828E-2</v>
      </c>
      <c r="BL294" s="130">
        <f t="shared" ref="BL294" si="4511">D294/D312</f>
        <v>6.3257305773342834E-2</v>
      </c>
      <c r="BM294" s="131">
        <f t="shared" ref="BM294" si="4512">E294/E312</f>
        <v>6.2678605448656888E-2</v>
      </c>
      <c r="BN294" s="128">
        <f t="shared" ref="BN294" si="4513">F294/F312</f>
        <v>9.4347963372276605E-2</v>
      </c>
      <c r="BO294" s="129">
        <f t="shared" ref="BO294" si="4514">G294/G312</f>
        <v>3.4146715776550034E-2</v>
      </c>
      <c r="BP294" s="130">
        <f t="shared" ref="BP294" si="4515">H294/H312</f>
        <v>8.1453298322705106E-2</v>
      </c>
      <c r="BQ294" s="131">
        <f t="shared" ref="BQ294" si="4516">I294/I312</f>
        <v>5.6336475387244365E-2</v>
      </c>
      <c r="BR294" s="128">
        <f t="shared" ref="BR294" si="4517">J294/J312</f>
        <v>5.8467131172372011E-2</v>
      </c>
      <c r="BS294" s="129">
        <f t="shared" ref="BS294" si="4518">K294/K312</f>
        <v>0.13386057410661981</v>
      </c>
      <c r="BT294" s="130">
        <f t="shared" ref="BT294" si="4519">L294/L312</f>
        <v>3.6168646829986328E-2</v>
      </c>
      <c r="BU294" s="128">
        <f t="shared" ref="BU294" si="4520">M294/M312</f>
        <v>0.11856845444631704</v>
      </c>
      <c r="BV294" s="132">
        <f t="shared" ref="BV294" si="4521">N294/N312</f>
        <v>6.2802687080143721E-2</v>
      </c>
      <c r="BW294" s="133">
        <f t="shared" ref="BW294" si="4522">O294/O312</f>
        <v>9.4600602677468754E-2</v>
      </c>
      <c r="BX294" s="128">
        <f t="shared" ref="BX294" si="4523">P294/P312</f>
        <v>7.2848382321843944E-2</v>
      </c>
      <c r="BY294" s="129">
        <f t="shared" ref="BY294" si="4524">Q294/Q312</f>
        <v>5.8941258881216853E-2</v>
      </c>
      <c r="BZ294" s="130">
        <f t="shared" ref="BZ294" si="4525">R294/R312</f>
        <v>8.1878768644874644E-2</v>
      </c>
      <c r="CA294" s="131">
        <f t="shared" ref="CA294" si="4526">S294/S312</f>
        <v>5.8073550003684866E-2</v>
      </c>
      <c r="CB294" s="128">
        <f t="shared" ref="CB294" si="4527">T294/T312</f>
        <v>4.5608744817188088E-2</v>
      </c>
      <c r="CC294" s="129">
        <f t="shared" ref="CC294" si="4528">U294/U312</f>
        <v>7.4414467832789807E-2</v>
      </c>
      <c r="CD294" s="130">
        <f t="shared" ref="CD294" si="4529">V294/V312</f>
        <v>3.4292712798530314E-2</v>
      </c>
      <c r="CE294" s="131">
        <f t="shared" ref="CE294" si="4530">W294/W312</f>
        <v>9.0556942411982436E-2</v>
      </c>
      <c r="CF294" s="128">
        <f t="shared" ref="CF294" si="4531">X294/X312</f>
        <v>6.0384479301804461E-2</v>
      </c>
      <c r="CG294" s="129">
        <f t="shared" ref="CG294" si="4532">Y294/Y312</f>
        <v>7.643421504637582E-2</v>
      </c>
      <c r="CH294" s="130">
        <f t="shared" ref="CH294" si="4533">Z294/Z312</f>
        <v>7.4048442906574391E-2</v>
      </c>
      <c r="CI294" s="128">
        <f t="shared" ref="CI294" si="4534">AA294/AA312</f>
        <v>5.5605381165919281E-2</v>
      </c>
      <c r="CJ294" s="134">
        <f t="shared" ref="CJ294" si="4535">AB294/AB312</f>
        <v>6.9388983097204746E-2</v>
      </c>
      <c r="CK294" s="135">
        <f t="shared" ref="CK294" si="4536">AC294/AC312</f>
        <v>7.0426587029781634E-2</v>
      </c>
    </row>
    <row r="295" spans="1:89" ht="15" thickTop="1" thickBot="1" x14ac:dyDescent="0.3">
      <c r="A295" s="136" t="s">
        <v>23</v>
      </c>
      <c r="B295" s="188">
        <v>686</v>
      </c>
      <c r="C295" s="189">
        <v>643</v>
      </c>
      <c r="D295" s="190">
        <v>259</v>
      </c>
      <c r="E295" s="191">
        <v>292</v>
      </c>
      <c r="F295" s="188">
        <v>1007</v>
      </c>
      <c r="G295" s="192">
        <v>476</v>
      </c>
      <c r="H295" s="190">
        <v>1117</v>
      </c>
      <c r="I295" s="191">
        <v>855</v>
      </c>
      <c r="J295" s="188">
        <v>189</v>
      </c>
      <c r="K295" s="192">
        <v>312</v>
      </c>
      <c r="L295" s="190">
        <v>350</v>
      </c>
      <c r="M295" s="188">
        <v>849</v>
      </c>
      <c r="N295" s="193">
        <v>917</v>
      </c>
      <c r="O295" s="194">
        <v>1244</v>
      </c>
      <c r="P295" s="188">
        <v>533</v>
      </c>
      <c r="Q295" s="192">
        <v>511</v>
      </c>
      <c r="R295" s="190">
        <v>742</v>
      </c>
      <c r="S295" s="191">
        <v>837</v>
      </c>
      <c r="T295" s="188">
        <v>111</v>
      </c>
      <c r="U295" s="192">
        <v>239</v>
      </c>
      <c r="V295" s="190">
        <v>372</v>
      </c>
      <c r="W295" s="191">
        <v>991</v>
      </c>
      <c r="X295" s="188">
        <v>440</v>
      </c>
      <c r="Y295" s="192">
        <v>381</v>
      </c>
      <c r="Z295" s="190">
        <v>1102</v>
      </c>
      <c r="AA295" s="188">
        <v>1365</v>
      </c>
      <c r="AB295" s="169">
        <f t="shared" si="4372"/>
        <v>7825</v>
      </c>
      <c r="AC295" s="170">
        <f t="shared" si="4373"/>
        <v>8995</v>
      </c>
      <c r="AE295" s="297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75" t="s">
        <v>14</v>
      </c>
      <c r="BG295" s="176" t="s">
        <v>15</v>
      </c>
      <c r="BI295" s="136" t="s">
        <v>23</v>
      </c>
      <c r="BJ295" s="128">
        <f>B295/B312</f>
        <v>5.5555555555555552E-2</v>
      </c>
      <c r="BK295" s="129">
        <f t="shared" ref="BK295" si="4537">C295/C312</f>
        <v>5.6472861408747584E-2</v>
      </c>
      <c r="BL295" s="130">
        <f t="shared" ref="BL295" si="4538">D295/D312</f>
        <v>4.6151104775481115E-2</v>
      </c>
      <c r="BM295" s="131">
        <f t="shared" ref="BM295" si="4539">E295/E312</f>
        <v>5.5629643741665076E-2</v>
      </c>
      <c r="BN295" s="128">
        <f t="shared" ref="BN295" si="4540">F295/F312</f>
        <v>6.3593305967792862E-2</v>
      </c>
      <c r="BO295" s="129">
        <f t="shared" ref="BO295" si="4541">G295/G312</f>
        <v>3.6525475751995086E-2</v>
      </c>
      <c r="BP295" s="130">
        <f t="shared" ref="BP295" si="4542">H295/H312</f>
        <v>5.9857456727935264E-2</v>
      </c>
      <c r="BQ295" s="131">
        <f t="shared" ref="BQ295" si="4543">I295/I312</f>
        <v>4.7130808665453945E-2</v>
      </c>
      <c r="BR295" s="128">
        <f t="shared" ref="BR295" si="4544">J295/J312</f>
        <v>5.7255377158436836E-2</v>
      </c>
      <c r="BS295" s="129">
        <f t="shared" ref="BS295" si="4545">K295/K312</f>
        <v>9.1388400702987704E-2</v>
      </c>
      <c r="BT295" s="130">
        <f t="shared" ref="BT295" si="4546">L295/L312</f>
        <v>3.6799495321207021E-2</v>
      </c>
      <c r="BU295" s="128">
        <f t="shared" ref="BU295" si="4547">M295/M312</f>
        <v>8.4167740656290277E-2</v>
      </c>
      <c r="BV295" s="132">
        <f t="shared" ref="BV295" si="4548">N295/N312</f>
        <v>4.7752955267406132E-2</v>
      </c>
      <c r="BW295" s="133">
        <f t="shared" ref="BW295" si="4549">O295/O312</f>
        <v>6.1453341895964034E-2</v>
      </c>
      <c r="BX295" s="128">
        <f t="shared" ref="BX295" si="4550">P295/P312</f>
        <v>5.6354408965954748E-2</v>
      </c>
      <c r="BY295" s="129">
        <f t="shared" ref="BY295" si="4551">Q295/Q312</f>
        <v>5.1135795056539576E-2</v>
      </c>
      <c r="BZ295" s="130">
        <f t="shared" ref="BZ295" si="4552">R295/R312</f>
        <v>5.8870199936528089E-2</v>
      </c>
      <c r="CA295" s="131">
        <f t="shared" ref="CA295" si="4553">S295/S312</f>
        <v>6.1684722529294717E-2</v>
      </c>
      <c r="CB295" s="128">
        <f t="shared" ref="CB295" si="4554">T295/T312</f>
        <v>4.1839427063701473E-2</v>
      </c>
      <c r="CC295" s="129">
        <f t="shared" ref="CC295" si="4555">U295/U312</f>
        <v>7.085680403201898E-2</v>
      </c>
      <c r="CD295" s="130">
        <f t="shared" ref="CD295" si="4556">V295/V312</f>
        <v>3.7966932026944275E-2</v>
      </c>
      <c r="CE295" s="131">
        <f t="shared" ref="CE295" si="4557">W295/W312</f>
        <v>8.5306017043987256E-2</v>
      </c>
      <c r="CF295" s="128">
        <f t="shared" ref="CF295" si="4558">X295/X312</f>
        <v>5.1892911899988209E-2</v>
      </c>
      <c r="CG295" s="129">
        <f t="shared" ref="CG295" si="4559">Y295/Y312</f>
        <v>6.5441429062177953E-2</v>
      </c>
      <c r="CH295" s="130">
        <f t="shared" ref="CH295" si="4560">Z295/Z312</f>
        <v>5.8663827521959012E-2</v>
      </c>
      <c r="CI295" s="128">
        <f t="shared" ref="CI295" si="4561">AA295/AA312</f>
        <v>6.8011958146487292E-2</v>
      </c>
      <c r="CJ295" s="134">
        <f t="shared" ref="CJ295" si="4562">AB295/AB312</f>
        <v>5.3505005196652265E-2</v>
      </c>
      <c r="CK295" s="135">
        <f t="shared" ref="CK295" si="4563">AC295/AC312</f>
        <v>6.1611277021288255E-2</v>
      </c>
    </row>
    <row r="296" spans="1:89" ht="13.5" thickTop="1" x14ac:dyDescent="0.2">
      <c r="A296" s="145" t="s">
        <v>24</v>
      </c>
      <c r="B296" s="202">
        <v>551</v>
      </c>
      <c r="C296" s="196">
        <v>561</v>
      </c>
      <c r="D296" s="197">
        <v>261</v>
      </c>
      <c r="E296" s="198">
        <v>280</v>
      </c>
      <c r="F296" s="195">
        <v>764</v>
      </c>
      <c r="G296" s="199">
        <v>518</v>
      </c>
      <c r="H296" s="197">
        <v>895</v>
      </c>
      <c r="I296" s="198">
        <v>914</v>
      </c>
      <c r="J296" s="195">
        <v>225</v>
      </c>
      <c r="K296" s="199">
        <v>214</v>
      </c>
      <c r="L296" s="197">
        <v>407</v>
      </c>
      <c r="M296" s="195">
        <v>568</v>
      </c>
      <c r="N296" s="200">
        <v>871</v>
      </c>
      <c r="O296" s="203">
        <v>1030</v>
      </c>
      <c r="P296" s="195">
        <v>460</v>
      </c>
      <c r="Q296" s="199">
        <v>472</v>
      </c>
      <c r="R296" s="197">
        <v>640</v>
      </c>
      <c r="S296" s="198">
        <v>671</v>
      </c>
      <c r="T296" s="195">
        <v>172</v>
      </c>
      <c r="U296" s="199">
        <v>195</v>
      </c>
      <c r="V296" s="197">
        <v>366</v>
      </c>
      <c r="W296" s="204">
        <v>641</v>
      </c>
      <c r="X296" s="195">
        <v>470</v>
      </c>
      <c r="Y296" s="199">
        <v>276</v>
      </c>
      <c r="Z296" s="197">
        <v>1044</v>
      </c>
      <c r="AA296" s="195">
        <v>1363</v>
      </c>
      <c r="AB296" s="169">
        <f t="shared" si="4372"/>
        <v>7126</v>
      </c>
      <c r="AC296" s="170">
        <f t="shared" si="4373"/>
        <v>7703</v>
      </c>
      <c r="AE296" s="272" t="str">
        <f>$AE$17</f>
        <v>17:00 - 17:59</v>
      </c>
      <c r="AF296" s="125">
        <f t="shared" ref="AF296:AU297" si="4564">SUMIF($A$9:$A$32,$AE296,B$288:B$311)</f>
        <v>685</v>
      </c>
      <c r="AG296" s="185">
        <f t="shared" si="4564"/>
        <v>1237</v>
      </c>
      <c r="AH296" s="126">
        <f t="shared" si="4564"/>
        <v>417</v>
      </c>
      <c r="AI296" s="179">
        <f t="shared" si="4564"/>
        <v>436</v>
      </c>
      <c r="AJ296" s="125">
        <f t="shared" si="4564"/>
        <v>634</v>
      </c>
      <c r="AK296" s="127">
        <f t="shared" si="4564"/>
        <v>1651</v>
      </c>
      <c r="AL296" s="126">
        <f t="shared" si="4564"/>
        <v>1096</v>
      </c>
      <c r="AM296" s="179">
        <f t="shared" si="4564"/>
        <v>2050</v>
      </c>
      <c r="AN296" s="125">
        <f t="shared" si="4564"/>
        <v>418</v>
      </c>
      <c r="AO296" s="127">
        <f t="shared" si="4564"/>
        <v>127</v>
      </c>
      <c r="AP296" s="126">
        <f t="shared" si="4564"/>
        <v>1186</v>
      </c>
      <c r="AQ296" s="125">
        <f t="shared" si="4564"/>
        <v>384</v>
      </c>
      <c r="AR296" s="178">
        <f t="shared" si="4564"/>
        <v>1965</v>
      </c>
      <c r="AS296" s="180">
        <f t="shared" si="4564"/>
        <v>1176</v>
      </c>
      <c r="AT296" s="125">
        <f t="shared" si="4564"/>
        <v>892</v>
      </c>
      <c r="AU296" s="127">
        <f t="shared" si="4564"/>
        <v>757</v>
      </c>
      <c r="AV296" s="126">
        <f t="shared" ref="AP296:BE297" si="4565">SUMIF($A$9:$A$32,$AE296,R$288:R$311)</f>
        <v>858</v>
      </c>
      <c r="AW296" s="179">
        <f t="shared" si="4565"/>
        <v>1262</v>
      </c>
      <c r="AX296" s="125">
        <f t="shared" si="4565"/>
        <v>395</v>
      </c>
      <c r="AY296" s="127">
        <f t="shared" si="4565"/>
        <v>99</v>
      </c>
      <c r="AZ296" s="126">
        <f t="shared" si="4565"/>
        <v>1076</v>
      </c>
      <c r="BA296" s="179">
        <f t="shared" si="4565"/>
        <v>584</v>
      </c>
      <c r="BB296" s="125">
        <f t="shared" si="4565"/>
        <v>927</v>
      </c>
      <c r="BC296" s="127">
        <f t="shared" si="4565"/>
        <v>234</v>
      </c>
      <c r="BD296" s="183">
        <f t="shared" si="4565"/>
        <v>1231</v>
      </c>
      <c r="BE296" s="184">
        <f t="shared" si="4565"/>
        <v>1919</v>
      </c>
      <c r="BF296" s="169">
        <f>AF296+AH296+AJ296+AL296+AN296+AP296+AR296+AT296+AV296+AX296+AZ296+BB296+BD296</f>
        <v>11780</v>
      </c>
      <c r="BG296" s="170">
        <f>AG296+AI296+AK296+AM296+AO296+AQ296+AS296+AU296+AW296+AY296+BA296+BC296+BE296</f>
        <v>11916</v>
      </c>
      <c r="BI296" s="145" t="s">
        <v>24</v>
      </c>
      <c r="BJ296" s="128">
        <f>B296/B312</f>
        <v>4.4622610949141564E-2</v>
      </c>
      <c r="BK296" s="129">
        <f t="shared" ref="BK296" si="4566">C296/C312</f>
        <v>4.9271034603899526E-2</v>
      </c>
      <c r="BL296" s="130">
        <f t="shared" ref="BL296" si="4567">D296/D312</f>
        <v>4.6507483962936566E-2</v>
      </c>
      <c r="BM296" s="131">
        <f t="shared" ref="BM296" si="4568">E296/E312</f>
        <v>5.3343493998856926E-2</v>
      </c>
      <c r="BN296" s="128">
        <f t="shared" ref="BN296" si="4569">F296/F312</f>
        <v>4.8247552889169563E-2</v>
      </c>
      <c r="BO296" s="129">
        <f t="shared" ref="BO296" si="4570">G296/G312</f>
        <v>3.9748311847759364E-2</v>
      </c>
      <c r="BP296" s="130">
        <f t="shared" ref="BP296" si="4571">H296/H312</f>
        <v>4.7960988157119126E-2</v>
      </c>
      <c r="BQ296" s="131">
        <f t="shared" ref="BQ296" si="4572">I296/I312</f>
        <v>5.0383110082134391E-2</v>
      </c>
      <c r="BR296" s="128">
        <f t="shared" ref="BR296" si="4573">J296/J312</f>
        <v>6.8161163283853382E-2</v>
      </c>
      <c r="BS296" s="129">
        <f t="shared" ref="BS296" si="4574">K296/K312</f>
        <v>6.2683069712946696E-2</v>
      </c>
      <c r="BT296" s="130">
        <f t="shared" ref="BT296" si="4575">L296/L312</f>
        <v>4.2792555987803599E-2</v>
      </c>
      <c r="BU296" s="128">
        <f t="shared" ref="BU296" si="4576">M296/M312</f>
        <v>5.6310102111628832E-2</v>
      </c>
      <c r="BV296" s="132">
        <f t="shared" ref="BV296" si="4577">N296/N312</f>
        <v>4.5357496224548245E-2</v>
      </c>
      <c r="BW296" s="133">
        <f t="shared" ref="BW296" si="4578">O296/O312</f>
        <v>5.0881786296497554E-2</v>
      </c>
      <c r="BX296" s="128">
        <f t="shared" ref="BX296" si="4579">P296/P312</f>
        <v>4.8636075280186084E-2</v>
      </c>
      <c r="BY296" s="129">
        <f t="shared" ref="BY296" si="4580">Q296/Q312</f>
        <v>4.7233063144200942E-2</v>
      </c>
      <c r="BZ296" s="130">
        <f t="shared" ref="BZ296" si="4581">R296/R312</f>
        <v>5.0777530942557915E-2</v>
      </c>
      <c r="CA296" s="131">
        <f t="shared" ref="CA296" si="4582">S296/S312</f>
        <v>4.9450954381310343E-2</v>
      </c>
      <c r="CB296" s="128">
        <f t="shared" ref="CB296" si="4583">T296/T312</f>
        <v>6.4832265359969846E-2</v>
      </c>
      <c r="CC296" s="129">
        <f t="shared" ref="CC296" si="4584">U296/U312</f>
        <v>5.7812036762525942E-2</v>
      </c>
      <c r="CD296" s="130">
        <f t="shared" ref="CD296" si="4585">V296/V312</f>
        <v>3.7354562155541948E-2</v>
      </c>
      <c r="CE296" s="131">
        <f t="shared" ref="CE296" si="4586">W296/W312</f>
        <v>5.5177756735818199E-2</v>
      </c>
      <c r="CF296" s="128">
        <f t="shared" ref="CF296" si="4587">X296/X312</f>
        <v>5.5431064984078314E-2</v>
      </c>
      <c r="CG296" s="129">
        <f t="shared" ref="CG296" si="4588">Y296/Y312</f>
        <v>4.7406389556853314E-2</v>
      </c>
      <c r="CH296" s="130">
        <f t="shared" ref="CH296" si="4589">Z296/Z312</f>
        <v>5.5576257652382222E-2</v>
      </c>
      <c r="CI296" s="128">
        <f t="shared" ref="CI296" si="4590">AA296/AA312</f>
        <v>6.7912306925759836E-2</v>
      </c>
      <c r="CJ296" s="134">
        <f t="shared" ref="CJ296" si="4591">AB296/AB312</f>
        <v>4.8725452655762815E-2</v>
      </c>
      <c r="CK296" s="135">
        <f t="shared" ref="CK296" si="4592">AC296/AC312</f>
        <v>5.2761719499164361E-2</v>
      </c>
    </row>
    <row r="297" spans="1:89" x14ac:dyDescent="0.2">
      <c r="A297" s="136" t="s">
        <v>25</v>
      </c>
      <c r="B297" s="205">
        <v>521</v>
      </c>
      <c r="C297" s="189">
        <v>578</v>
      </c>
      <c r="D297" s="190">
        <v>239</v>
      </c>
      <c r="E297" s="191">
        <v>263</v>
      </c>
      <c r="F297" s="188">
        <v>675</v>
      </c>
      <c r="G297" s="192">
        <v>514</v>
      </c>
      <c r="H297" s="190">
        <v>899</v>
      </c>
      <c r="I297" s="191">
        <v>919</v>
      </c>
      <c r="J297" s="188">
        <v>169</v>
      </c>
      <c r="K297" s="189">
        <v>150</v>
      </c>
      <c r="L297" s="190">
        <v>399</v>
      </c>
      <c r="M297" s="188">
        <v>476</v>
      </c>
      <c r="N297" s="193">
        <v>885</v>
      </c>
      <c r="O297" s="206">
        <v>937</v>
      </c>
      <c r="P297" s="188">
        <v>439</v>
      </c>
      <c r="Q297" s="189">
        <v>392</v>
      </c>
      <c r="R297" s="190">
        <v>609</v>
      </c>
      <c r="S297" s="191">
        <v>684</v>
      </c>
      <c r="T297" s="197">
        <v>98</v>
      </c>
      <c r="U297" s="188">
        <v>163</v>
      </c>
      <c r="V297" s="190">
        <v>345</v>
      </c>
      <c r="W297" s="207">
        <v>553</v>
      </c>
      <c r="X297" s="188">
        <v>335</v>
      </c>
      <c r="Y297" s="192">
        <v>226</v>
      </c>
      <c r="Z297" s="190">
        <v>1055</v>
      </c>
      <c r="AA297" s="188">
        <v>1150</v>
      </c>
      <c r="AB297" s="169">
        <f t="shared" si="4372"/>
        <v>6668</v>
      </c>
      <c r="AC297" s="170">
        <f t="shared" si="4373"/>
        <v>7005</v>
      </c>
      <c r="AE297" s="274" t="str">
        <f>$AE$18</f>
        <v>18:00 - 18:59</v>
      </c>
      <c r="AF297" s="125">
        <f t="shared" si="4564"/>
        <v>599</v>
      </c>
      <c r="AG297" s="189">
        <f t="shared" si="4564"/>
        <v>1174</v>
      </c>
      <c r="AH297" s="190">
        <f t="shared" si="4564"/>
        <v>273</v>
      </c>
      <c r="AI297" s="191">
        <f t="shared" si="4564"/>
        <v>429</v>
      </c>
      <c r="AJ297" s="275">
        <f t="shared" si="4564"/>
        <v>451</v>
      </c>
      <c r="AK297" s="192">
        <f t="shared" si="4564"/>
        <v>1450</v>
      </c>
      <c r="AL297" s="190">
        <f t="shared" si="4564"/>
        <v>977</v>
      </c>
      <c r="AM297" s="191">
        <f t="shared" si="4564"/>
        <v>1628</v>
      </c>
      <c r="AN297" s="275">
        <f t="shared" si="4564"/>
        <v>354</v>
      </c>
      <c r="AO297" s="192">
        <f t="shared" si="4564"/>
        <v>85</v>
      </c>
      <c r="AP297" s="190">
        <f t="shared" si="4565"/>
        <v>1148</v>
      </c>
      <c r="AQ297" s="275">
        <f t="shared" si="4565"/>
        <v>310</v>
      </c>
      <c r="AR297" s="193">
        <f t="shared" si="4565"/>
        <v>1584</v>
      </c>
      <c r="AS297" s="194">
        <f t="shared" si="4565"/>
        <v>1031</v>
      </c>
      <c r="AT297" s="275">
        <f t="shared" si="4565"/>
        <v>707</v>
      </c>
      <c r="AU297" s="192">
        <f t="shared" si="4565"/>
        <v>713</v>
      </c>
      <c r="AV297" s="190">
        <f t="shared" si="4565"/>
        <v>811</v>
      </c>
      <c r="AW297" s="191">
        <f t="shared" si="4565"/>
        <v>1040</v>
      </c>
      <c r="AX297" s="275">
        <f t="shared" si="4565"/>
        <v>273</v>
      </c>
      <c r="AY297" s="192">
        <f t="shared" si="4565"/>
        <v>62</v>
      </c>
      <c r="AZ297" s="190">
        <f t="shared" si="4565"/>
        <v>1154</v>
      </c>
      <c r="BA297" s="191">
        <f t="shared" si="4565"/>
        <v>544</v>
      </c>
      <c r="BB297" s="275">
        <f t="shared" si="4565"/>
        <v>673</v>
      </c>
      <c r="BC297" s="192">
        <f t="shared" si="4565"/>
        <v>271</v>
      </c>
      <c r="BD297" s="190">
        <f t="shared" si="4565"/>
        <v>1030</v>
      </c>
      <c r="BE297" s="275">
        <f t="shared" si="4565"/>
        <v>1562</v>
      </c>
      <c r="BF297" s="171">
        <f>SUM(AF297,AH297,AJ297,AL297,AN297,AP297,AR297,AT297,AV297,AX297,AZ297,BB297,BD297)</f>
        <v>10034</v>
      </c>
      <c r="BG297" s="172">
        <f>SUM(AG297,AI297,AK297,AM297,AO297,AQ297,AS297,AU297,AW297,AY297,BA297,BC297,BE297)</f>
        <v>10299</v>
      </c>
      <c r="BI297" s="136" t="s">
        <v>25</v>
      </c>
      <c r="BJ297" s="128">
        <f>B297/B312</f>
        <v>4.2193067703271782E-2</v>
      </c>
      <c r="BK297" s="129">
        <f t="shared" ref="BK297" si="4593">C297/C312</f>
        <v>5.0764096258563145E-2</v>
      </c>
      <c r="BL297" s="130">
        <f t="shared" ref="BL297" si="4594">D297/D312</f>
        <v>4.2587312900926586E-2</v>
      </c>
      <c r="BM297" s="131">
        <f t="shared" ref="BM297" si="4595">E297/E312</f>
        <v>5.0104781863212038E-2</v>
      </c>
      <c r="BN297" s="128">
        <f t="shared" ref="BN297" si="4596">F297/F312</f>
        <v>4.2627091885064729E-2</v>
      </c>
      <c r="BO297" s="129">
        <f t="shared" ref="BO297" si="4597">G297/G312</f>
        <v>3.9441375076734196E-2</v>
      </c>
      <c r="BP297" s="130">
        <f t="shared" ref="BP297" si="4598">H297/H312</f>
        <v>4.8175338942178875E-2</v>
      </c>
      <c r="BQ297" s="131">
        <f t="shared" ref="BQ297" si="4599">I297/I312</f>
        <v>5.0658728846259854E-2</v>
      </c>
      <c r="BR297" s="128">
        <f t="shared" ref="BR297" si="4600">J297/J312</f>
        <v>5.1196607088760983E-2</v>
      </c>
      <c r="BS297" s="129">
        <f t="shared" ref="BS297" si="4601">K297/K312</f>
        <v>4.3936731107205626E-2</v>
      </c>
      <c r="BT297" s="130">
        <f t="shared" ref="BT297" si="4602">L297/L312</f>
        <v>4.1951424666176004E-2</v>
      </c>
      <c r="BU297" s="128">
        <f t="shared" ref="BU297" si="4603">M297/M312</f>
        <v>4.7189451769604443E-2</v>
      </c>
      <c r="BV297" s="132">
        <f t="shared" ref="BV297" si="4604">N297/N312</f>
        <v>4.6086548976722388E-2</v>
      </c>
      <c r="BW297" s="133">
        <f t="shared" ref="BW297" si="4605">O297/O312</f>
        <v>4.628760559205651E-2</v>
      </c>
      <c r="BX297" s="128">
        <f t="shared" ref="BX297" si="4606">P297/P312</f>
        <v>4.6415732713047157E-2</v>
      </c>
      <c r="BY297" s="129">
        <f t="shared" ref="BY297" si="4607">Q297/Q312</f>
        <v>3.922745922145502E-2</v>
      </c>
      <c r="BZ297" s="130">
        <f t="shared" ref="BZ297" si="4608">R297/R312</f>
        <v>4.8317994287527768E-2</v>
      </c>
      <c r="CA297" s="131">
        <f t="shared" ref="CA297" si="4609">S297/S312</f>
        <v>5.0409020561574175E-2</v>
      </c>
      <c r="CB297" s="128">
        <f t="shared" ref="CB297" si="4610">T297/T312</f>
        <v>3.6939313984168866E-2</v>
      </c>
      <c r="CC297" s="129">
        <f t="shared" ref="CC297" si="4611">U297/U312</f>
        <v>4.8324933293803739E-2</v>
      </c>
      <c r="CD297" s="130">
        <f t="shared" ref="CD297" si="4612">V297/V312</f>
        <v>3.5211267605633804E-2</v>
      </c>
      <c r="CE297" s="131">
        <f t="shared" ref="CE297" si="4613">W297/W312</f>
        <v>4.7602651286907119E-2</v>
      </c>
      <c r="CF297" s="128">
        <f t="shared" ref="CF297" si="4614">X297/X312</f>
        <v>3.9509376105672837E-2</v>
      </c>
      <c r="CG297" s="129">
        <f t="shared" ref="CG297" si="4615">Y297/Y312</f>
        <v>3.8818275506698731E-2</v>
      </c>
      <c r="CH297" s="130">
        <f t="shared" ref="CH297" si="4616">Z297/Z312</f>
        <v>5.6161831248336437E-2</v>
      </c>
      <c r="CI297" s="128">
        <f t="shared" ref="CI297" si="4617">AA297/AA312</f>
        <v>5.7299451918285997E-2</v>
      </c>
      <c r="CJ297" s="134">
        <f t="shared" ref="CJ297" si="4618">AB297/AB312</f>
        <v>4.5593785897926807E-2</v>
      </c>
      <c r="CK297" s="135">
        <f t="shared" ref="CK297" si="4619">AC297/AC312</f>
        <v>4.7980766596345106E-2</v>
      </c>
    </row>
    <row r="298" spans="1:89" ht="13.5" thickBot="1" x14ac:dyDescent="0.25">
      <c r="A298" s="145" t="s">
        <v>26</v>
      </c>
      <c r="B298" s="202">
        <v>455</v>
      </c>
      <c r="C298" s="196">
        <v>460</v>
      </c>
      <c r="D298" s="197">
        <v>212</v>
      </c>
      <c r="E298" s="198">
        <v>170</v>
      </c>
      <c r="F298" s="195">
        <v>635</v>
      </c>
      <c r="G298" s="199">
        <v>408</v>
      </c>
      <c r="H298" s="197">
        <v>828</v>
      </c>
      <c r="I298" s="198">
        <v>815</v>
      </c>
      <c r="J298" s="195">
        <v>210</v>
      </c>
      <c r="K298" s="196">
        <v>175</v>
      </c>
      <c r="L298" s="197">
        <v>436</v>
      </c>
      <c r="M298" s="195">
        <v>401</v>
      </c>
      <c r="N298" s="200">
        <v>859</v>
      </c>
      <c r="O298" s="203">
        <v>744</v>
      </c>
      <c r="P298" s="195">
        <v>414</v>
      </c>
      <c r="Q298" s="196">
        <v>368</v>
      </c>
      <c r="R298" s="197">
        <v>619</v>
      </c>
      <c r="S298" s="198">
        <v>634</v>
      </c>
      <c r="T298" s="195">
        <v>93</v>
      </c>
      <c r="U298" s="199">
        <v>147</v>
      </c>
      <c r="V298" s="197">
        <v>420</v>
      </c>
      <c r="W298" s="204">
        <v>485</v>
      </c>
      <c r="X298" s="195">
        <v>336</v>
      </c>
      <c r="Y298" s="199">
        <v>200</v>
      </c>
      <c r="Z298" s="197">
        <v>1036</v>
      </c>
      <c r="AA298" s="195">
        <v>1124</v>
      </c>
      <c r="AB298" s="169">
        <f t="shared" si="4372"/>
        <v>6553</v>
      </c>
      <c r="AC298" s="170">
        <f t="shared" si="4373"/>
        <v>6131</v>
      </c>
      <c r="AE298" s="272"/>
      <c r="AF298" s="125"/>
      <c r="AG298" s="196"/>
      <c r="AH298" s="197"/>
      <c r="AI298" s="198"/>
      <c r="AJ298" s="195"/>
      <c r="AK298" s="199"/>
      <c r="AL298" s="197"/>
      <c r="AM298" s="198"/>
      <c r="AN298" s="195"/>
      <c r="AO298" s="199"/>
      <c r="AP298" s="197"/>
      <c r="AQ298" s="195"/>
      <c r="AR298" s="200"/>
      <c r="AS298" s="201"/>
      <c r="AT298" s="195"/>
      <c r="AU298" s="199"/>
      <c r="AV298" s="197"/>
      <c r="AW298" s="198"/>
      <c r="AX298" s="195"/>
      <c r="AY298" s="199"/>
      <c r="AZ298" s="197"/>
      <c r="BA298" s="198"/>
      <c r="BB298" s="195"/>
      <c r="BC298" s="199"/>
      <c r="BD298" s="197"/>
      <c r="BE298" s="195"/>
      <c r="BF298" s="171"/>
      <c r="BG298" s="172"/>
      <c r="BI298" s="145" t="s">
        <v>26</v>
      </c>
      <c r="BJ298" s="128">
        <f>B298/B312</f>
        <v>3.6848072562358274E-2</v>
      </c>
      <c r="BK298" s="129">
        <f t="shared" ref="BK298" si="4620">C298/C312</f>
        <v>4.0400491832074475E-2</v>
      </c>
      <c r="BL298" s="130">
        <f t="shared" ref="BL298" si="4621">D298/D312</f>
        <v>3.7776193870277974E-2</v>
      </c>
      <c r="BM298" s="131">
        <f t="shared" ref="BM298" si="4622">E298/E312</f>
        <v>3.2387121356448847E-2</v>
      </c>
      <c r="BN298" s="128">
        <f t="shared" ref="BN298" si="4623">F298/F312</f>
        <v>4.0101041995579415E-2</v>
      </c>
      <c r="BO298" s="129">
        <f t="shared" ref="BO298" si="4624">G298/G312</f>
        <v>3.1307550644567222E-2</v>
      </c>
      <c r="BP298" s="130">
        <f t="shared" ref="BP298" si="4625">H298/H312</f>
        <v>4.4370612507368311E-2</v>
      </c>
      <c r="BQ298" s="131">
        <f t="shared" ref="BQ298" si="4626">I298/I312</f>
        <v>4.4925858552450251E-2</v>
      </c>
      <c r="BR298" s="128">
        <f t="shared" ref="BR298" si="4627">J298/J312</f>
        <v>6.3617085731596482E-2</v>
      </c>
      <c r="BS298" s="129">
        <f t="shared" ref="BS298" si="4628">K298/K312</f>
        <v>5.1259519625073226E-2</v>
      </c>
      <c r="BT298" s="130">
        <f t="shared" ref="BT298" si="4629">L298/L312</f>
        <v>4.5841657028703603E-2</v>
      </c>
      <c r="BU298" s="128">
        <f t="shared" ref="BU298" si="4630">M298/M312</f>
        <v>3.9754138990780209E-2</v>
      </c>
      <c r="BV298" s="132">
        <f t="shared" ref="BV298" si="4631">N298/N312</f>
        <v>4.4732593865541841E-2</v>
      </c>
      <c r="BW298" s="133">
        <f t="shared" ref="BW298" si="4632">O298/O312</f>
        <v>3.6753445635528334E-2</v>
      </c>
      <c r="BX298" s="128">
        <f t="shared" ref="BX298" si="4633">P298/P312</f>
        <v>4.3772467752167477E-2</v>
      </c>
      <c r="BY298" s="129">
        <f t="shared" ref="BY298" si="4634">Q298/Q312</f>
        <v>3.682577804463124E-2</v>
      </c>
      <c r="BZ298" s="130">
        <f t="shared" ref="BZ298" si="4635">R298/R312</f>
        <v>4.9111393208505237E-2</v>
      </c>
      <c r="CA298" s="131">
        <f t="shared" ref="CA298" si="4636">S298/S312</f>
        <v>4.6724150637482496E-2</v>
      </c>
      <c r="CB298" s="128">
        <f t="shared" ref="CB298" si="4637">T298/T312</f>
        <v>3.5054655107425559E-2</v>
      </c>
      <c r="CC298" s="129">
        <f t="shared" ref="CC298" si="4638">U298/U312</f>
        <v>4.3581381559442633E-2</v>
      </c>
      <c r="CD298" s="130">
        <f t="shared" ref="CD298" si="4639">V298/V312</f>
        <v>4.2865890998162889E-2</v>
      </c>
      <c r="CE298" s="131">
        <f t="shared" ref="CE298" si="4640">W298/W312</f>
        <v>4.1749160712748555E-2</v>
      </c>
      <c r="CF298" s="128">
        <f t="shared" ref="CF298" si="4641">X298/X312</f>
        <v>3.9627314541809178E-2</v>
      </c>
      <c r="CG298" s="129">
        <f t="shared" ref="CG298" si="4642">Y298/Y312</f>
        <v>3.4352456200618345E-2</v>
      </c>
      <c r="CH298" s="130">
        <f t="shared" ref="CH298" si="4643">Z298/Z312</f>
        <v>5.5150385946233699E-2</v>
      </c>
      <c r="CI298" s="128">
        <f t="shared" ref="CI298" si="4644">AA298/AA312</f>
        <v>5.6003986048829099E-2</v>
      </c>
      <c r="CJ298" s="134">
        <f t="shared" ref="CJ298" si="4645">AB298/AB312</f>
        <v>4.4807450358295496E-2</v>
      </c>
      <c r="CK298" s="135">
        <f t="shared" ref="CK298" si="4646">AC298/AC312</f>
        <v>4.1994301213731884E-2</v>
      </c>
    </row>
    <row r="299" spans="1:89" ht="14.25" thickTop="1" thickBot="1" x14ac:dyDescent="0.25">
      <c r="A299" s="136" t="s">
        <v>27</v>
      </c>
      <c r="B299" s="205">
        <v>497</v>
      </c>
      <c r="C299" s="189">
        <v>717</v>
      </c>
      <c r="D299" s="190">
        <v>259</v>
      </c>
      <c r="E299" s="191">
        <v>282</v>
      </c>
      <c r="F299" s="188">
        <v>549</v>
      </c>
      <c r="G299" s="192">
        <v>722</v>
      </c>
      <c r="H299" s="190">
        <v>890</v>
      </c>
      <c r="I299" s="191">
        <v>1080</v>
      </c>
      <c r="J299" s="188">
        <v>183</v>
      </c>
      <c r="K299" s="189">
        <v>128</v>
      </c>
      <c r="L299" s="190">
        <v>493</v>
      </c>
      <c r="M299" s="188">
        <v>409</v>
      </c>
      <c r="N299" s="193">
        <v>943</v>
      </c>
      <c r="O299" s="206">
        <v>798</v>
      </c>
      <c r="P299" s="188">
        <v>468</v>
      </c>
      <c r="Q299" s="189">
        <v>350</v>
      </c>
      <c r="R299" s="190">
        <v>619</v>
      </c>
      <c r="S299" s="191">
        <v>650</v>
      </c>
      <c r="T299" s="188">
        <v>155</v>
      </c>
      <c r="U299" s="192">
        <v>115</v>
      </c>
      <c r="V299" s="190">
        <v>534</v>
      </c>
      <c r="W299" s="207">
        <v>457</v>
      </c>
      <c r="X299" s="188">
        <v>357</v>
      </c>
      <c r="Y299" s="192">
        <v>167</v>
      </c>
      <c r="Z299" s="190">
        <v>926</v>
      </c>
      <c r="AA299" s="188">
        <v>1146</v>
      </c>
      <c r="AB299" s="169">
        <f t="shared" si="4372"/>
        <v>6873</v>
      </c>
      <c r="AC299" s="170">
        <f t="shared" si="4373"/>
        <v>7021</v>
      </c>
      <c r="AE299" s="266" t="s">
        <v>13</v>
      </c>
      <c r="AF299" s="20">
        <f t="shared" ref="AF299:BG299" si="4647">SUM(AF296:AF298)</f>
        <v>1284</v>
      </c>
      <c r="AG299" s="21">
        <f t="shared" si="4647"/>
        <v>2411</v>
      </c>
      <c r="AH299" s="20">
        <f t="shared" si="4647"/>
        <v>690</v>
      </c>
      <c r="AI299" s="21">
        <f t="shared" si="4647"/>
        <v>865</v>
      </c>
      <c r="AJ299" s="20">
        <f t="shared" si="4647"/>
        <v>1085</v>
      </c>
      <c r="AK299" s="21">
        <f t="shared" si="4647"/>
        <v>3101</v>
      </c>
      <c r="AL299" s="20">
        <f t="shared" si="4647"/>
        <v>2073</v>
      </c>
      <c r="AM299" s="21">
        <f t="shared" si="4647"/>
        <v>3678</v>
      </c>
      <c r="AN299" s="20">
        <f t="shared" si="4647"/>
        <v>772</v>
      </c>
      <c r="AO299" s="21">
        <f t="shared" si="4647"/>
        <v>212</v>
      </c>
      <c r="AP299" s="20">
        <f t="shared" si="4647"/>
        <v>2334</v>
      </c>
      <c r="AQ299" s="21">
        <f t="shared" si="4647"/>
        <v>694</v>
      </c>
      <c r="AR299" s="20">
        <f t="shared" si="4647"/>
        <v>3549</v>
      </c>
      <c r="AS299" s="21">
        <f t="shared" si="4647"/>
        <v>2207</v>
      </c>
      <c r="AT299" s="20">
        <f t="shared" si="4647"/>
        <v>1599</v>
      </c>
      <c r="AU299" s="21">
        <f t="shared" si="4647"/>
        <v>1470</v>
      </c>
      <c r="AV299" s="20">
        <f t="shared" si="4647"/>
        <v>1669</v>
      </c>
      <c r="AW299" s="21">
        <f t="shared" si="4647"/>
        <v>2302</v>
      </c>
      <c r="AX299" s="20">
        <f t="shared" si="4647"/>
        <v>668</v>
      </c>
      <c r="AY299" s="21">
        <f t="shared" si="4647"/>
        <v>161</v>
      </c>
      <c r="AZ299" s="20">
        <f t="shared" si="4647"/>
        <v>2230</v>
      </c>
      <c r="BA299" s="21">
        <f t="shared" si="4647"/>
        <v>1128</v>
      </c>
      <c r="BB299" s="20">
        <f t="shared" si="4647"/>
        <v>1600</v>
      </c>
      <c r="BC299" s="21">
        <f t="shared" si="4647"/>
        <v>505</v>
      </c>
      <c r="BD299" s="20">
        <f t="shared" si="4647"/>
        <v>2261</v>
      </c>
      <c r="BE299" s="21">
        <f t="shared" si="4647"/>
        <v>3481</v>
      </c>
      <c r="BF299" s="173">
        <f t="shared" si="4647"/>
        <v>21814</v>
      </c>
      <c r="BG299" s="174">
        <f t="shared" si="4647"/>
        <v>22215</v>
      </c>
      <c r="BI299" s="136" t="s">
        <v>27</v>
      </c>
      <c r="BJ299" s="128">
        <f>B299/B312</f>
        <v>4.0249433106575964E-2</v>
      </c>
      <c r="BK299" s="129">
        <f t="shared" ref="BK299" si="4648">C299/C312</f>
        <v>6.2972070964342181E-2</v>
      </c>
      <c r="BL299" s="130">
        <f t="shared" ref="BL299" si="4649">D299/D312</f>
        <v>4.6151104775481115E-2</v>
      </c>
      <c r="BM299" s="131">
        <f t="shared" ref="BM299" si="4650">E299/E312</f>
        <v>5.3724518955991618E-2</v>
      </c>
      <c r="BN299" s="128">
        <f t="shared" ref="BN299" si="4651">F299/F312</f>
        <v>3.467003473318598E-2</v>
      </c>
      <c r="BO299" s="129">
        <f t="shared" ref="BO299" si="4652">G299/G312</f>
        <v>5.5402087170042968E-2</v>
      </c>
      <c r="BP299" s="130">
        <f t="shared" ref="BP299" si="4653">H299/H312</f>
        <v>4.7693049675794436E-2</v>
      </c>
      <c r="BQ299" s="131">
        <f t="shared" ref="BQ299" si="4654">I299/I312</f>
        <v>5.9533653051099721E-2</v>
      </c>
      <c r="BR299" s="128">
        <f t="shared" ref="BR299" si="4655">J299/J312</f>
        <v>5.5437746137534077E-2</v>
      </c>
      <c r="BS299" s="129">
        <f t="shared" ref="BS299" si="4656">K299/K312</f>
        <v>3.7492677211482132E-2</v>
      </c>
      <c r="BT299" s="130">
        <f t="shared" ref="BT299" si="4657">L299/L312</f>
        <v>5.1834717695300181E-2</v>
      </c>
      <c r="BU299" s="128">
        <f t="shared" ref="BU299" si="4658">M299/M312</f>
        <v>4.0547239020521465E-2</v>
      </c>
      <c r="BV299" s="132">
        <f t="shared" ref="BV299" si="4659">N299/N312</f>
        <v>4.910691037858668E-2</v>
      </c>
      <c r="BW299" s="133">
        <f t="shared" ref="BW299" si="4660">O299/O312</f>
        <v>3.9421034431655386E-2</v>
      </c>
      <c r="BX299" s="128">
        <f t="shared" ref="BX299" si="4661">P299/P312</f>
        <v>4.9481920067667585E-2</v>
      </c>
      <c r="BY299" s="129">
        <f t="shared" ref="BY299" si="4662">Q299/Q312</f>
        <v>3.5024517162013408E-2</v>
      </c>
      <c r="BZ299" s="130">
        <f t="shared" ref="BZ299" si="4663">R299/R312</f>
        <v>4.9111393208505237E-2</v>
      </c>
      <c r="CA299" s="131">
        <f t="shared" ref="CA299" si="4664">S299/S312</f>
        <v>4.7903309013191835E-2</v>
      </c>
      <c r="CB299" s="128">
        <f t="shared" ref="CB299" si="4665">T299/T312</f>
        <v>5.8424425179042595E-2</v>
      </c>
      <c r="CC299" s="129">
        <f t="shared" ref="CC299" si="4666">U299/U312</f>
        <v>3.409427809072043E-2</v>
      </c>
      <c r="CD299" s="130">
        <f t="shared" ref="CD299" si="4667">V299/V312</f>
        <v>5.4500918554807105E-2</v>
      </c>
      <c r="CE299" s="131">
        <f t="shared" ref="CE299" si="4668">W299/W312</f>
        <v>3.9338899888095032E-2</v>
      </c>
      <c r="CF299" s="128">
        <f t="shared" ref="CF299" si="4669">X299/X312</f>
        <v>4.2104021700672248E-2</v>
      </c>
      <c r="CG299" s="129">
        <f t="shared" ref="CG299" si="4670">Y299/Y312</f>
        <v>2.8684300927516317E-2</v>
      </c>
      <c r="CH299" s="130">
        <f t="shared" ref="CH299" si="4671">Z299/Z312</f>
        <v>4.9294649986691509E-2</v>
      </c>
      <c r="CI299" s="128">
        <f t="shared" ref="CI299" si="4672">AA299/AA312</f>
        <v>5.7100149476831091E-2</v>
      </c>
      <c r="CJ299" s="134">
        <f t="shared" ref="CJ299" si="4673">AB299/AB312</f>
        <v>4.6995514468573932E-2</v>
      </c>
      <c r="CK299" s="135">
        <f t="shared" ref="CK299" si="4674">AC299/AC312</f>
        <v>4.8090358639962735E-2</v>
      </c>
    </row>
    <row r="300" spans="1:89" ht="13.5" thickTop="1" x14ac:dyDescent="0.2">
      <c r="A300" s="145" t="s">
        <v>28</v>
      </c>
      <c r="B300" s="202">
        <v>408</v>
      </c>
      <c r="C300" s="196">
        <v>770</v>
      </c>
      <c r="D300" s="197">
        <v>245</v>
      </c>
      <c r="E300" s="198">
        <v>216</v>
      </c>
      <c r="F300" s="195">
        <v>498</v>
      </c>
      <c r="G300" s="199">
        <v>754</v>
      </c>
      <c r="H300" s="197">
        <v>867</v>
      </c>
      <c r="I300" s="198">
        <v>1122</v>
      </c>
      <c r="J300" s="195">
        <v>228</v>
      </c>
      <c r="K300" s="196">
        <v>97</v>
      </c>
      <c r="L300" s="197">
        <v>725</v>
      </c>
      <c r="M300" s="195">
        <v>330</v>
      </c>
      <c r="N300" s="200">
        <v>1127</v>
      </c>
      <c r="O300" s="203">
        <v>856</v>
      </c>
      <c r="P300" s="195">
        <v>576</v>
      </c>
      <c r="Q300" s="196">
        <v>386</v>
      </c>
      <c r="R300" s="197">
        <v>656</v>
      </c>
      <c r="S300" s="198">
        <v>696</v>
      </c>
      <c r="T300" s="195">
        <v>213</v>
      </c>
      <c r="U300" s="199">
        <v>73</v>
      </c>
      <c r="V300" s="197">
        <v>639</v>
      </c>
      <c r="W300" s="204">
        <v>502</v>
      </c>
      <c r="X300" s="195">
        <v>426</v>
      </c>
      <c r="Y300" s="199">
        <v>174</v>
      </c>
      <c r="Z300" s="197">
        <v>1105</v>
      </c>
      <c r="AA300" s="195">
        <v>1139</v>
      </c>
      <c r="AB300" s="169">
        <f t="shared" si="4372"/>
        <v>7713</v>
      </c>
      <c r="AC300" s="170">
        <f t="shared" si="4373"/>
        <v>7115</v>
      </c>
      <c r="BI300" s="145" t="s">
        <v>28</v>
      </c>
      <c r="BJ300" s="128">
        <f>B300/B312</f>
        <v>3.3041788143828958E-2</v>
      </c>
      <c r="BK300" s="129">
        <f t="shared" ref="BK300" si="4675">C300/C312</f>
        <v>6.7626910240646404E-2</v>
      </c>
      <c r="BL300" s="130">
        <f t="shared" ref="BL300" si="4676">D300/D312</f>
        <v>4.3656450463292945E-2</v>
      </c>
      <c r="BM300" s="131">
        <f t="shared" ref="BM300" si="4677">E300/E312</f>
        <v>4.1150695370546768E-2</v>
      </c>
      <c r="BN300" s="128">
        <f t="shared" ref="BN300" si="4678">F300/F312</f>
        <v>3.1449321124092204E-2</v>
      </c>
      <c r="BO300" s="129">
        <f t="shared" ref="BO300" si="4679">G300/G312</f>
        <v>5.785758133824432E-2</v>
      </c>
      <c r="BP300" s="130">
        <f t="shared" ref="BP300" si="4680">H300/H312</f>
        <v>4.6460532661700873E-2</v>
      </c>
      <c r="BQ300" s="131">
        <f t="shared" ref="BQ300" si="4681">I300/I312</f>
        <v>6.1848850669753597E-2</v>
      </c>
      <c r="BR300" s="128">
        <f t="shared" ref="BR300" si="4682">J300/J312</f>
        <v>6.9069978794304751E-2</v>
      </c>
      <c r="BS300" s="129">
        <f t="shared" ref="BS300" si="4683">K300/K312</f>
        <v>2.8412419449326303E-2</v>
      </c>
      <c r="BT300" s="130">
        <f t="shared" ref="BT300" si="4684">L300/L312</f>
        <v>7.6227526022500269E-2</v>
      </c>
      <c r="BU300" s="128">
        <f t="shared" ref="BU300" si="4685">M300/M312</f>
        <v>3.271537622682661E-2</v>
      </c>
      <c r="BV300" s="132">
        <f t="shared" ref="BV300" si="4686">N300/N312</f>
        <v>5.8688746550018225E-2</v>
      </c>
      <c r="BW300" s="133">
        <f t="shared" ref="BW300" si="4687">O300/O312</f>
        <v>4.2286222397865926E-2</v>
      </c>
      <c r="BX300" s="128">
        <f t="shared" ref="BX300" si="4688">P300/P312</f>
        <v>6.0900824698667796E-2</v>
      </c>
      <c r="BY300" s="129">
        <f t="shared" ref="BY300" si="4689">Q300/Q312</f>
        <v>3.8627038927249072E-2</v>
      </c>
      <c r="BZ300" s="130">
        <f t="shared" ref="BZ300" si="4690">R300/R312</f>
        <v>5.2046969216121869E-2</v>
      </c>
      <c r="CA300" s="131">
        <f t="shared" ref="CA300" si="4691">S300/S312</f>
        <v>5.1293389343356179E-2</v>
      </c>
      <c r="CB300" s="128">
        <f t="shared" ref="CB300" si="4692">T300/T312</f>
        <v>8.0286468149264989E-2</v>
      </c>
      <c r="CC300" s="129">
        <f t="shared" ref="CC300" si="4693">U300/U312</f>
        <v>2.1642454788022531E-2</v>
      </c>
      <c r="CD300" s="130">
        <f t="shared" ref="CD300" si="4694">V300/V312</f>
        <v>6.5217391304347824E-2</v>
      </c>
      <c r="CE300" s="131">
        <f t="shared" ref="CE300" si="4695">W300/W312</f>
        <v>4.3212533356288198E-2</v>
      </c>
      <c r="CF300" s="128">
        <f t="shared" ref="CF300" si="4696">X300/X312</f>
        <v>5.0241773794079493E-2</v>
      </c>
      <c r="CG300" s="129">
        <f t="shared" ref="CG300" si="4697">Y300/Y312</f>
        <v>2.9886636894537959E-2</v>
      </c>
      <c r="CH300" s="130">
        <f t="shared" ref="CH300" si="4698">Z300/Z312</f>
        <v>5.8823529411764705E-2</v>
      </c>
      <c r="CI300" s="128">
        <f t="shared" ref="CI300" si="4699">AA300/AA312</f>
        <v>5.6751370204285001E-2</v>
      </c>
      <c r="CJ300" s="134">
        <f t="shared" ref="CJ300" si="4700">AB300/AB312</f>
        <v>5.2739182758054809E-2</v>
      </c>
      <c r="CK300" s="135">
        <f t="shared" ref="CK300" si="4701">AC300/AC312</f>
        <v>4.8734211896216337E-2</v>
      </c>
    </row>
    <row r="301" spans="1:89" x14ac:dyDescent="0.2">
      <c r="A301" s="136" t="s">
        <v>29</v>
      </c>
      <c r="B301" s="205">
        <v>481</v>
      </c>
      <c r="C301" s="189">
        <v>1040</v>
      </c>
      <c r="D301" s="190">
        <v>422</v>
      </c>
      <c r="E301" s="191">
        <v>335</v>
      </c>
      <c r="F301" s="188">
        <v>653</v>
      </c>
      <c r="G301" s="192">
        <v>1246</v>
      </c>
      <c r="H301" s="190">
        <v>974</v>
      </c>
      <c r="I301" s="191">
        <v>1432</v>
      </c>
      <c r="J301" s="188">
        <v>276</v>
      </c>
      <c r="K301" s="189">
        <v>88</v>
      </c>
      <c r="L301" s="190">
        <v>871</v>
      </c>
      <c r="M301" s="188">
        <v>340</v>
      </c>
      <c r="N301" s="193">
        <v>1405</v>
      </c>
      <c r="O301" s="206">
        <v>919</v>
      </c>
      <c r="P301" s="188">
        <v>642</v>
      </c>
      <c r="Q301" s="189">
        <v>509</v>
      </c>
      <c r="R301" s="190">
        <v>869</v>
      </c>
      <c r="S301" s="191">
        <v>866</v>
      </c>
      <c r="T301" s="188">
        <v>343</v>
      </c>
      <c r="U301" s="192">
        <v>63</v>
      </c>
      <c r="V301" s="190">
        <v>1071</v>
      </c>
      <c r="W301" s="207">
        <v>495</v>
      </c>
      <c r="X301" s="188">
        <v>587</v>
      </c>
      <c r="Y301" s="192">
        <v>237</v>
      </c>
      <c r="Z301" s="190">
        <v>1251</v>
      </c>
      <c r="AA301" s="188">
        <v>1202</v>
      </c>
      <c r="AB301" s="169">
        <f t="shared" si="4372"/>
        <v>9845</v>
      </c>
      <c r="AC301" s="170">
        <f t="shared" si="4373"/>
        <v>8772</v>
      </c>
      <c r="BI301" s="136" t="s">
        <v>29</v>
      </c>
      <c r="BJ301" s="128">
        <f>B301/B312</f>
        <v>3.8953676708778751E-2</v>
      </c>
      <c r="BK301" s="129">
        <f t="shared" ref="BK301" si="4702">C301/C312</f>
        <v>9.1340242402950994E-2</v>
      </c>
      <c r="BL301" s="130">
        <f t="shared" ref="BL301" si="4703">D301/D312</f>
        <v>7.5196008553100505E-2</v>
      </c>
      <c r="BM301" s="131">
        <f t="shared" ref="BM301" si="4704">E301/E312</f>
        <v>6.3821680320060969E-2</v>
      </c>
      <c r="BN301" s="128">
        <f t="shared" ref="BN301" si="4705">F301/F312</f>
        <v>4.1237764445847806E-2</v>
      </c>
      <c r="BO301" s="129">
        <f t="shared" ref="BO301" si="4706">G301/G312</f>
        <v>9.5610804174340092E-2</v>
      </c>
      <c r="BP301" s="130">
        <f t="shared" ref="BP301" si="4707">H301/H312</f>
        <v>5.2194416162049194E-2</v>
      </c>
      <c r="BQ301" s="131">
        <f t="shared" ref="BQ301" si="4708">I301/I312</f>
        <v>7.8937214045532222E-2</v>
      </c>
      <c r="BR301" s="128">
        <f t="shared" ref="BR301" si="4709">J301/J312</f>
        <v>8.3611026961526808E-2</v>
      </c>
      <c r="BS301" s="129">
        <f t="shared" ref="BS301" si="4710">K301/K312</f>
        <v>2.5776215582893967E-2</v>
      </c>
      <c r="BT301" s="130">
        <f t="shared" ref="BT301" si="4711">L301/L312</f>
        <v>9.1578172642203762E-2</v>
      </c>
      <c r="BU301" s="128">
        <f t="shared" ref="BU301" si="4712">M301/M312</f>
        <v>3.3706751264003174E-2</v>
      </c>
      <c r="BV301" s="132">
        <f t="shared" ref="BV301" si="4713">N301/N312</f>
        <v>7.3165651200333276E-2</v>
      </c>
      <c r="BW301" s="133">
        <f t="shared" ref="BW301" si="4714">O301/O312</f>
        <v>4.5398409326680829E-2</v>
      </c>
      <c r="BX301" s="128">
        <f t="shared" ref="BX301" si="4715">P301/P312</f>
        <v>6.7879044195390148E-2</v>
      </c>
      <c r="BY301" s="129">
        <f t="shared" ref="BY301" si="4716">Q301/Q312</f>
        <v>5.0935654958470931E-2</v>
      </c>
      <c r="BZ301" s="130">
        <f t="shared" ref="BZ301" si="4717">R301/R312</f>
        <v>6.8946366232941925E-2</v>
      </c>
      <c r="CA301" s="131">
        <f t="shared" ref="CA301" si="4718">S301/S312</f>
        <v>6.3821947085267894E-2</v>
      </c>
      <c r="CB301" s="128">
        <f t="shared" ref="CB301" si="4719">T301/T312</f>
        <v>0.12928759894459102</v>
      </c>
      <c r="CC301" s="129">
        <f t="shared" ref="CC301" si="4720">U301/U312</f>
        <v>1.8677734954046843E-2</v>
      </c>
      <c r="CD301" s="130">
        <f t="shared" ref="CD301" si="4721">V301/V312</f>
        <v>0.10930802204531537</v>
      </c>
      <c r="CE301" s="131">
        <f t="shared" ref="CE301" si="4722">W301/W312</f>
        <v>4.260996815012482E-2</v>
      </c>
      <c r="CF301" s="128">
        <f t="shared" ref="CF301" si="4723">X301/X312</f>
        <v>6.9229862012029714E-2</v>
      </c>
      <c r="CG301" s="129">
        <f t="shared" ref="CG301" si="4724">Y301/Y312</f>
        <v>4.0707660597732738E-2</v>
      </c>
      <c r="CH301" s="130">
        <f t="shared" ref="CH301" si="4725">Z301/Z312</f>
        <v>6.6595688048975241E-2</v>
      </c>
      <c r="CI301" s="128">
        <f t="shared" ref="CI301" si="4726">AA301/AA312</f>
        <v>5.98903836571998E-2</v>
      </c>
      <c r="CJ301" s="134">
        <f t="shared" ref="CJ301" si="4727">AB301/AB312</f>
        <v>6.7317159892784861E-2</v>
      </c>
      <c r="CK301" s="135">
        <f t="shared" ref="CK301" si="4728">AC301/AC312</f>
        <v>6.0083837913367487E-2</v>
      </c>
    </row>
    <row r="302" spans="1:89" x14ac:dyDescent="0.2">
      <c r="A302" s="145" t="s">
        <v>30</v>
      </c>
      <c r="B302" s="202">
        <v>685</v>
      </c>
      <c r="C302" s="196">
        <v>1237</v>
      </c>
      <c r="D302" s="197">
        <v>417</v>
      </c>
      <c r="E302" s="198">
        <v>436</v>
      </c>
      <c r="F302" s="195">
        <v>634</v>
      </c>
      <c r="G302" s="199">
        <v>1651</v>
      </c>
      <c r="H302" s="197">
        <v>1096</v>
      </c>
      <c r="I302" s="198">
        <v>2050</v>
      </c>
      <c r="J302" s="195">
        <v>418</v>
      </c>
      <c r="K302" s="196">
        <v>127</v>
      </c>
      <c r="L302" s="197">
        <v>1186</v>
      </c>
      <c r="M302" s="195">
        <v>384</v>
      </c>
      <c r="N302" s="200">
        <v>1965</v>
      </c>
      <c r="O302" s="203">
        <v>1176</v>
      </c>
      <c r="P302" s="195">
        <v>892</v>
      </c>
      <c r="Q302" s="196">
        <v>757</v>
      </c>
      <c r="R302" s="197">
        <v>858</v>
      </c>
      <c r="S302" s="198">
        <v>1262</v>
      </c>
      <c r="T302" s="195">
        <v>395</v>
      </c>
      <c r="U302" s="199">
        <v>99</v>
      </c>
      <c r="V302" s="197">
        <v>1076</v>
      </c>
      <c r="W302" s="204">
        <v>584</v>
      </c>
      <c r="X302" s="195">
        <v>927</v>
      </c>
      <c r="Y302" s="199">
        <v>234</v>
      </c>
      <c r="Z302" s="197">
        <v>1231</v>
      </c>
      <c r="AA302" s="195">
        <v>1919</v>
      </c>
      <c r="AB302" s="169">
        <f t="shared" si="4372"/>
        <v>11780</v>
      </c>
      <c r="AC302" s="170">
        <f t="shared" si="4373"/>
        <v>11916</v>
      </c>
      <c r="BI302" s="145" t="s">
        <v>30</v>
      </c>
      <c r="BJ302" s="128">
        <f>B302/B312</f>
        <v>5.5474570780693233E-2</v>
      </c>
      <c r="BK302" s="129">
        <f t="shared" ref="BK302" si="4729">C302/C312</f>
        <v>0.10864219216581768</v>
      </c>
      <c r="BL302" s="130">
        <f t="shared" ref="BL302" si="4730">D302/D312</f>
        <v>7.4305060584461874E-2</v>
      </c>
      <c r="BM302" s="131">
        <f t="shared" ref="BM302" si="4731">E302/E312</f>
        <v>8.3063440655362933E-2</v>
      </c>
      <c r="BN302" s="128">
        <f t="shared" ref="BN302" si="4732">F302/F312</f>
        <v>4.0037890748342277E-2</v>
      </c>
      <c r="BO302" s="129">
        <f t="shared" ref="BO302" si="4733">G302/G312</f>
        <v>0.12668815224063842</v>
      </c>
      <c r="BP302" s="130">
        <f t="shared" ref="BP302" si="4734">H302/H312</f>
        <v>5.873211510637158E-2</v>
      </c>
      <c r="BQ302" s="131">
        <f t="shared" ref="BQ302" si="4735">I302/I312</f>
        <v>0.11300369329143928</v>
      </c>
      <c r="BR302" s="128">
        <f t="shared" ref="BR302" si="4736">J302/J312</f>
        <v>0.12662829445622539</v>
      </c>
      <c r="BS302" s="129">
        <f t="shared" ref="BS302" si="4737">K302/K312</f>
        <v>3.719976567076743E-2</v>
      </c>
      <c r="BT302" s="130">
        <f t="shared" ref="BT302" si="4738">L302/L312</f>
        <v>0.12469771843129009</v>
      </c>
      <c r="BU302" s="128">
        <f t="shared" ref="BU302" si="4739">M302/M312</f>
        <v>3.8068801427580054E-2</v>
      </c>
      <c r="BV302" s="132">
        <f t="shared" ref="BV302" si="4740">N302/N312</f>
        <v>0.10232776128729885</v>
      </c>
      <c r="BW302" s="133">
        <f t="shared" ref="BW302" si="4741">O302/O312</f>
        <v>5.8094156004544782E-2</v>
      </c>
      <c r="BX302" s="128">
        <f t="shared" ref="BX302" si="4742">P302/P312</f>
        <v>9.4311693804186927E-2</v>
      </c>
      <c r="BY302" s="129">
        <f t="shared" ref="BY302" si="4743">Q302/Q312</f>
        <v>7.5753027118983282E-2</v>
      </c>
      <c r="BZ302" s="130">
        <f t="shared" ref="BZ302" si="4744">R302/R312</f>
        <v>6.8073627419866709E-2</v>
      </c>
      <c r="CA302" s="131">
        <f t="shared" ref="CA302" si="4745">S302/S312</f>
        <v>9.3006116884073994E-2</v>
      </c>
      <c r="CB302" s="128">
        <f t="shared" ref="CB302" si="4746">T302/T312</f>
        <v>0.14888805126272145</v>
      </c>
      <c r="CC302" s="129">
        <f t="shared" ref="CC302" si="4747">U302/U312</f>
        <v>2.9350726356359325E-2</v>
      </c>
      <c r="CD302" s="130">
        <f t="shared" ref="CD302" si="4748">V302/V312</f>
        <v>0.10981833027148398</v>
      </c>
      <c r="CE302" s="131">
        <f t="shared" ref="CE302" si="4749">W302/W312</f>
        <v>5.0271154342773523E-2</v>
      </c>
      <c r="CF302" s="128">
        <f t="shared" ref="CF302" si="4750">X302/X312</f>
        <v>0.10932893029838424</v>
      </c>
      <c r="CG302" s="129">
        <f t="shared" ref="CG302" si="4751">Y302/Y312</f>
        <v>4.0192373754723461E-2</v>
      </c>
      <c r="CH302" s="130">
        <f t="shared" ref="CH302" si="4752">Z302/Z312</f>
        <v>6.5531008783603933E-2</v>
      </c>
      <c r="CI302" s="128">
        <f t="shared" ref="CI302" si="4753">AA302/AA312</f>
        <v>9.5615346287992023E-2</v>
      </c>
      <c r="CJ302" s="134">
        <f t="shared" ref="CJ302" si="4754">AB302/AB312</f>
        <v>8.0548110059624742E-2</v>
      </c>
      <c r="CK302" s="135">
        <f t="shared" ref="CK302" si="4755">AC302/AC312</f>
        <v>8.1618674484232448E-2</v>
      </c>
    </row>
    <row r="303" spans="1:89" x14ac:dyDescent="0.2">
      <c r="A303" s="136" t="s">
        <v>31</v>
      </c>
      <c r="B303" s="205">
        <v>599</v>
      </c>
      <c r="C303" s="189">
        <v>1174</v>
      </c>
      <c r="D303" s="190">
        <v>273</v>
      </c>
      <c r="E303" s="191">
        <v>429</v>
      </c>
      <c r="F303" s="188">
        <v>451</v>
      </c>
      <c r="G303" s="192">
        <v>1450</v>
      </c>
      <c r="H303" s="190">
        <v>977</v>
      </c>
      <c r="I303" s="191">
        <v>1628</v>
      </c>
      <c r="J303" s="188">
        <v>354</v>
      </c>
      <c r="K303" s="189">
        <v>85</v>
      </c>
      <c r="L303" s="190">
        <v>1148</v>
      </c>
      <c r="M303" s="188">
        <v>310</v>
      </c>
      <c r="N303" s="193">
        <v>1584</v>
      </c>
      <c r="O303" s="206">
        <v>1031</v>
      </c>
      <c r="P303" s="188">
        <v>707</v>
      </c>
      <c r="Q303" s="189">
        <v>713</v>
      </c>
      <c r="R303" s="190">
        <v>811</v>
      </c>
      <c r="S303" s="191">
        <v>1040</v>
      </c>
      <c r="T303" s="188">
        <v>273</v>
      </c>
      <c r="U303" s="192">
        <v>62</v>
      </c>
      <c r="V303" s="190">
        <v>1154</v>
      </c>
      <c r="W303" s="207">
        <v>544</v>
      </c>
      <c r="X303" s="188">
        <v>673</v>
      </c>
      <c r="Y303" s="192">
        <v>271</v>
      </c>
      <c r="Z303" s="190">
        <v>1030</v>
      </c>
      <c r="AA303" s="188">
        <v>1562</v>
      </c>
      <c r="AB303" s="169">
        <f t="shared" si="4372"/>
        <v>10034</v>
      </c>
      <c r="AC303" s="170">
        <f t="shared" si="4373"/>
        <v>10299</v>
      </c>
      <c r="BI303" s="136" t="s">
        <v>31</v>
      </c>
      <c r="BJ303" s="128">
        <f>B303/B312</f>
        <v>4.8509880142533206E-2</v>
      </c>
      <c r="BK303" s="129">
        <f t="shared" ref="BK303" si="4756">C303/C312</f>
        <v>0.10310908132794661</v>
      </c>
      <c r="BL303" s="130">
        <f t="shared" ref="BL303" si="4757">D303/D312</f>
        <v>4.8645759087669278E-2</v>
      </c>
      <c r="BM303" s="131">
        <f t="shared" ref="BM303" si="4758">E303/E312</f>
        <v>8.1729853305391509E-2</v>
      </c>
      <c r="BN303" s="128">
        <f t="shared" ref="BN303" si="4759">F303/F312</f>
        <v>2.8481212503946952E-2</v>
      </c>
      <c r="BO303" s="129">
        <f t="shared" ref="BO303" si="4760">G303/G312</f>
        <v>0.11126457949662369</v>
      </c>
      <c r="BP303" s="130">
        <f t="shared" ref="BP303" si="4761">H303/H312</f>
        <v>5.2355179250844007E-2</v>
      </c>
      <c r="BQ303" s="131">
        <f t="shared" ref="BQ303" si="4762">I303/I312</f>
        <v>8.974146959925032E-2</v>
      </c>
      <c r="BR303" s="128">
        <f t="shared" ref="BR303" si="4763">J303/J312</f>
        <v>0.10724023023326265</v>
      </c>
      <c r="BS303" s="129">
        <f t="shared" ref="BS303" si="4764">K303/K312</f>
        <v>2.4897480960749854E-2</v>
      </c>
      <c r="BT303" s="130">
        <f t="shared" ref="BT303" si="4765">L303/L312</f>
        <v>0.12070234465355904</v>
      </c>
      <c r="BU303" s="128">
        <f t="shared" ref="BU303" si="4766">M303/M312</f>
        <v>3.0732626152473481E-2</v>
      </c>
      <c r="BV303" s="132">
        <f t="shared" ref="BV303" si="4767">N303/N312</f>
        <v>8.2487111388845499E-2</v>
      </c>
      <c r="BW303" s="133">
        <f t="shared" ref="BW303" si="4768">O303/O312</f>
        <v>5.0931186089018428E-2</v>
      </c>
      <c r="BX303" s="128">
        <f t="shared" ref="BX303" si="4769">P303/P312</f>
        <v>7.4751533093677311E-2</v>
      </c>
      <c r="BY303" s="129">
        <f t="shared" ref="BY303" si="4770">Q303/Q312</f>
        <v>7.1349944961473025E-2</v>
      </c>
      <c r="BZ303" s="130">
        <f t="shared" ref="BZ303" si="4771">R303/R312</f>
        <v>6.4344652491272608E-2</v>
      </c>
      <c r="CA303" s="131">
        <f t="shared" ref="CA303" si="4772">S303/S312</f>
        <v>7.664529442110693E-2</v>
      </c>
      <c r="CB303" s="128">
        <f t="shared" ref="CB303" si="4773">T303/T312</f>
        <v>0.10290237467018469</v>
      </c>
      <c r="CC303" s="129">
        <f t="shared" ref="CC303" si="4774">U303/U312</f>
        <v>1.8381262970649275E-2</v>
      </c>
      <c r="CD303" s="130">
        <f t="shared" ref="CD303" si="4775">V303/V312</f>
        <v>0.11777913859971423</v>
      </c>
      <c r="CE303" s="131">
        <f t="shared" ref="CE303" si="4776">W303/W312</f>
        <v>4.6827924593268483E-2</v>
      </c>
      <c r="CF303" s="128">
        <f t="shared" ref="CF303" si="4777">X303/X312</f>
        <v>7.9372567519754689E-2</v>
      </c>
      <c r="CG303" s="129">
        <f t="shared" ref="CG303" si="4778">Y303/Y312</f>
        <v>4.6547578151837854E-2</v>
      </c>
      <c r="CH303" s="130">
        <f t="shared" ref="CH303" si="4779">Z303/Z312</f>
        <v>5.4830982166622307E-2</v>
      </c>
      <c r="CI303" s="128">
        <f t="shared" ref="CI303" si="4780">AA303/AA312</f>
        <v>7.78276033881415E-2</v>
      </c>
      <c r="CJ303" s="134">
        <f t="shared" ref="CJ303" si="4781">AB303/AB312</f>
        <v>6.860948525791806E-2</v>
      </c>
      <c r="CK303" s="135">
        <f t="shared" ref="CK303" si="4782">AC303/AC312</f>
        <v>7.0543028576125377E-2</v>
      </c>
    </row>
    <row r="304" spans="1:89" x14ac:dyDescent="0.2">
      <c r="A304" s="145" t="s">
        <v>32</v>
      </c>
      <c r="B304" s="202">
        <v>841</v>
      </c>
      <c r="C304" s="196">
        <v>1043</v>
      </c>
      <c r="D304" s="197">
        <v>194</v>
      </c>
      <c r="E304" s="198">
        <v>464</v>
      </c>
      <c r="F304" s="195">
        <v>519</v>
      </c>
      <c r="G304" s="199">
        <v>1491</v>
      </c>
      <c r="H304" s="197">
        <v>970</v>
      </c>
      <c r="I304" s="198">
        <v>1683</v>
      </c>
      <c r="J304" s="195">
        <v>299</v>
      </c>
      <c r="K304" s="196">
        <v>98</v>
      </c>
      <c r="L304" s="197">
        <v>1204</v>
      </c>
      <c r="M304" s="195">
        <v>311</v>
      </c>
      <c r="N304" s="200">
        <v>1776</v>
      </c>
      <c r="O304" s="203">
        <v>1112</v>
      </c>
      <c r="P304" s="195">
        <v>510</v>
      </c>
      <c r="Q304" s="196">
        <v>741</v>
      </c>
      <c r="R304" s="197">
        <v>645</v>
      </c>
      <c r="S304" s="198">
        <v>1193</v>
      </c>
      <c r="T304" s="195">
        <v>162</v>
      </c>
      <c r="U304" s="199">
        <v>86</v>
      </c>
      <c r="V304" s="197">
        <v>1254</v>
      </c>
      <c r="W304" s="204">
        <v>507</v>
      </c>
      <c r="X304" s="195">
        <v>419</v>
      </c>
      <c r="Y304" s="199">
        <v>287</v>
      </c>
      <c r="Z304" s="197">
        <v>939</v>
      </c>
      <c r="AA304" s="195">
        <v>1489</v>
      </c>
      <c r="AB304" s="169">
        <f t="shared" si="4372"/>
        <v>9732</v>
      </c>
      <c r="AC304" s="170">
        <f t="shared" si="4373"/>
        <v>10505</v>
      </c>
      <c r="BI304" s="145" t="s">
        <v>32</v>
      </c>
      <c r="BJ304" s="128">
        <f>B304/B312</f>
        <v>6.8108195659216067E-2</v>
      </c>
      <c r="BK304" s="129">
        <f t="shared" ref="BK304" si="4783">C304/C312</f>
        <v>9.1603723871421044E-2</v>
      </c>
      <c r="BL304" s="130">
        <f t="shared" ref="BL304" si="4784">D304/D312</f>
        <v>3.4568781183178902E-2</v>
      </c>
      <c r="BM304" s="131">
        <f t="shared" ref="BM304" si="4785">E304/E312</f>
        <v>8.8397790055248615E-2</v>
      </c>
      <c r="BN304" s="128">
        <f t="shared" ref="BN304" si="4786">F304/F312</f>
        <v>3.2775497316071996E-2</v>
      </c>
      <c r="BO304" s="129">
        <f t="shared" ref="BO304" si="4787">G304/G312</f>
        <v>0.11441068139963168</v>
      </c>
      <c r="BP304" s="130">
        <f t="shared" ref="BP304" si="4788">H304/H312</f>
        <v>5.1980065376989446E-2</v>
      </c>
      <c r="BQ304" s="131">
        <f t="shared" ref="BQ304" si="4789">I304/I312</f>
        <v>9.2773276004630395E-2</v>
      </c>
      <c r="BR304" s="128">
        <f t="shared" ref="BR304" si="4790">J304/J312</f>
        <v>9.0578612541654044E-2</v>
      </c>
      <c r="BS304" s="129">
        <f t="shared" ref="BS304" si="4791">K304/K312</f>
        <v>2.8705330990041009E-2</v>
      </c>
      <c r="BT304" s="130">
        <f t="shared" ref="BT304" si="4792">L304/L312</f>
        <v>0.12659026390495215</v>
      </c>
      <c r="BU304" s="128">
        <f t="shared" ref="BU304" si="4793">M304/M312</f>
        <v>3.0831763656191138E-2</v>
      </c>
      <c r="BV304" s="132">
        <f t="shared" ref="BV304" si="4794">N304/N312</f>
        <v>9.2485549132947972E-2</v>
      </c>
      <c r="BW304" s="133">
        <f t="shared" ref="BW304" si="4795">O304/O312</f>
        <v>5.4932569283209012E-2</v>
      </c>
      <c r="BX304" s="128">
        <f t="shared" ref="BX304" si="4796">P304/P312</f>
        <v>5.3922605201945445E-2</v>
      </c>
      <c r="BY304" s="129">
        <f t="shared" ref="BY304" si="4797">Q304/Q312</f>
        <v>7.4151906334434109E-2</v>
      </c>
      <c r="BZ304" s="130">
        <f t="shared" ref="BZ304" si="4798">R304/R312</f>
        <v>5.1174230403046653E-2</v>
      </c>
      <c r="CA304" s="131">
        <f t="shared" ref="CA304" si="4799">S304/S312</f>
        <v>8.7920996388827471E-2</v>
      </c>
      <c r="CB304" s="128">
        <f t="shared" ref="CB304" si="4800">T304/T312</f>
        <v>6.1062947606483224E-2</v>
      </c>
      <c r="CC304" s="129">
        <f t="shared" ref="CC304" si="4801">U304/U312</f>
        <v>2.549659057219093E-2</v>
      </c>
      <c r="CD304" s="130">
        <f t="shared" ref="CD304" si="4802">V304/V312</f>
        <v>0.12798530312308634</v>
      </c>
      <c r="CE304" s="131">
        <f t="shared" ref="CE304" si="4803">W304/W312</f>
        <v>4.364293707497633E-2</v>
      </c>
      <c r="CF304" s="128">
        <f t="shared" ref="CF304" si="4804">X304/X312</f>
        <v>4.9416204741125132E-2</v>
      </c>
      <c r="CG304" s="129">
        <f t="shared" ref="CG304" si="4805">Y304/Y312</f>
        <v>4.9295774647887321E-2</v>
      </c>
      <c r="CH304" s="130">
        <f t="shared" ref="CH304" si="4806">Z304/Z312</f>
        <v>4.9986691509182855E-2</v>
      </c>
      <c r="CI304" s="128">
        <f t="shared" ref="CI304" si="4807">AA304/AA312</f>
        <v>7.4190333831589433E-2</v>
      </c>
      <c r="CJ304" s="134">
        <f t="shared" ref="CJ304" si="4808">AB304/AB312</f>
        <v>6.6544499753842787E-2</v>
      </c>
      <c r="CK304" s="135">
        <f t="shared" ref="CK304" si="4809">AC304/AC312</f>
        <v>7.1954026137702409E-2</v>
      </c>
    </row>
    <row r="305" spans="1:89" x14ac:dyDescent="0.2">
      <c r="A305" s="136" t="s">
        <v>33</v>
      </c>
      <c r="B305" s="205">
        <v>504</v>
      </c>
      <c r="C305" s="189">
        <v>530</v>
      </c>
      <c r="D305" s="190">
        <v>144</v>
      </c>
      <c r="E305" s="191">
        <v>285</v>
      </c>
      <c r="F305" s="188">
        <v>542</v>
      </c>
      <c r="G305" s="192">
        <v>815</v>
      </c>
      <c r="H305" s="190">
        <v>631</v>
      </c>
      <c r="I305" s="191">
        <v>1042</v>
      </c>
      <c r="J305" s="188">
        <v>92</v>
      </c>
      <c r="K305" s="189">
        <v>44</v>
      </c>
      <c r="L305" s="190">
        <v>490</v>
      </c>
      <c r="M305" s="188">
        <v>413</v>
      </c>
      <c r="N305" s="193">
        <v>755</v>
      </c>
      <c r="O305" s="206">
        <v>939</v>
      </c>
      <c r="P305" s="188">
        <v>358</v>
      </c>
      <c r="Q305" s="189">
        <v>565</v>
      </c>
      <c r="R305" s="190">
        <v>557</v>
      </c>
      <c r="S305" s="191">
        <v>562</v>
      </c>
      <c r="T305" s="188">
        <v>93</v>
      </c>
      <c r="U305" s="192">
        <v>86</v>
      </c>
      <c r="V305" s="190">
        <v>528</v>
      </c>
      <c r="W305" s="207">
        <v>376</v>
      </c>
      <c r="X305" s="188">
        <v>284</v>
      </c>
      <c r="Y305" s="192">
        <v>261</v>
      </c>
      <c r="Z305" s="190">
        <v>688</v>
      </c>
      <c r="AA305" s="188">
        <v>872</v>
      </c>
      <c r="AB305" s="169">
        <f t="shared" si="4372"/>
        <v>5666</v>
      </c>
      <c r="AC305" s="170">
        <f t="shared" si="4373"/>
        <v>6790</v>
      </c>
      <c r="BI305" s="136" t="s">
        <v>33</v>
      </c>
      <c r="BJ305" s="128">
        <f>B305/B312</f>
        <v>4.0816326530612242E-2</v>
      </c>
      <c r="BK305" s="129">
        <f t="shared" ref="BK305" si="4810">C305/C312</f>
        <v>4.6548392763042332E-2</v>
      </c>
      <c r="BL305" s="130">
        <f t="shared" ref="BL305" si="4811">D305/D312</f>
        <v>2.5659301496792589E-2</v>
      </c>
      <c r="BM305" s="131">
        <f t="shared" ref="BM305" si="4812">E305/E312</f>
        <v>5.4296056391693659E-2</v>
      </c>
      <c r="BN305" s="128">
        <f t="shared" ref="BN305" si="4813">F305/F312</f>
        <v>3.4227976002526049E-2</v>
      </c>
      <c r="BO305" s="129">
        <f t="shared" ref="BO305" si="4814">G305/G312</f>
        <v>6.2538367096378153E-2</v>
      </c>
      <c r="BP305" s="130">
        <f t="shared" ref="BP305" si="4815">H305/H312</f>
        <v>3.3813836343175606E-2</v>
      </c>
      <c r="BQ305" s="131">
        <f t="shared" ref="BQ305" si="4816">I305/I312</f>
        <v>5.7438950443746209E-2</v>
      </c>
      <c r="BR305" s="128">
        <f t="shared" ref="BR305" si="4817">J305/J312</f>
        <v>2.7870342320508938E-2</v>
      </c>
      <c r="BS305" s="129">
        <f t="shared" ref="BS305" si="4818">K305/K312</f>
        <v>1.2888107791446984E-2</v>
      </c>
      <c r="BT305" s="130">
        <f t="shared" ref="BT305" si="4819">L305/L312</f>
        <v>5.1519293449689835E-2</v>
      </c>
      <c r="BU305" s="128">
        <f t="shared" ref="BU305" si="4820">M305/M312</f>
        <v>4.0943789035392086E-2</v>
      </c>
      <c r="BV305" s="132">
        <f t="shared" ref="BV305" si="4821">N305/N312</f>
        <v>3.9316773420819663E-2</v>
      </c>
      <c r="BW305" s="133">
        <f t="shared" ref="BW305" si="4822">O305/O312</f>
        <v>4.6386405177098258E-2</v>
      </c>
      <c r="BX305" s="128">
        <f t="shared" ref="BX305" si="4823">P305/P312</f>
        <v>3.7851554239796997E-2</v>
      </c>
      <c r="BY305" s="129">
        <f t="shared" ref="BY305" si="4824">Q305/Q312</f>
        <v>5.6539577704393072E-2</v>
      </c>
      <c r="BZ305" s="130">
        <f t="shared" ref="BZ305" si="4825">R305/R312</f>
        <v>4.4192319898444937E-2</v>
      </c>
      <c r="CA305" s="131">
        <f t="shared" ref="CA305" si="4826">S305/S312</f>
        <v>4.1417937946790481E-2</v>
      </c>
      <c r="CB305" s="128">
        <f t="shared" ref="CB305" si="4827">T305/T312</f>
        <v>3.5054655107425559E-2</v>
      </c>
      <c r="CC305" s="129">
        <f t="shared" ref="CC305" si="4828">U305/U312</f>
        <v>2.549659057219093E-2</v>
      </c>
      <c r="CD305" s="130">
        <f t="shared" ref="CD305" si="4829">V305/V312</f>
        <v>5.3888548683404779E-2</v>
      </c>
      <c r="CE305" s="131">
        <f t="shared" ref="CE305" si="4830">W305/W312</f>
        <v>3.2366359645347335E-2</v>
      </c>
      <c r="CF305" s="128">
        <f t="shared" ref="CF305" si="4831">X305/X312</f>
        <v>3.3494515862719662E-2</v>
      </c>
      <c r="CG305" s="129">
        <f t="shared" ref="CG305" si="4832">Y305/Y312</f>
        <v>4.4829955341806942E-2</v>
      </c>
      <c r="CH305" s="130">
        <f t="shared" ref="CH305" si="4833">Z305/Z312</f>
        <v>3.6624966728772961E-2</v>
      </c>
      <c r="CI305" s="128">
        <f t="shared" ref="CI305" si="4834">AA305/AA312</f>
        <v>4.3447932237169903E-2</v>
      </c>
      <c r="CJ305" s="134">
        <f t="shared" ref="CJ305" si="4835">AB305/AB312</f>
        <v>3.8742410152617472E-2</v>
      </c>
      <c r="CK305" s="135">
        <f t="shared" ref="CK305" si="4836">AC305/AC312</f>
        <v>4.650812351023316E-2</v>
      </c>
    </row>
    <row r="306" spans="1:89" x14ac:dyDescent="0.2">
      <c r="A306" s="145" t="s">
        <v>34</v>
      </c>
      <c r="B306" s="202">
        <v>85</v>
      </c>
      <c r="C306" s="196">
        <v>221</v>
      </c>
      <c r="D306" s="197">
        <v>87</v>
      </c>
      <c r="E306" s="198">
        <v>167</v>
      </c>
      <c r="F306" s="195">
        <v>208</v>
      </c>
      <c r="G306" s="199">
        <v>387</v>
      </c>
      <c r="H306" s="197">
        <v>290</v>
      </c>
      <c r="I306" s="198">
        <v>447</v>
      </c>
      <c r="J306" s="195">
        <v>29</v>
      </c>
      <c r="K306" s="196">
        <v>21</v>
      </c>
      <c r="L306" s="197">
        <v>185</v>
      </c>
      <c r="M306" s="195">
        <v>244</v>
      </c>
      <c r="N306" s="200">
        <v>371</v>
      </c>
      <c r="O306" s="203">
        <v>593</v>
      </c>
      <c r="P306" s="195">
        <v>205</v>
      </c>
      <c r="Q306" s="196">
        <v>311</v>
      </c>
      <c r="R306" s="197">
        <v>307</v>
      </c>
      <c r="S306" s="198">
        <v>293</v>
      </c>
      <c r="T306" s="195">
        <v>71</v>
      </c>
      <c r="U306" s="199">
        <v>69</v>
      </c>
      <c r="V306" s="197">
        <v>208</v>
      </c>
      <c r="W306" s="204">
        <v>249</v>
      </c>
      <c r="X306" s="195">
        <v>170</v>
      </c>
      <c r="Y306" s="199">
        <v>270</v>
      </c>
      <c r="Z306" s="197">
        <v>440</v>
      </c>
      <c r="AA306" s="195">
        <v>411</v>
      </c>
      <c r="AB306" s="169">
        <f t="shared" si="4372"/>
        <v>2656</v>
      </c>
      <c r="AC306" s="170">
        <f t="shared" si="4373"/>
        <v>3683</v>
      </c>
      <c r="BI306" s="145" t="s">
        <v>34</v>
      </c>
      <c r="BJ306" s="128">
        <f>B306/B312</f>
        <v>6.8837058632977002E-3</v>
      </c>
      <c r="BK306" s="129">
        <f t="shared" ref="BK306" si="4837">C306/C312</f>
        <v>1.9409801510627087E-2</v>
      </c>
      <c r="BL306" s="130">
        <f t="shared" ref="BL306" si="4838">D306/D312</f>
        <v>1.5502494654312188E-2</v>
      </c>
      <c r="BM306" s="131">
        <f t="shared" ref="BM306" si="4839">E306/E312</f>
        <v>3.1815583920746807E-2</v>
      </c>
      <c r="BN306" s="128">
        <f t="shared" ref="BN306" si="4840">F306/F312</f>
        <v>1.313545942532365E-2</v>
      </c>
      <c r="BO306" s="129">
        <f t="shared" ref="BO306" si="4841">G306/G312</f>
        <v>2.9696132596685083E-2</v>
      </c>
      <c r="BP306" s="130">
        <f t="shared" ref="BP306" si="4842">H306/H312</f>
        <v>1.5540431916831896E-2</v>
      </c>
      <c r="BQ306" s="131">
        <f t="shared" ref="BQ306" si="4843">I306/I312</f>
        <v>2.4640317512816274E-2</v>
      </c>
      <c r="BR306" s="128">
        <f t="shared" ref="BR306" si="4844">J306/J312</f>
        <v>8.7852166010299916E-3</v>
      </c>
      <c r="BS306" s="129">
        <f t="shared" ref="BS306" si="4845">K306/K312</f>
        <v>6.1511423550087872E-3</v>
      </c>
      <c r="BT306" s="130">
        <f t="shared" ref="BT306" si="4846">L306/L312</f>
        <v>1.9451161812637997E-2</v>
      </c>
      <c r="BU306" s="128">
        <f t="shared" ref="BU306" si="4847">M306/M312</f>
        <v>2.418955090710816E-2</v>
      </c>
      <c r="BV306" s="132">
        <f t="shared" ref="BV306" si="4848">N306/N312</f>
        <v>1.9319897932614696E-2</v>
      </c>
      <c r="BW306" s="133">
        <f t="shared" ref="BW306" si="4849">O306/O312</f>
        <v>2.9294076964876747E-2</v>
      </c>
      <c r="BX306" s="128">
        <f t="shared" ref="BX306" si="4850">P306/P312</f>
        <v>2.1674772679213365E-2</v>
      </c>
      <c r="BY306" s="129">
        <f t="shared" ref="BY306" si="4851">Q306/Q312</f>
        <v>3.1121785249674773E-2</v>
      </c>
      <c r="BZ306" s="130">
        <f t="shared" ref="BZ306" si="4852">R306/R312</f>
        <v>2.435734687400825E-2</v>
      </c>
      <c r="CA306" s="131">
        <f t="shared" ref="CA306" si="4853">S306/S312</f>
        <v>2.1593337755177241E-2</v>
      </c>
      <c r="CB306" s="128">
        <f t="shared" ref="CB306" si="4854">T306/T312</f>
        <v>2.6762156049754994E-2</v>
      </c>
      <c r="CC306" s="129">
        <f t="shared" ref="CC306" si="4855">U306/U312</f>
        <v>2.0456566854432257E-2</v>
      </c>
      <c r="CD306" s="130">
        <f t="shared" ref="CD306" si="4856">V306/V312</f>
        <v>2.1228822208614002E-2</v>
      </c>
      <c r="CE306" s="131">
        <f t="shared" ref="CE306" si="4857">W306/W312</f>
        <v>2.1434105190668847E-2</v>
      </c>
      <c r="CF306" s="128">
        <f t="shared" ref="CF306" si="4858">X306/X312</f>
        <v>2.0049534143177263E-2</v>
      </c>
      <c r="CG306" s="129">
        <f t="shared" ref="CG306" si="4859">Y306/Y312</f>
        <v>4.6375815870834766E-2</v>
      </c>
      <c r="CH306" s="130">
        <f t="shared" ref="CH306" si="4860">Z306/Z312</f>
        <v>2.3422943838168751E-2</v>
      </c>
      <c r="CI306" s="128">
        <f t="shared" ref="CI306" si="4861">AA306/AA312</f>
        <v>2.0478325859491778E-2</v>
      </c>
      <c r="CJ306" s="134">
        <f t="shared" ref="CJ306" si="4862">AB306/AB312</f>
        <v>1.8160932115310977E-2</v>
      </c>
      <c r="CK306" s="135">
        <f t="shared" ref="CK306" si="4863">AC306/AC312</f>
        <v>2.5226718540233978E-2</v>
      </c>
    </row>
    <row r="307" spans="1:89" x14ac:dyDescent="0.2">
      <c r="A307" s="136" t="s">
        <v>35</v>
      </c>
      <c r="B307" s="205">
        <v>0</v>
      </c>
      <c r="C307" s="189">
        <v>116</v>
      </c>
      <c r="D307" s="190">
        <v>4</v>
      </c>
      <c r="E307" s="191">
        <v>72</v>
      </c>
      <c r="F307" s="188">
        <v>1</v>
      </c>
      <c r="G307" s="192">
        <v>204</v>
      </c>
      <c r="H307" s="190">
        <v>33</v>
      </c>
      <c r="I307" s="191">
        <v>145</v>
      </c>
      <c r="J307" s="188">
        <v>12</v>
      </c>
      <c r="K307" s="189">
        <v>6</v>
      </c>
      <c r="L307" s="190">
        <v>49</v>
      </c>
      <c r="M307" s="188">
        <v>35</v>
      </c>
      <c r="N307" s="193">
        <v>83</v>
      </c>
      <c r="O307" s="206">
        <v>70</v>
      </c>
      <c r="P307" s="188">
        <v>44</v>
      </c>
      <c r="Q307" s="189">
        <v>33</v>
      </c>
      <c r="R307" s="190">
        <v>60</v>
      </c>
      <c r="S307" s="191">
        <v>23</v>
      </c>
      <c r="T307" s="188">
        <v>3</v>
      </c>
      <c r="U307" s="192">
        <v>7</v>
      </c>
      <c r="V307" s="190">
        <v>33</v>
      </c>
      <c r="W307" s="207">
        <v>10</v>
      </c>
      <c r="X307" s="188">
        <v>24</v>
      </c>
      <c r="Y307" s="192">
        <v>13</v>
      </c>
      <c r="Z307" s="190">
        <v>34</v>
      </c>
      <c r="AA307" s="188">
        <v>50</v>
      </c>
      <c r="AB307" s="169">
        <f t="shared" si="4372"/>
        <v>380</v>
      </c>
      <c r="AC307" s="170">
        <f t="shared" si="4373"/>
        <v>784</v>
      </c>
      <c r="BI307" s="136" t="s">
        <v>35</v>
      </c>
      <c r="BJ307" s="128">
        <f>B307/B312</f>
        <v>0</v>
      </c>
      <c r="BK307" s="129">
        <f t="shared" ref="BK307" si="4864">C307/C312</f>
        <v>1.0187950114175302E-2</v>
      </c>
      <c r="BL307" s="130">
        <f t="shared" ref="BL307" si="4865">D307/D312</f>
        <v>7.1275837491090524E-4</v>
      </c>
      <c r="BM307" s="131">
        <f t="shared" ref="BM307" si="4866">E307/E312</f>
        <v>1.3716898456848923E-2</v>
      </c>
      <c r="BN307" s="128">
        <f t="shared" ref="BN307" si="4867">F307/F312</f>
        <v>6.315124723713294E-5</v>
      </c>
      <c r="BO307" s="129">
        <f t="shared" ref="BO307" si="4868">G307/G312</f>
        <v>1.5653775322283611E-2</v>
      </c>
      <c r="BP307" s="130">
        <f t="shared" ref="BP307" si="4869">H307/H312</f>
        <v>1.7683939767429398E-3</v>
      </c>
      <c r="BQ307" s="131">
        <f t="shared" ref="BQ307" si="4870">I307/I312</f>
        <v>7.9929441596383877E-3</v>
      </c>
      <c r="BR307" s="128">
        <f t="shared" ref="BR307" si="4871">J307/J312</f>
        <v>3.6352620418055137E-3</v>
      </c>
      <c r="BS307" s="129">
        <f t="shared" ref="BS307" si="4872">K307/K312</f>
        <v>1.7574692442882249E-3</v>
      </c>
      <c r="BT307" s="130">
        <f t="shared" ref="BT307" si="4873">L307/L312</f>
        <v>5.1519293449689835E-3</v>
      </c>
      <c r="BU307" s="128">
        <f t="shared" ref="BU307" si="4874">M307/M312</f>
        <v>3.4698126301179735E-3</v>
      </c>
      <c r="BV307" s="132">
        <f t="shared" ref="BV307" si="4875">N307/N312</f>
        <v>4.3222413164609695E-3</v>
      </c>
      <c r="BW307" s="133">
        <f t="shared" ref="BW307" si="4876">O307/O312</f>
        <v>3.4579854764609989E-3</v>
      </c>
      <c r="BX307" s="128">
        <f t="shared" ref="BX307" si="4877">P307/P312</f>
        <v>4.6521463311482341E-3</v>
      </c>
      <c r="BY307" s="129">
        <f t="shared" ref="BY307" si="4878">Q307/Q312</f>
        <v>3.3023116181326931E-3</v>
      </c>
      <c r="BZ307" s="130">
        <f t="shared" ref="BZ307" si="4879">R307/R312</f>
        <v>4.7603935258648047E-3</v>
      </c>
      <c r="CA307" s="131">
        <f t="shared" ref="CA307" si="4880">S307/S312</f>
        <v>1.6950401650821726E-3</v>
      </c>
      <c r="CB307" s="128">
        <f t="shared" ref="CB307" si="4881">T307/T312</f>
        <v>1.1307953260459858E-3</v>
      </c>
      <c r="CC307" s="129">
        <f t="shared" ref="CC307" si="4882">U307/U312</f>
        <v>2.0753038837829827E-3</v>
      </c>
      <c r="CD307" s="130">
        <f t="shared" ref="CD307" si="4883">V307/V312</f>
        <v>3.3680342927127987E-3</v>
      </c>
      <c r="CE307" s="131">
        <f t="shared" ref="CE307" si="4884">W307/W312</f>
        <v>8.6080743737625891E-4</v>
      </c>
      <c r="CF307" s="128">
        <f t="shared" ref="CF307" si="4885">X307/X312</f>
        <v>2.8305224672720841E-3</v>
      </c>
      <c r="CG307" s="129">
        <f t="shared" ref="CG307" si="4886">Y307/Y312</f>
        <v>2.2329096530401922E-3</v>
      </c>
      <c r="CH307" s="130">
        <f t="shared" ref="CH307" si="4887">Z307/Z312</f>
        <v>1.8099547511312218E-3</v>
      </c>
      <c r="CI307" s="128">
        <f t="shared" ref="CI307" si="4888">AA307/AA312</f>
        <v>2.4912805181863478E-3</v>
      </c>
      <c r="CJ307" s="134">
        <f t="shared" ref="CJ307" si="4889">AB307/AB312</f>
        <v>2.5983261309556372E-3</v>
      </c>
      <c r="CK307" s="135">
        <f t="shared" ref="CK307" si="4890">AC307/AC312</f>
        <v>5.3700101372640349E-3</v>
      </c>
    </row>
    <row r="308" spans="1:89" x14ac:dyDescent="0.2">
      <c r="A308" s="145" t="s">
        <v>36</v>
      </c>
      <c r="B308" s="202"/>
      <c r="C308" s="196"/>
      <c r="D308" s="197"/>
      <c r="E308" s="198"/>
      <c r="F308" s="195"/>
      <c r="G308" s="199"/>
      <c r="H308" s="197"/>
      <c r="I308" s="198"/>
      <c r="J308" s="195"/>
      <c r="K308" s="199"/>
      <c r="L308" s="197"/>
      <c r="M308" s="195"/>
      <c r="N308" s="200"/>
      <c r="O308" s="203"/>
      <c r="P308" s="195"/>
      <c r="Q308" s="199"/>
      <c r="R308" s="197"/>
      <c r="S308" s="198"/>
      <c r="T308" s="195"/>
      <c r="U308" s="199"/>
      <c r="V308" s="197"/>
      <c r="W308" s="198"/>
      <c r="X308" s="195"/>
      <c r="Y308" s="199"/>
      <c r="Z308" s="197"/>
      <c r="AA308" s="195"/>
      <c r="AB308" s="169">
        <f t="shared" si="4372"/>
        <v>0</v>
      </c>
      <c r="AC308" s="170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2">
      <c r="A309" s="136" t="s">
        <v>37</v>
      </c>
      <c r="B309" s="58"/>
      <c r="C309" s="59"/>
      <c r="D309" s="138"/>
      <c r="E309" s="139"/>
      <c r="F309" s="137"/>
      <c r="G309" s="140"/>
      <c r="H309" s="138"/>
      <c r="I309" s="139"/>
      <c r="J309" s="137"/>
      <c r="K309" s="140"/>
      <c r="L309" s="138"/>
      <c r="M309" s="137"/>
      <c r="N309" s="141"/>
      <c r="O309" s="142"/>
      <c r="P309" s="137"/>
      <c r="Q309" s="140"/>
      <c r="R309" s="138"/>
      <c r="S309" s="139"/>
      <c r="T309" s="137"/>
      <c r="U309" s="140"/>
      <c r="V309" s="138"/>
      <c r="W309" s="139"/>
      <c r="X309" s="137"/>
      <c r="Y309" s="140"/>
      <c r="Z309" s="143"/>
      <c r="AA309" s="144"/>
      <c r="AB309" s="171">
        <f t="shared" ref="AB309:AB311" si="4918">SUM(B309,D309,F309,H309,J309,L309,N309,P309,R309,T309,V309,X309,Z309)</f>
        <v>0</v>
      </c>
      <c r="AC309" s="172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71">
        <f t="shared" si="4918"/>
        <v>0</v>
      </c>
      <c r="AC310" s="172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71">
        <f t="shared" si="4918"/>
        <v>0</v>
      </c>
      <c r="AC311" s="172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66" t="s">
        <v>13</v>
      </c>
      <c r="B312" s="20">
        <f>SUM(B289:B311)</f>
        <v>12348</v>
      </c>
      <c r="C312" s="21">
        <f t="shared" ref="C312:AA312" si="5001">SUM(C289:C311)</f>
        <v>11386</v>
      </c>
      <c r="D312" s="20">
        <f t="shared" si="5001"/>
        <v>5612</v>
      </c>
      <c r="E312" s="21">
        <f t="shared" si="5001"/>
        <v>5249</v>
      </c>
      <c r="F312" s="20">
        <f t="shared" si="5001"/>
        <v>15835</v>
      </c>
      <c r="G312" s="21">
        <f t="shared" si="5001"/>
        <v>13032</v>
      </c>
      <c r="H312" s="20">
        <f t="shared" si="5001"/>
        <v>18661</v>
      </c>
      <c r="I312" s="21">
        <f t="shared" si="5001"/>
        <v>18141</v>
      </c>
      <c r="J312" s="20">
        <f t="shared" si="5001"/>
        <v>3301</v>
      </c>
      <c r="K312" s="21">
        <f t="shared" si="5001"/>
        <v>3414</v>
      </c>
      <c r="L312" s="20">
        <f t="shared" si="5001"/>
        <v>9511</v>
      </c>
      <c r="M312" s="21">
        <f t="shared" si="5001"/>
        <v>10087</v>
      </c>
      <c r="N312" s="20">
        <f t="shared" si="5001"/>
        <v>19203</v>
      </c>
      <c r="O312" s="21">
        <f t="shared" si="5001"/>
        <v>20243</v>
      </c>
      <c r="P312" s="20">
        <f t="shared" si="5001"/>
        <v>9458</v>
      </c>
      <c r="Q312" s="21">
        <f t="shared" si="5001"/>
        <v>9993</v>
      </c>
      <c r="R312" s="20">
        <f t="shared" si="5001"/>
        <v>12604</v>
      </c>
      <c r="S312" s="21">
        <f t="shared" si="5001"/>
        <v>13569</v>
      </c>
      <c r="T312" s="20">
        <f t="shared" si="5001"/>
        <v>2653</v>
      </c>
      <c r="U312" s="21">
        <f t="shared" si="5001"/>
        <v>3373</v>
      </c>
      <c r="V312" s="20">
        <f t="shared" si="5001"/>
        <v>9798</v>
      </c>
      <c r="W312" s="21">
        <f t="shared" si="5001"/>
        <v>11617</v>
      </c>
      <c r="X312" s="20">
        <f t="shared" si="5001"/>
        <v>8479</v>
      </c>
      <c r="Y312" s="21">
        <f t="shared" si="5001"/>
        <v>5822</v>
      </c>
      <c r="Z312" s="20">
        <f t="shared" si="5001"/>
        <v>18785</v>
      </c>
      <c r="AA312" s="21">
        <f t="shared" si="5001"/>
        <v>20070</v>
      </c>
      <c r="AB312" s="173">
        <f t="shared" ref="AB312:AC312" si="5002">SUM(AB288:AB311)</f>
        <v>146248</v>
      </c>
      <c r="AC312" s="174">
        <f t="shared" si="5002"/>
        <v>145996</v>
      </c>
      <c r="BI312" s="266" t="s">
        <v>13</v>
      </c>
      <c r="BJ312" s="154">
        <f>SUM(BJ288:BJ311)</f>
        <v>1</v>
      </c>
      <c r="BK312" s="155">
        <f t="shared" ref="BK312:CK312" si="5003">SUM(BK288:BK311)</f>
        <v>1.0000000000000002</v>
      </c>
      <c r="BL312" s="154">
        <f t="shared" si="5003"/>
        <v>1</v>
      </c>
      <c r="BM312" s="155">
        <f t="shared" si="5003"/>
        <v>0.99999999999999989</v>
      </c>
      <c r="BN312" s="154">
        <f t="shared" si="5003"/>
        <v>1</v>
      </c>
      <c r="BO312" s="155">
        <f t="shared" si="5003"/>
        <v>1</v>
      </c>
      <c r="BP312" s="154">
        <f t="shared" si="5003"/>
        <v>0.99999999999999978</v>
      </c>
      <c r="BQ312" s="155">
        <f t="shared" si="5003"/>
        <v>1.0000000000000002</v>
      </c>
      <c r="BR312" s="154">
        <f t="shared" si="5003"/>
        <v>1</v>
      </c>
      <c r="BS312" s="155">
        <f t="shared" si="5003"/>
        <v>1</v>
      </c>
      <c r="BT312" s="154">
        <f t="shared" si="5003"/>
        <v>0.99999999999999989</v>
      </c>
      <c r="BU312" s="155">
        <f t="shared" si="5003"/>
        <v>0.99999999999999989</v>
      </c>
      <c r="BV312" s="154">
        <f t="shared" si="5003"/>
        <v>0.99999999999999989</v>
      </c>
      <c r="BW312" s="155">
        <f t="shared" si="5003"/>
        <v>1</v>
      </c>
      <c r="BX312" s="154">
        <f t="shared" si="5003"/>
        <v>1</v>
      </c>
      <c r="BY312" s="155">
        <f t="shared" si="5003"/>
        <v>1.0000000000000002</v>
      </c>
      <c r="BZ312" s="154">
        <f t="shared" si="5003"/>
        <v>1</v>
      </c>
      <c r="CA312" s="155">
        <f t="shared" si="5003"/>
        <v>1</v>
      </c>
      <c r="CB312" s="154">
        <f t="shared" si="5003"/>
        <v>1</v>
      </c>
      <c r="CC312" s="155">
        <f t="shared" si="5003"/>
        <v>0.99999999999999989</v>
      </c>
      <c r="CD312" s="154">
        <f t="shared" si="5003"/>
        <v>1</v>
      </c>
      <c r="CE312" s="155">
        <f t="shared" si="5003"/>
        <v>0.99999999999999978</v>
      </c>
      <c r="CF312" s="154">
        <f t="shared" si="5003"/>
        <v>1</v>
      </c>
      <c r="CG312" s="155">
        <f t="shared" si="5003"/>
        <v>1</v>
      </c>
      <c r="CH312" s="154">
        <f t="shared" si="5003"/>
        <v>1</v>
      </c>
      <c r="CI312" s="155">
        <f t="shared" si="5003"/>
        <v>1</v>
      </c>
      <c r="CJ312" s="154">
        <f t="shared" si="5003"/>
        <v>1</v>
      </c>
      <c r="CK312" s="155">
        <f t="shared" si="5003"/>
        <v>0.99999999999999989</v>
      </c>
    </row>
    <row r="313" spans="1:89" ht="13.5" thickTop="1" x14ac:dyDescent="0.2">
      <c r="A313" s="186"/>
    </row>
    <row r="315" spans="1:89" x14ac:dyDescent="0.2">
      <c r="A315" s="300">
        <f>+A284+1</f>
        <v>44572</v>
      </c>
      <c r="B315" s="300"/>
      <c r="C315" s="300"/>
      <c r="D315" s="300"/>
      <c r="BI315" s="305">
        <f>+BI284+1</f>
        <v>44572</v>
      </c>
      <c r="BJ315" s="305"/>
      <c r="BK315" s="305"/>
      <c r="BL315" s="305"/>
    </row>
    <row r="316" spans="1:89" ht="13.5" thickBot="1" x14ac:dyDescent="0.25">
      <c r="AE316" s="269" t="s">
        <v>84</v>
      </c>
    </row>
    <row r="317" spans="1:89" ht="14.25" thickTop="1" thickBot="1" x14ac:dyDescent="0.25">
      <c r="A317" s="296" t="s">
        <v>0</v>
      </c>
      <c r="B317" s="298" t="s">
        <v>1</v>
      </c>
      <c r="C317" s="299"/>
      <c r="D317" s="298" t="s">
        <v>2</v>
      </c>
      <c r="E317" s="299"/>
      <c r="F317" s="298" t="s">
        <v>3</v>
      </c>
      <c r="G317" s="299"/>
      <c r="H317" s="298" t="s">
        <v>4</v>
      </c>
      <c r="I317" s="299"/>
      <c r="J317" s="298" t="s">
        <v>5</v>
      </c>
      <c r="K317" s="299"/>
      <c r="L317" s="298" t="s">
        <v>6</v>
      </c>
      <c r="M317" s="299"/>
      <c r="N317" s="298" t="s">
        <v>7</v>
      </c>
      <c r="O317" s="299"/>
      <c r="P317" s="298" t="s">
        <v>8</v>
      </c>
      <c r="Q317" s="299"/>
      <c r="R317" s="298" t="s">
        <v>9</v>
      </c>
      <c r="S317" s="299"/>
      <c r="T317" s="298" t="s">
        <v>10</v>
      </c>
      <c r="U317" s="299"/>
      <c r="V317" s="298" t="s">
        <v>11</v>
      </c>
      <c r="W317" s="299"/>
      <c r="X317" s="298" t="s">
        <v>12</v>
      </c>
      <c r="Y317" s="299"/>
      <c r="Z317" s="301" t="s">
        <v>40</v>
      </c>
      <c r="AA317" s="302"/>
      <c r="AB317" s="303" t="s">
        <v>41</v>
      </c>
      <c r="AC317" s="304"/>
      <c r="AE317" s="296" t="s">
        <v>0</v>
      </c>
      <c r="AF317" s="298" t="s">
        <v>1</v>
      </c>
      <c r="AG317" s="299"/>
      <c r="AH317" s="298" t="s">
        <v>2</v>
      </c>
      <c r="AI317" s="299"/>
      <c r="AJ317" s="298" t="s">
        <v>3</v>
      </c>
      <c r="AK317" s="299"/>
      <c r="AL317" s="298" t="s">
        <v>4</v>
      </c>
      <c r="AM317" s="299"/>
      <c r="AN317" s="298" t="s">
        <v>5</v>
      </c>
      <c r="AO317" s="299"/>
      <c r="AP317" s="298" t="s">
        <v>6</v>
      </c>
      <c r="AQ317" s="299"/>
      <c r="AR317" s="298" t="s">
        <v>7</v>
      </c>
      <c r="AS317" s="299"/>
      <c r="AT317" s="298" t="s">
        <v>8</v>
      </c>
      <c r="AU317" s="299"/>
      <c r="AV317" s="298" t="s">
        <v>9</v>
      </c>
      <c r="AW317" s="299"/>
      <c r="AX317" s="298" t="s">
        <v>10</v>
      </c>
      <c r="AY317" s="299"/>
      <c r="AZ317" s="298" t="s">
        <v>11</v>
      </c>
      <c r="BA317" s="299"/>
      <c r="BB317" s="298" t="s">
        <v>12</v>
      </c>
      <c r="BC317" s="299"/>
      <c r="BD317" s="301" t="s">
        <v>40</v>
      </c>
      <c r="BE317" s="302"/>
      <c r="BF317" s="303" t="s">
        <v>41</v>
      </c>
      <c r="BG317" s="304"/>
      <c r="BI317" s="296" t="s">
        <v>0</v>
      </c>
      <c r="BJ317" s="298" t="s">
        <v>1</v>
      </c>
      <c r="BK317" s="299"/>
      <c r="BL317" s="298" t="s">
        <v>2</v>
      </c>
      <c r="BM317" s="299"/>
      <c r="BN317" s="298" t="s">
        <v>3</v>
      </c>
      <c r="BO317" s="299"/>
      <c r="BP317" s="298" t="s">
        <v>4</v>
      </c>
      <c r="BQ317" s="299"/>
      <c r="BR317" s="298" t="s">
        <v>5</v>
      </c>
      <c r="BS317" s="299"/>
      <c r="BT317" s="298" t="s">
        <v>6</v>
      </c>
      <c r="BU317" s="299"/>
      <c r="BV317" s="298" t="s">
        <v>7</v>
      </c>
      <c r="BW317" s="299"/>
      <c r="BX317" s="298" t="s">
        <v>8</v>
      </c>
      <c r="BY317" s="299"/>
      <c r="BZ317" s="298" t="s">
        <v>9</v>
      </c>
      <c r="CA317" s="299"/>
      <c r="CB317" s="298" t="s">
        <v>10</v>
      </c>
      <c r="CC317" s="299"/>
      <c r="CD317" s="298" t="s">
        <v>11</v>
      </c>
      <c r="CE317" s="299"/>
      <c r="CF317" s="298" t="s">
        <v>12</v>
      </c>
      <c r="CG317" s="299"/>
      <c r="CH317" s="301" t="s">
        <v>40</v>
      </c>
      <c r="CI317" s="302"/>
      <c r="CJ317" s="298" t="s">
        <v>41</v>
      </c>
      <c r="CK317" s="299"/>
    </row>
    <row r="318" spans="1:89" ht="15" thickTop="1" thickBot="1" x14ac:dyDescent="0.3">
      <c r="A318" s="297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75" t="s">
        <v>14</v>
      </c>
      <c r="AC318" s="176" t="s">
        <v>15</v>
      </c>
      <c r="AE318" s="297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75" t="s">
        <v>14</v>
      </c>
      <c r="BG318" s="176" t="s">
        <v>15</v>
      </c>
      <c r="BI318" s="297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85"/>
      <c r="D319" s="126"/>
      <c r="E319" s="179"/>
      <c r="F319" s="125"/>
      <c r="G319" s="127"/>
      <c r="H319" s="126"/>
      <c r="I319" s="179"/>
      <c r="J319" s="125"/>
      <c r="K319" s="127"/>
      <c r="L319" s="126"/>
      <c r="M319" s="125"/>
      <c r="N319" s="178"/>
      <c r="O319" s="180"/>
      <c r="P319" s="125"/>
      <c r="Q319" s="127"/>
      <c r="R319" s="126"/>
      <c r="S319" s="179"/>
      <c r="T319" s="125"/>
      <c r="U319" s="127"/>
      <c r="V319" s="126"/>
      <c r="W319" s="179"/>
      <c r="X319" s="125"/>
      <c r="Y319" s="127"/>
      <c r="Z319" s="183"/>
      <c r="AA319" s="184"/>
      <c r="AB319" s="169">
        <f>B319+D319+F319+H319+J319+L319+N319+P319+R319+T319+V319+X319+Z319</f>
        <v>0</v>
      </c>
      <c r="AC319" s="170">
        <f>C319+E319+G319+I319+K319+M319+O319+Q319+S319+U319+W319+Y319+AA319</f>
        <v>0</v>
      </c>
      <c r="AE319" s="272" t="str">
        <f>$AE$9</f>
        <v>07:00 - 07:59</v>
      </c>
      <c r="AF319" s="125">
        <f>SUMIF($A$9:$A$32,$AE319,B$319:B$342)</f>
        <v>1192</v>
      </c>
      <c r="AG319" s="185">
        <f t="shared" ref="AG319:AV320" si="5004">SUMIF($A$9:$A$32,$AE319,C$319:C$342)</f>
        <v>593</v>
      </c>
      <c r="AH319" s="126">
        <f t="shared" si="5004"/>
        <v>436</v>
      </c>
      <c r="AI319" s="179">
        <f t="shared" si="5004"/>
        <v>413</v>
      </c>
      <c r="AJ319" s="125">
        <f t="shared" si="5004"/>
        <v>1438</v>
      </c>
      <c r="AK319" s="127">
        <f t="shared" si="5004"/>
        <v>828</v>
      </c>
      <c r="AL319" s="126">
        <f t="shared" si="5004"/>
        <v>1516</v>
      </c>
      <c r="AM319" s="179">
        <f t="shared" si="5004"/>
        <v>1094</v>
      </c>
      <c r="AN319" s="125">
        <f t="shared" si="5004"/>
        <v>129</v>
      </c>
      <c r="AO319" s="127">
        <f t="shared" si="5004"/>
        <v>481</v>
      </c>
      <c r="AP319" s="126">
        <f t="shared" si="5004"/>
        <v>515</v>
      </c>
      <c r="AQ319" s="125">
        <f t="shared" si="5004"/>
        <v>1223</v>
      </c>
      <c r="AR319" s="178">
        <f t="shared" si="5004"/>
        <v>1371</v>
      </c>
      <c r="AS319" s="180">
        <f t="shared" si="5004"/>
        <v>1949</v>
      </c>
      <c r="AT319" s="125">
        <f t="shared" si="5004"/>
        <v>953</v>
      </c>
      <c r="AU319" s="127">
        <f t="shared" si="5004"/>
        <v>903</v>
      </c>
      <c r="AV319" s="126">
        <f t="shared" si="5004"/>
        <v>1252</v>
      </c>
      <c r="AW319" s="179">
        <f t="shared" ref="AW319:BE320" si="5005">SUMIF($A$9:$A$32,$AE319,S$319:S$342)</f>
        <v>967</v>
      </c>
      <c r="AX319" s="125">
        <f t="shared" si="5005"/>
        <v>192</v>
      </c>
      <c r="AY319" s="127">
        <f t="shared" si="5005"/>
        <v>493</v>
      </c>
      <c r="AZ319" s="126">
        <f t="shared" si="5005"/>
        <v>488</v>
      </c>
      <c r="BA319" s="179">
        <f t="shared" si="5005"/>
        <v>978</v>
      </c>
      <c r="BB319" s="125">
        <f t="shared" si="5005"/>
        <v>811</v>
      </c>
      <c r="BC319" s="127">
        <f t="shared" si="5005"/>
        <v>725</v>
      </c>
      <c r="BD319" s="183">
        <f t="shared" si="5005"/>
        <v>1460</v>
      </c>
      <c r="BE319" s="184">
        <f t="shared" si="5005"/>
        <v>1235</v>
      </c>
      <c r="BF319" s="169">
        <f>AF319+AH319+AJ319+AL319+AN319+AP319+AR319+AT319+AV319+AX319+AZ319+BB319+BD319</f>
        <v>11753</v>
      </c>
      <c r="BG319" s="170">
        <f>AG319+AI319+AK319+AM319+AO319+AQ319+AS319+AU319+AW319+AY319+BA319+BC319+BE319</f>
        <v>11882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88">
        <v>131</v>
      </c>
      <c r="C320" s="189">
        <v>0</v>
      </c>
      <c r="D320" s="190">
        <v>85</v>
      </c>
      <c r="E320" s="191">
        <v>2</v>
      </c>
      <c r="F320" s="188">
        <v>413</v>
      </c>
      <c r="G320" s="192">
        <v>2</v>
      </c>
      <c r="H320" s="190">
        <v>228</v>
      </c>
      <c r="I320" s="191">
        <v>10</v>
      </c>
      <c r="J320" s="188">
        <v>6</v>
      </c>
      <c r="K320" s="192">
        <v>11</v>
      </c>
      <c r="L320" s="190">
        <v>10</v>
      </c>
      <c r="M320" s="188">
        <v>42</v>
      </c>
      <c r="N320" s="193">
        <v>76</v>
      </c>
      <c r="O320" s="194">
        <v>60</v>
      </c>
      <c r="P320" s="188">
        <v>22</v>
      </c>
      <c r="Q320" s="192">
        <v>51</v>
      </c>
      <c r="R320" s="190">
        <v>12</v>
      </c>
      <c r="S320" s="191">
        <v>54</v>
      </c>
      <c r="T320" s="188">
        <v>0</v>
      </c>
      <c r="U320" s="192">
        <v>0</v>
      </c>
      <c r="V320" s="190">
        <v>2</v>
      </c>
      <c r="W320" s="191">
        <v>0</v>
      </c>
      <c r="X320" s="188">
        <v>2</v>
      </c>
      <c r="Y320" s="192">
        <v>0</v>
      </c>
      <c r="Z320" s="190">
        <v>0</v>
      </c>
      <c r="AA320" s="188">
        <v>0</v>
      </c>
      <c r="AB320" s="169">
        <f t="shared" ref="AB320:AB339" si="5033">B320+D320+F320+H320+J320+L320+N320+P320+R320+T320+V320+X320+Z320</f>
        <v>987</v>
      </c>
      <c r="AC320" s="170">
        <f t="shared" ref="AC320:AC339" si="5034">C320+E320+G320+I320+K320+M320+O320+Q320+S320+U320+W320+Y320+AA320</f>
        <v>232</v>
      </c>
      <c r="AE320" s="274" t="str">
        <f>$AE$10</f>
        <v>08:00 - 08:59</v>
      </c>
      <c r="AF320" s="125">
        <f>SUMIF($A$9:$A$32,$AE320,B$319:B$342)</f>
        <v>1087</v>
      </c>
      <c r="AG320" s="189">
        <f t="shared" si="5004"/>
        <v>461</v>
      </c>
      <c r="AH320" s="190">
        <f t="shared" si="5004"/>
        <v>341</v>
      </c>
      <c r="AI320" s="191">
        <f t="shared" si="5004"/>
        <v>316</v>
      </c>
      <c r="AJ320" s="275">
        <f t="shared" si="5004"/>
        <v>1287</v>
      </c>
      <c r="AK320" s="192">
        <f t="shared" si="5004"/>
        <v>618</v>
      </c>
      <c r="AL320" s="190">
        <f t="shared" si="5004"/>
        <v>1449</v>
      </c>
      <c r="AM320" s="191">
        <f t="shared" si="5004"/>
        <v>958</v>
      </c>
      <c r="AN320" s="275">
        <f t="shared" si="5004"/>
        <v>117</v>
      </c>
      <c r="AO320" s="192">
        <f t="shared" si="5004"/>
        <v>399</v>
      </c>
      <c r="AP320" s="190">
        <f t="shared" si="5004"/>
        <v>497</v>
      </c>
      <c r="AQ320" s="275">
        <f t="shared" si="5004"/>
        <v>1065</v>
      </c>
      <c r="AR320" s="193">
        <f t="shared" si="5004"/>
        <v>1246</v>
      </c>
      <c r="AS320" s="194">
        <f t="shared" si="5004"/>
        <v>1708</v>
      </c>
      <c r="AT320" s="275">
        <f t="shared" si="5004"/>
        <v>739</v>
      </c>
      <c r="AU320" s="192">
        <f t="shared" si="5004"/>
        <v>676</v>
      </c>
      <c r="AV320" s="190">
        <f t="shared" si="5004"/>
        <v>1022</v>
      </c>
      <c r="AW320" s="191">
        <f t="shared" si="5005"/>
        <v>783</v>
      </c>
      <c r="AX320" s="275">
        <f t="shared" si="5005"/>
        <v>126</v>
      </c>
      <c r="AY320" s="192">
        <f t="shared" si="5005"/>
        <v>317</v>
      </c>
      <c r="AZ320" s="190">
        <f t="shared" si="5005"/>
        <v>385</v>
      </c>
      <c r="BA320" s="191">
        <f t="shared" si="5005"/>
        <v>942</v>
      </c>
      <c r="BB320" s="275">
        <f t="shared" si="5005"/>
        <v>576</v>
      </c>
      <c r="BC320" s="192">
        <f t="shared" si="5005"/>
        <v>585</v>
      </c>
      <c r="BD320" s="190">
        <f t="shared" si="5005"/>
        <v>1315</v>
      </c>
      <c r="BE320" s="275">
        <f t="shared" si="5005"/>
        <v>1152</v>
      </c>
      <c r="BF320" s="171">
        <f>SUM(AF320,AH320,AJ320,AL320,AN320,AP320,AR320,AT320,AV320,AX320,AZ320,BB320,BD320)</f>
        <v>10187</v>
      </c>
      <c r="BG320" s="172">
        <f>SUM(AG320,AI320,AK320,AM320,AO320,AQ320,AS320,AU320,AW320,AY320,BA320,BC320,BE320)</f>
        <v>9980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1.6614542611415168E-2</v>
      </c>
      <c r="BM320" s="131">
        <f t="shared" ref="BM320" si="5037">E320/E343</f>
        <v>4.0330711837063924E-4</v>
      </c>
      <c r="BN320" s="128">
        <f t="shared" ref="BN320" si="5038">F320/F343</f>
        <v>2.9782937910146391E-2</v>
      </c>
      <c r="BO320" s="129">
        <f t="shared" ref="BO320" si="5039">G320/G343</f>
        <v>1.5130882130428205E-4</v>
      </c>
      <c r="BP320" s="130">
        <f t="shared" ref="BP320" si="5040">H320/H343</f>
        <v>1.3511911816996562E-2</v>
      </c>
      <c r="BQ320" s="131">
        <f t="shared" ref="BQ320" si="5041">I320/I343</f>
        <v>5.6911957202208181E-4</v>
      </c>
      <c r="BR320" s="128">
        <f t="shared" ref="BR320" si="5042">J320/J343</f>
        <v>1.8738288569643974E-3</v>
      </c>
      <c r="BS320" s="129">
        <f t="shared" ref="BS320" si="5043">K320/K343</f>
        <v>3.4667507091080997E-3</v>
      </c>
      <c r="BT320" s="130">
        <f t="shared" ref="BT320" si="5044">L320/L343</f>
        <v>1.0528532322594231E-3</v>
      </c>
      <c r="BU320" s="128">
        <f t="shared" ref="BU320" si="5045">M320/M343</f>
        <v>4.5078888054094664E-3</v>
      </c>
      <c r="BV320" s="132">
        <f t="shared" ref="BV320" si="5046">N320/N343</f>
        <v>4.0088616942715472E-3</v>
      </c>
      <c r="BW320" s="133">
        <f t="shared" ref="BW320" si="5047">O320/O343</f>
        <v>3.2005120819331091E-3</v>
      </c>
      <c r="BX320" s="128">
        <f t="shared" ref="BX320" si="5048">P320/P343</f>
        <v>2.3039061681851504E-3</v>
      </c>
      <c r="BY320" s="129">
        <f t="shared" ref="BY320" si="5049">Q320/Q343</f>
        <v>5.3956834532374104E-3</v>
      </c>
      <c r="BZ320" s="130">
        <f t="shared" ref="BZ320" si="5050">R320/R343</f>
        <v>9.8433270445410538E-4</v>
      </c>
      <c r="CA320" s="131">
        <f t="shared" ref="CA320" si="5051">S320/S343</f>
        <v>4.2938931297709926E-3</v>
      </c>
      <c r="CB320" s="128">
        <f t="shared" ref="CB320" si="5052">T320/T343</f>
        <v>0</v>
      </c>
      <c r="CC320" s="129">
        <f t="shared" ref="CC320" si="5053">U320/U343</f>
        <v>0</v>
      </c>
      <c r="CD320" s="130">
        <f t="shared" ref="CD320" si="5054">V320/V343</f>
        <v>2.1281123643328368E-4</v>
      </c>
      <c r="CE320" s="131">
        <f t="shared" ref="CE320" si="5055">W320/W343</f>
        <v>0</v>
      </c>
      <c r="CF320" s="128">
        <f t="shared" ref="CF320" si="5056">X320/X343</f>
        <v>2.4313153415998054E-4</v>
      </c>
      <c r="CG320" s="129">
        <f t="shared" ref="CG320" si="5057">Y320/Y343</f>
        <v>0</v>
      </c>
      <c r="CH320" s="130">
        <f t="shared" ref="CH320" si="5058">Z320/Z343</f>
        <v>0</v>
      </c>
      <c r="CI320" s="128">
        <f t="shared" ref="CI320" si="5059">AA320/AA343</f>
        <v>0</v>
      </c>
      <c r="CJ320" s="134">
        <f t="shared" ref="CJ320" si="5060">AB320/AB343</f>
        <v>7.1603200742874143E-3</v>
      </c>
      <c r="CK320" s="135">
        <f t="shared" ref="CK320" si="5061">AC320/AC343</f>
        <v>1.6857034905687796E-3</v>
      </c>
    </row>
    <row r="321" spans="1:89" ht="13.5" thickBot="1" x14ac:dyDescent="0.25">
      <c r="A321" s="145" t="s">
        <v>18</v>
      </c>
      <c r="B321" s="195">
        <v>787</v>
      </c>
      <c r="C321" s="196">
        <v>2</v>
      </c>
      <c r="D321" s="197">
        <v>359</v>
      </c>
      <c r="E321" s="198">
        <v>69</v>
      </c>
      <c r="F321" s="195">
        <v>1414</v>
      </c>
      <c r="G321" s="199">
        <v>160</v>
      </c>
      <c r="H321" s="197">
        <v>963</v>
      </c>
      <c r="I321" s="198">
        <v>319</v>
      </c>
      <c r="J321" s="195">
        <v>31</v>
      </c>
      <c r="K321" s="199">
        <v>126</v>
      </c>
      <c r="L321" s="197">
        <v>201</v>
      </c>
      <c r="M321" s="195">
        <v>425</v>
      </c>
      <c r="N321" s="200">
        <v>653</v>
      </c>
      <c r="O321" s="201">
        <v>879</v>
      </c>
      <c r="P321" s="195">
        <v>307</v>
      </c>
      <c r="Q321" s="199">
        <v>544</v>
      </c>
      <c r="R321" s="197">
        <v>388</v>
      </c>
      <c r="S321" s="198">
        <v>512</v>
      </c>
      <c r="T321" s="195">
        <v>39</v>
      </c>
      <c r="U321" s="199">
        <v>214</v>
      </c>
      <c r="V321" s="197">
        <v>152</v>
      </c>
      <c r="W321" s="198">
        <v>581</v>
      </c>
      <c r="X321" s="195">
        <v>317</v>
      </c>
      <c r="Y321" s="199">
        <v>329</v>
      </c>
      <c r="Z321" s="197">
        <v>853</v>
      </c>
      <c r="AA321" s="195">
        <v>537</v>
      </c>
      <c r="AB321" s="169">
        <f t="shared" si="5033"/>
        <v>6464</v>
      </c>
      <c r="AC321" s="170">
        <f t="shared" si="5034"/>
        <v>4697</v>
      </c>
      <c r="AE321" s="272"/>
      <c r="AF321" s="125"/>
      <c r="AG321" s="196"/>
      <c r="AH321" s="197"/>
      <c r="AI321" s="198"/>
      <c r="AJ321" s="195"/>
      <c r="AK321" s="199"/>
      <c r="AL321" s="197"/>
      <c r="AM321" s="198"/>
      <c r="AN321" s="195"/>
      <c r="AO321" s="199"/>
      <c r="AP321" s="197"/>
      <c r="AQ321" s="195"/>
      <c r="AR321" s="200"/>
      <c r="AS321" s="201"/>
      <c r="AT321" s="195"/>
      <c r="AU321" s="199"/>
      <c r="AV321" s="197"/>
      <c r="AW321" s="198"/>
      <c r="AX321" s="195"/>
      <c r="AY321" s="199"/>
      <c r="AZ321" s="197"/>
      <c r="BA321" s="198"/>
      <c r="BB321" s="195"/>
      <c r="BC321" s="199"/>
      <c r="BD321" s="197"/>
      <c r="BE321" s="195"/>
      <c r="BF321" s="171"/>
      <c r="BG321" s="172"/>
      <c r="BI321" s="145" t="s">
        <v>18</v>
      </c>
      <c r="BJ321" s="128">
        <f>B320/B343</f>
        <v>1.1909090909090909E-2</v>
      </c>
      <c r="BK321" s="129">
        <f t="shared" ref="BK321" si="5062">C321/C343</f>
        <v>1.7985611510791367E-4</v>
      </c>
      <c r="BL321" s="130">
        <f t="shared" ref="BL321" si="5063">D321/D343</f>
        <v>7.0172009382329939E-2</v>
      </c>
      <c r="BM321" s="131">
        <f t="shared" ref="BM321" si="5064">E321/E343</f>
        <v>1.3914095583787053E-2</v>
      </c>
      <c r="BN321" s="128">
        <f t="shared" ref="BN321" si="5065">F321/F343</f>
        <v>0.10196870267541645</v>
      </c>
      <c r="BO321" s="129">
        <f t="shared" ref="BO321" si="5066">G321/G343</f>
        <v>1.2104705704342564E-2</v>
      </c>
      <c r="BP321" s="130">
        <f t="shared" ref="BP321" si="5067">H321/H343</f>
        <v>5.7070048595472322E-2</v>
      </c>
      <c r="BQ321" s="131">
        <f t="shared" ref="BQ321" si="5068">I321/I343</f>
        <v>1.8154914347504412E-2</v>
      </c>
      <c r="BR321" s="128">
        <f t="shared" ref="BR321" si="5069">J321/J343</f>
        <v>9.6814490943160532E-3</v>
      </c>
      <c r="BS321" s="129">
        <f t="shared" ref="BS321" si="5070">K321/K343</f>
        <v>3.9710053577056412E-2</v>
      </c>
      <c r="BT321" s="130">
        <f t="shared" ref="BT321" si="5071">L321/L343</f>
        <v>2.1162349968414405E-2</v>
      </c>
      <c r="BU321" s="128">
        <f t="shared" ref="BU321" si="5072">M321/M343</f>
        <v>4.5615541483310075E-2</v>
      </c>
      <c r="BV321" s="132">
        <f t="shared" ref="BV321" si="5073">N321/N343</f>
        <v>3.4444561662622643E-2</v>
      </c>
      <c r="BW321" s="133">
        <f t="shared" ref="BW321" si="5074">O321/O343</f>
        <v>4.6887502000320054E-2</v>
      </c>
      <c r="BX321" s="128">
        <f t="shared" ref="BX321" si="5075">P321/P343</f>
        <v>3.2149963346947322E-2</v>
      </c>
      <c r="BY321" s="129">
        <f t="shared" ref="BY321" si="5076">Q321/Q343</f>
        <v>5.7553956834532377E-2</v>
      </c>
      <c r="BZ321" s="130">
        <f t="shared" ref="BZ321" si="5077">R321/R343</f>
        <v>3.1826757444016078E-2</v>
      </c>
      <c r="CA321" s="131">
        <f t="shared" ref="CA321" si="5078">S321/S343</f>
        <v>4.0712468193384227E-2</v>
      </c>
      <c r="CB321" s="128">
        <f t="shared" ref="CB321" si="5079">T321/T343</f>
        <v>1.4264813460131675E-2</v>
      </c>
      <c r="CC321" s="129">
        <f t="shared" ref="CC321" si="5080">U321/U343</f>
        <v>7.2151045178691836E-2</v>
      </c>
      <c r="CD321" s="130">
        <f t="shared" ref="CD321" si="5081">V321/V343</f>
        <v>1.6173653968929558E-2</v>
      </c>
      <c r="CE321" s="131">
        <f t="shared" ref="CE321" si="5082">W321/W343</f>
        <v>5.6086494835408826E-2</v>
      </c>
      <c r="CF321" s="128">
        <f t="shared" ref="CF321" si="5083">X321/X343</f>
        <v>3.8536348164356915E-2</v>
      </c>
      <c r="CG321" s="129">
        <f t="shared" ref="CG321" si="5084">Y321/Y343</f>
        <v>6.0723514211886306E-2</v>
      </c>
      <c r="CH321" s="130">
        <f t="shared" ref="CH321" si="5085">Z321/Z343</f>
        <v>4.9506674405107372E-2</v>
      </c>
      <c r="CI321" s="128">
        <f t="shared" ref="CI321" si="5086">AA321/AA343</f>
        <v>2.8636945392491467E-2</v>
      </c>
      <c r="CJ321" s="134">
        <f t="shared" ref="CJ321" si="5087">AB321/AB343</f>
        <v>4.6893930050854959E-2</v>
      </c>
      <c r="CK321" s="135">
        <f t="shared" ref="CK321" si="5088">AC321/AC343</f>
        <v>3.4128229720696367E-2</v>
      </c>
    </row>
    <row r="322" spans="1:89" ht="14.25" thickTop="1" thickBot="1" x14ac:dyDescent="0.25">
      <c r="A322" s="136" t="s">
        <v>19</v>
      </c>
      <c r="B322" s="188">
        <v>1115</v>
      </c>
      <c r="C322" s="189">
        <v>463</v>
      </c>
      <c r="D322" s="190">
        <v>534</v>
      </c>
      <c r="E322" s="191">
        <v>330</v>
      </c>
      <c r="F322" s="188">
        <v>1657</v>
      </c>
      <c r="G322" s="192">
        <v>611</v>
      </c>
      <c r="H322" s="190">
        <v>1484</v>
      </c>
      <c r="I322" s="191">
        <v>711</v>
      </c>
      <c r="J322" s="188">
        <v>82</v>
      </c>
      <c r="K322" s="192">
        <v>272</v>
      </c>
      <c r="L322" s="190">
        <v>388</v>
      </c>
      <c r="M322" s="188">
        <v>799</v>
      </c>
      <c r="N322" s="193">
        <v>1183</v>
      </c>
      <c r="O322" s="194">
        <v>1587</v>
      </c>
      <c r="P322" s="188">
        <v>752</v>
      </c>
      <c r="Q322" s="192">
        <v>803</v>
      </c>
      <c r="R322" s="190">
        <v>876</v>
      </c>
      <c r="S322" s="191">
        <v>844</v>
      </c>
      <c r="T322" s="188">
        <v>122</v>
      </c>
      <c r="U322" s="192">
        <v>446</v>
      </c>
      <c r="V322" s="190">
        <v>365</v>
      </c>
      <c r="W322" s="191">
        <v>1111</v>
      </c>
      <c r="X322" s="188">
        <v>586</v>
      </c>
      <c r="Y322" s="192">
        <v>582</v>
      </c>
      <c r="Z322" s="190">
        <v>1262</v>
      </c>
      <c r="AA322" s="188">
        <v>1043</v>
      </c>
      <c r="AB322" s="169">
        <f t="shared" si="5033"/>
        <v>10406</v>
      </c>
      <c r="AC322" s="170">
        <f t="shared" si="5034"/>
        <v>9602</v>
      </c>
      <c r="AE322" s="266" t="s">
        <v>13</v>
      </c>
      <c r="AF322" s="20">
        <f t="shared" ref="AF322:BG322" si="5089">SUM(AF319:AF321)</f>
        <v>2279</v>
      </c>
      <c r="AG322" s="21">
        <f t="shared" si="5089"/>
        <v>1054</v>
      </c>
      <c r="AH322" s="20">
        <f t="shared" si="5089"/>
        <v>777</v>
      </c>
      <c r="AI322" s="21">
        <f t="shared" si="5089"/>
        <v>729</v>
      </c>
      <c r="AJ322" s="20">
        <f t="shared" si="5089"/>
        <v>2725</v>
      </c>
      <c r="AK322" s="21">
        <f t="shared" si="5089"/>
        <v>1446</v>
      </c>
      <c r="AL322" s="20">
        <f t="shared" si="5089"/>
        <v>2965</v>
      </c>
      <c r="AM322" s="21">
        <f t="shared" si="5089"/>
        <v>2052</v>
      </c>
      <c r="AN322" s="20">
        <f t="shared" si="5089"/>
        <v>246</v>
      </c>
      <c r="AO322" s="21">
        <f t="shared" si="5089"/>
        <v>880</v>
      </c>
      <c r="AP322" s="20">
        <f t="shared" si="5089"/>
        <v>1012</v>
      </c>
      <c r="AQ322" s="21">
        <f t="shared" si="5089"/>
        <v>2288</v>
      </c>
      <c r="AR322" s="20">
        <f t="shared" si="5089"/>
        <v>2617</v>
      </c>
      <c r="AS322" s="21">
        <f t="shared" si="5089"/>
        <v>3657</v>
      </c>
      <c r="AT322" s="20">
        <f t="shared" si="5089"/>
        <v>1692</v>
      </c>
      <c r="AU322" s="21">
        <f t="shared" si="5089"/>
        <v>1579</v>
      </c>
      <c r="AV322" s="20">
        <f t="shared" si="5089"/>
        <v>2274</v>
      </c>
      <c r="AW322" s="21">
        <f t="shared" si="5089"/>
        <v>1750</v>
      </c>
      <c r="AX322" s="20">
        <f t="shared" si="5089"/>
        <v>318</v>
      </c>
      <c r="AY322" s="21">
        <f t="shared" si="5089"/>
        <v>810</v>
      </c>
      <c r="AZ322" s="20">
        <f t="shared" si="5089"/>
        <v>873</v>
      </c>
      <c r="BA322" s="21">
        <f t="shared" si="5089"/>
        <v>1920</v>
      </c>
      <c r="BB322" s="20">
        <f t="shared" si="5089"/>
        <v>1387</v>
      </c>
      <c r="BC322" s="21">
        <f t="shared" si="5089"/>
        <v>1310</v>
      </c>
      <c r="BD322" s="20">
        <f t="shared" si="5089"/>
        <v>2775</v>
      </c>
      <c r="BE322" s="21">
        <f t="shared" si="5089"/>
        <v>2387</v>
      </c>
      <c r="BF322" s="173">
        <f t="shared" si="5089"/>
        <v>21940</v>
      </c>
      <c r="BG322" s="174">
        <f t="shared" si="5089"/>
        <v>21862</v>
      </c>
      <c r="BI322" s="136" t="s">
        <v>19</v>
      </c>
      <c r="BJ322" s="128">
        <f>B322/B343</f>
        <v>0.10136363636363636</v>
      </c>
      <c r="BK322" s="129">
        <f t="shared" ref="BK322" si="5090">C322/C343</f>
        <v>4.1636690647482016E-2</v>
      </c>
      <c r="BL322" s="130">
        <f t="shared" ref="BL322" si="5091">D322/D343</f>
        <v>0.10437842064112587</v>
      </c>
      <c r="BM322" s="131">
        <f t="shared" ref="BM322" si="5092">E322/E343</f>
        <v>6.654567453115548E-2</v>
      </c>
      <c r="BN322" s="128">
        <f t="shared" ref="BN322" si="5093">F322/F343</f>
        <v>0.11949231989615634</v>
      </c>
      <c r="BO322" s="129">
        <f t="shared" ref="BO322" si="5094">G322/G343</f>
        <v>4.6224844908458164E-2</v>
      </c>
      <c r="BP322" s="130">
        <f t="shared" ref="BP322" si="5095">H322/H343</f>
        <v>8.7945952352732018E-2</v>
      </c>
      <c r="BQ322" s="131">
        <f t="shared" ref="BQ322" si="5096">I322/I343</f>
        <v>4.0464401570770019E-2</v>
      </c>
      <c r="BR322" s="128">
        <f t="shared" ref="BR322" si="5097">J322/J343</f>
        <v>2.5608994378513428E-2</v>
      </c>
      <c r="BS322" s="129">
        <f t="shared" ref="BS322" si="5098">K322/K343</f>
        <v>8.5723290261582097E-2</v>
      </c>
      <c r="BT322" s="130">
        <f t="shared" ref="BT322" si="5099">L322/L343</f>
        <v>4.0850705411665612E-2</v>
      </c>
      <c r="BU322" s="128">
        <f t="shared" ref="BU322" si="5100">M322/M343</f>
        <v>8.5757217988622944E-2</v>
      </c>
      <c r="BV322" s="132">
        <f t="shared" ref="BV322" si="5101">N322/N343</f>
        <v>6.2401097162147909E-2</v>
      </c>
      <c r="BW322" s="133">
        <f t="shared" ref="BW322" si="5102">O322/O343</f>
        <v>8.4653544567130742E-2</v>
      </c>
      <c r="BX322" s="128">
        <f t="shared" ref="BX322" si="5103">P322/P343</f>
        <v>7.8751701748874234E-2</v>
      </c>
      <c r="BY322" s="129">
        <f t="shared" ref="BY322" si="5104">Q322/Q343</f>
        <v>8.4955564959796864E-2</v>
      </c>
      <c r="BZ322" s="130">
        <f t="shared" ref="BZ322" si="5105">R322/R343</f>
        <v>7.1856287425149698E-2</v>
      </c>
      <c r="CA322" s="131">
        <f t="shared" ref="CA322" si="5106">S322/S343</f>
        <v>6.7111959287531803E-2</v>
      </c>
      <c r="CB322" s="128">
        <f t="shared" ref="CB322" si="5107">T322/T343</f>
        <v>4.4623262618873442E-2</v>
      </c>
      <c r="CC322" s="129">
        <f t="shared" ref="CC322" si="5108">U322/U343</f>
        <v>0.15037086985839515</v>
      </c>
      <c r="CD322" s="130">
        <f t="shared" ref="CD322" si="5109">V322/V343</f>
        <v>3.8838050649074272E-2</v>
      </c>
      <c r="CE322" s="131">
        <f t="shared" ref="CE322" si="5110">W322/W343</f>
        <v>0.10724973453036007</v>
      </c>
      <c r="CF322" s="128">
        <f t="shared" ref="CF322" si="5111">X322/X343</f>
        <v>7.1237539508874306E-2</v>
      </c>
      <c r="CG322" s="129">
        <f t="shared" ref="CG322" si="5112">Y322/Y343</f>
        <v>0.10741971207087486</v>
      </c>
      <c r="CH322" s="130">
        <f t="shared" ref="CH322" si="5113">Z322/Z343</f>
        <v>7.3244341265235061E-2</v>
      </c>
      <c r="CI322" s="128">
        <f t="shared" ref="CI322" si="5114">AA322/AA343</f>
        <v>5.5620733788395903E-2</v>
      </c>
      <c r="CJ322" s="134">
        <f t="shared" ref="CJ322" si="5115">AB322/AB343</f>
        <v>7.5491682566398002E-2</v>
      </c>
      <c r="CK322" s="135">
        <f t="shared" ref="CK322" si="5116">AC322/AC343</f>
        <v>6.9767779812247507E-2</v>
      </c>
    </row>
    <row r="323" spans="1:89" ht="13.5" thickTop="1" x14ac:dyDescent="0.2">
      <c r="A323" s="145" t="s">
        <v>20</v>
      </c>
      <c r="B323" s="195">
        <v>1192</v>
      </c>
      <c r="C323" s="196">
        <v>593</v>
      </c>
      <c r="D323" s="197">
        <v>436</v>
      </c>
      <c r="E323" s="198">
        <v>413</v>
      </c>
      <c r="F323" s="195">
        <v>1438</v>
      </c>
      <c r="G323" s="199">
        <v>828</v>
      </c>
      <c r="H323" s="197">
        <v>1516</v>
      </c>
      <c r="I323" s="198">
        <v>1094</v>
      </c>
      <c r="J323" s="195">
        <v>129</v>
      </c>
      <c r="K323" s="199">
        <v>481</v>
      </c>
      <c r="L323" s="197">
        <v>515</v>
      </c>
      <c r="M323" s="195">
        <v>1223</v>
      </c>
      <c r="N323" s="200">
        <v>1371</v>
      </c>
      <c r="O323" s="201">
        <v>1949</v>
      </c>
      <c r="P323" s="195">
        <v>953</v>
      </c>
      <c r="Q323" s="199">
        <v>903</v>
      </c>
      <c r="R323" s="197">
        <v>1252</v>
      </c>
      <c r="S323" s="198">
        <v>967</v>
      </c>
      <c r="T323" s="195">
        <v>192</v>
      </c>
      <c r="U323" s="199">
        <v>493</v>
      </c>
      <c r="V323" s="197">
        <v>488</v>
      </c>
      <c r="W323" s="198">
        <v>978</v>
      </c>
      <c r="X323" s="195">
        <v>811</v>
      </c>
      <c r="Y323" s="199">
        <v>725</v>
      </c>
      <c r="Z323" s="197">
        <v>1460</v>
      </c>
      <c r="AA323" s="195">
        <v>1235</v>
      </c>
      <c r="AB323" s="169">
        <f t="shared" si="5033"/>
        <v>11753</v>
      </c>
      <c r="AC323" s="170">
        <f t="shared" si="5034"/>
        <v>11882</v>
      </c>
      <c r="BI323" s="145" t="s">
        <v>20</v>
      </c>
      <c r="BJ323" s="128">
        <f>B323/B343</f>
        <v>0.10836363636363637</v>
      </c>
      <c r="BK323" s="129">
        <f t="shared" ref="BK323" si="5117">C323/C343</f>
        <v>5.3327338129496402E-2</v>
      </c>
      <c r="BL323" s="130">
        <f t="shared" ref="BL323" si="5118">D323/D343</f>
        <v>8.522283033620015E-2</v>
      </c>
      <c r="BM323" s="131">
        <f t="shared" ref="BM323" si="5119">E323/E343</f>
        <v>8.3282919943537009E-2</v>
      </c>
      <c r="BN323" s="128">
        <f t="shared" ref="BN323" si="5120">F323/F343</f>
        <v>0.1036994303021562</v>
      </c>
      <c r="BO323" s="129">
        <f t="shared" ref="BO323" si="5121">G323/G343</f>
        <v>6.2641852019972771E-2</v>
      </c>
      <c r="BP323" s="130">
        <f t="shared" ref="BP323" si="5122">H323/H343</f>
        <v>8.9842361028801707E-2</v>
      </c>
      <c r="BQ323" s="131">
        <f t="shared" ref="BQ323" si="5123">I323/I343</f>
        <v>6.2261681179215753E-2</v>
      </c>
      <c r="BR323" s="128">
        <f t="shared" ref="BR323" si="5124">J323/J343</f>
        <v>4.0287320424734541E-2</v>
      </c>
      <c r="BS323" s="129">
        <f t="shared" ref="BS323" si="5125">K323/K343</f>
        <v>0.15159155373463598</v>
      </c>
      <c r="BT323" s="130">
        <f t="shared" ref="BT323" si="5126">L323/L343</f>
        <v>5.4221941461360286E-2</v>
      </c>
      <c r="BU323" s="128">
        <f t="shared" ref="BU323" si="5127">M323/M343</f>
        <v>0.13126542878608993</v>
      </c>
      <c r="BV323" s="132">
        <f t="shared" ref="BV323" si="5128">N323/N343</f>
        <v>7.2317755037451206E-2</v>
      </c>
      <c r="BW323" s="133">
        <f t="shared" ref="BW323" si="5129">O323/O343</f>
        <v>0.10396330079479384</v>
      </c>
      <c r="BX323" s="128">
        <f t="shared" ref="BX323" si="5130">P323/P343</f>
        <v>9.9801026285474922E-2</v>
      </c>
      <c r="BY323" s="129">
        <f t="shared" ref="BY323" si="5131">Q323/Q343</f>
        <v>9.5535336436732968E-2</v>
      </c>
      <c r="BZ323" s="130">
        <f t="shared" ref="BZ323" si="5132">R323/R343</f>
        <v>0.10269871216471167</v>
      </c>
      <c r="CA323" s="131">
        <f t="shared" ref="CA323" si="5133">S323/S343</f>
        <v>7.689249363867684E-2</v>
      </c>
      <c r="CB323" s="128">
        <f t="shared" ref="CB323" si="5134">T323/T343</f>
        <v>7.022677395757132E-2</v>
      </c>
      <c r="CC323" s="129">
        <f t="shared" ref="CC323" si="5135">U323/U343</f>
        <v>0.16621712744436953</v>
      </c>
      <c r="CD323" s="130">
        <f t="shared" ref="CD323" si="5136">V323/V343</f>
        <v>5.1925941689721214E-2</v>
      </c>
      <c r="CE323" s="131">
        <f t="shared" ref="CE323" si="5137">W323/W343</f>
        <v>9.4410657399362871E-2</v>
      </c>
      <c r="CF323" s="128">
        <f t="shared" ref="CF323" si="5138">X323/X343</f>
        <v>9.8589837101872108E-2</v>
      </c>
      <c r="CG323" s="129">
        <f t="shared" ref="CG323" si="5139">Y323/Y343</f>
        <v>0.13381321520856404</v>
      </c>
      <c r="CH323" s="130">
        <f t="shared" ref="CH323" si="5140">Z323/Z343</f>
        <v>8.4735925710969245E-2</v>
      </c>
      <c r="CI323" s="128">
        <f t="shared" ref="CI323" si="5141">AA323/AA343</f>
        <v>6.5859641638225261E-2</v>
      </c>
      <c r="CJ323" s="134">
        <f t="shared" ref="CJ323" si="5142">AB323/AB343</f>
        <v>8.5263669537082046E-2</v>
      </c>
      <c r="CK323" s="135">
        <f t="shared" ref="CK323" si="5143">AC323/AC343</f>
        <v>8.6334176185078618E-2</v>
      </c>
    </row>
    <row r="324" spans="1:89" ht="13.5" thickBot="1" x14ac:dyDescent="0.25">
      <c r="A324" s="136" t="s">
        <v>21</v>
      </c>
      <c r="B324" s="188">
        <v>1087</v>
      </c>
      <c r="C324" s="189">
        <v>461</v>
      </c>
      <c r="D324" s="190">
        <v>341</v>
      </c>
      <c r="E324" s="191">
        <v>316</v>
      </c>
      <c r="F324" s="188">
        <v>1287</v>
      </c>
      <c r="G324" s="192">
        <v>618</v>
      </c>
      <c r="H324" s="190">
        <v>1449</v>
      </c>
      <c r="I324" s="191">
        <v>958</v>
      </c>
      <c r="J324" s="188">
        <v>117</v>
      </c>
      <c r="K324" s="192">
        <v>399</v>
      </c>
      <c r="L324" s="190">
        <v>497</v>
      </c>
      <c r="M324" s="188">
        <v>1065</v>
      </c>
      <c r="N324" s="193">
        <v>1246</v>
      </c>
      <c r="O324" s="194">
        <v>1708</v>
      </c>
      <c r="P324" s="188">
        <v>739</v>
      </c>
      <c r="Q324" s="192">
        <v>676</v>
      </c>
      <c r="R324" s="190">
        <v>1022</v>
      </c>
      <c r="S324" s="191">
        <v>783</v>
      </c>
      <c r="T324" s="188">
        <v>126</v>
      </c>
      <c r="U324" s="192">
        <v>317</v>
      </c>
      <c r="V324" s="190">
        <v>385</v>
      </c>
      <c r="W324" s="191">
        <v>942</v>
      </c>
      <c r="X324" s="188">
        <v>576</v>
      </c>
      <c r="Y324" s="192">
        <v>585</v>
      </c>
      <c r="Z324" s="190">
        <v>1315</v>
      </c>
      <c r="AA324" s="188">
        <v>1152</v>
      </c>
      <c r="AB324" s="169">
        <f t="shared" si="5033"/>
        <v>10187</v>
      </c>
      <c r="AC324" s="170">
        <f t="shared" si="5034"/>
        <v>9980</v>
      </c>
      <c r="AE324" s="269" t="s">
        <v>85</v>
      </c>
      <c r="BI324" s="136" t="s">
        <v>21</v>
      </c>
      <c r="BJ324" s="128">
        <f>B324/B343</f>
        <v>9.8818181818181819E-2</v>
      </c>
      <c r="BK324" s="129">
        <f t="shared" ref="BK324" si="5144">C324/C343</f>
        <v>4.1456834532374101E-2</v>
      </c>
      <c r="BL324" s="130">
        <f t="shared" ref="BL324" si="5145">D324/D343</f>
        <v>6.6653635652853788E-2</v>
      </c>
      <c r="BM324" s="131">
        <f t="shared" ref="BM324" si="5146">E324/E343</f>
        <v>6.3722524702560998E-2</v>
      </c>
      <c r="BN324" s="128">
        <f t="shared" ref="BN324" si="5147">F324/F343</f>
        <v>9.2810268983918656E-2</v>
      </c>
      <c r="BO324" s="129">
        <f t="shared" ref="BO324" si="5148">G324/G343</f>
        <v>4.6754425783023149E-2</v>
      </c>
      <c r="BP324" s="130">
        <f t="shared" ref="BP324" si="5149">H324/H343</f>
        <v>8.5871755363280788E-2</v>
      </c>
      <c r="BQ324" s="131">
        <f t="shared" ref="BQ324" si="5150">I324/I343</f>
        <v>5.4521654999715438E-2</v>
      </c>
      <c r="BR324" s="128">
        <f t="shared" ref="BR324" si="5151">J324/J343</f>
        <v>3.6539662710805748E-2</v>
      </c>
      <c r="BS324" s="129">
        <f t="shared" ref="BS324" si="5152">K324/K343</f>
        <v>0.12574850299401197</v>
      </c>
      <c r="BT324" s="130">
        <f t="shared" ref="BT324" si="5153">L324/L343</f>
        <v>5.2326805643293325E-2</v>
      </c>
      <c r="BU324" s="128">
        <f t="shared" ref="BU324" si="5154">M324/M343</f>
        <v>0.1143071804228829</v>
      </c>
      <c r="BV324" s="132">
        <f t="shared" ref="BV324" si="5155">N324/N343</f>
        <v>6.572423251397827E-2</v>
      </c>
      <c r="BW324" s="133">
        <f t="shared" ref="BW324" si="5156">O324/O343</f>
        <v>9.1107910599029174E-2</v>
      </c>
      <c r="BX324" s="128">
        <f t="shared" ref="BX324" si="5157">P324/P343</f>
        <v>7.7390302649492093E-2</v>
      </c>
      <c r="BY324" s="129">
        <f t="shared" ref="BY324" si="5158">Q324/Q343</f>
        <v>7.1519255184088026E-2</v>
      </c>
      <c r="BZ324" s="130">
        <f t="shared" ref="BZ324" si="5159">R324/R343</f>
        <v>8.3832335329341312E-2</v>
      </c>
      <c r="CA324" s="131">
        <f t="shared" ref="CA324" si="5160">S324/S343</f>
        <v>6.2261450381679392E-2</v>
      </c>
      <c r="CB324" s="128">
        <f t="shared" ref="CB324" si="5161">T324/T343</f>
        <v>4.6086320409656184E-2</v>
      </c>
      <c r="CC324" s="129">
        <f t="shared" ref="CC324" si="5162">U324/U343</f>
        <v>0.10687795010114633</v>
      </c>
      <c r="CD324" s="130">
        <f t="shared" ref="CD324" si="5163">V324/V343</f>
        <v>4.0966163013407109E-2</v>
      </c>
      <c r="CE324" s="131">
        <f t="shared" ref="CE324" si="5164">W324/W343</f>
        <v>9.0935418476686944E-2</v>
      </c>
      <c r="CF324" s="128">
        <f t="shared" ref="CF324" si="5165">X324/X343</f>
        <v>7.0021881838074396E-2</v>
      </c>
      <c r="CG324" s="129">
        <f t="shared" ref="CG324" si="5166">Y324/Y343</f>
        <v>0.1079734219269103</v>
      </c>
      <c r="CH324" s="130">
        <f t="shared" ref="CH324" si="5167">Z324/Z343</f>
        <v>7.6320371445153801E-2</v>
      </c>
      <c r="CI324" s="128">
        <f t="shared" ref="CI324" si="5168">AA324/AA343</f>
        <v>6.1433447098976107E-2</v>
      </c>
      <c r="CJ324" s="134">
        <f t="shared" ref="CJ324" si="5169">AB324/AB343</f>
        <v>7.3902918537756726E-2</v>
      </c>
      <c r="CK324" s="135">
        <f t="shared" ref="CK324" si="5170">AC324/AC343</f>
        <v>7.2514313947743186E-2</v>
      </c>
    </row>
    <row r="325" spans="1:89" ht="14.25" thickTop="1" thickBot="1" x14ac:dyDescent="0.25">
      <c r="A325" s="145" t="s">
        <v>22</v>
      </c>
      <c r="B325" s="195">
        <v>884</v>
      </c>
      <c r="C325" s="196">
        <v>762</v>
      </c>
      <c r="D325" s="197">
        <v>373</v>
      </c>
      <c r="E325" s="198">
        <v>352</v>
      </c>
      <c r="F325" s="195">
        <v>1466</v>
      </c>
      <c r="G325" s="199">
        <v>499</v>
      </c>
      <c r="H325" s="197">
        <v>1548</v>
      </c>
      <c r="I325" s="198">
        <v>994</v>
      </c>
      <c r="J325" s="195">
        <v>160</v>
      </c>
      <c r="K325" s="199">
        <v>434</v>
      </c>
      <c r="L325" s="197">
        <v>379</v>
      </c>
      <c r="M325" s="195">
        <v>1193</v>
      </c>
      <c r="N325" s="200">
        <v>1187</v>
      </c>
      <c r="O325" s="201">
        <v>1923</v>
      </c>
      <c r="P325" s="195">
        <v>657</v>
      </c>
      <c r="Q325" s="199">
        <v>580</v>
      </c>
      <c r="R325" s="197">
        <v>1060</v>
      </c>
      <c r="S325" s="198">
        <v>770</v>
      </c>
      <c r="T325" s="195">
        <v>149</v>
      </c>
      <c r="U325" s="199">
        <v>263</v>
      </c>
      <c r="V325" s="197">
        <v>308</v>
      </c>
      <c r="W325" s="198">
        <v>1206</v>
      </c>
      <c r="X325" s="195">
        <v>543</v>
      </c>
      <c r="Y325" s="199">
        <v>429</v>
      </c>
      <c r="Z325" s="197">
        <v>1197</v>
      </c>
      <c r="AA325" s="195">
        <v>1173</v>
      </c>
      <c r="AB325" s="169">
        <f t="shared" si="5033"/>
        <v>9911</v>
      </c>
      <c r="AC325" s="170">
        <f t="shared" si="5034"/>
        <v>10578</v>
      </c>
      <c r="AE325" s="296" t="s">
        <v>0</v>
      </c>
      <c r="AF325" s="298" t="s">
        <v>1</v>
      </c>
      <c r="AG325" s="299"/>
      <c r="AH325" s="298" t="s">
        <v>2</v>
      </c>
      <c r="AI325" s="299"/>
      <c r="AJ325" s="298" t="s">
        <v>3</v>
      </c>
      <c r="AK325" s="299"/>
      <c r="AL325" s="298" t="s">
        <v>4</v>
      </c>
      <c r="AM325" s="299"/>
      <c r="AN325" s="298" t="s">
        <v>5</v>
      </c>
      <c r="AO325" s="299"/>
      <c r="AP325" s="298" t="s">
        <v>6</v>
      </c>
      <c r="AQ325" s="299"/>
      <c r="AR325" s="298" t="s">
        <v>7</v>
      </c>
      <c r="AS325" s="299"/>
      <c r="AT325" s="298" t="s">
        <v>8</v>
      </c>
      <c r="AU325" s="299"/>
      <c r="AV325" s="298" t="s">
        <v>9</v>
      </c>
      <c r="AW325" s="299"/>
      <c r="AX325" s="298" t="s">
        <v>10</v>
      </c>
      <c r="AY325" s="299"/>
      <c r="AZ325" s="298" t="s">
        <v>11</v>
      </c>
      <c r="BA325" s="299"/>
      <c r="BB325" s="298" t="s">
        <v>12</v>
      </c>
      <c r="BC325" s="299"/>
      <c r="BD325" s="301" t="s">
        <v>40</v>
      </c>
      <c r="BE325" s="302"/>
      <c r="BF325" s="303" t="s">
        <v>41</v>
      </c>
      <c r="BG325" s="304"/>
      <c r="BI325" s="145" t="s">
        <v>22</v>
      </c>
      <c r="BJ325" s="128">
        <f>B325/B343</f>
        <v>8.0363636363636359E-2</v>
      </c>
      <c r="BK325" s="129">
        <f t="shared" ref="BK325" si="5171">C325/C343</f>
        <v>6.8525179856115101E-2</v>
      </c>
      <c r="BL325" s="130">
        <f t="shared" ref="BL325" si="5172">D325/D343</f>
        <v>7.2908522283033614E-2</v>
      </c>
      <c r="BM325" s="131">
        <f t="shared" ref="BM325" si="5173">E325/E343</f>
        <v>7.0982052833232501E-2</v>
      </c>
      <c r="BN325" s="128">
        <f t="shared" ref="BN325" si="5174">F325/F343</f>
        <v>0.10571861253335256</v>
      </c>
      <c r="BO325" s="129">
        <f t="shared" ref="BO325" si="5175">G325/G343</f>
        <v>3.7751550915418368E-2</v>
      </c>
      <c r="BP325" s="130">
        <f t="shared" ref="BP325" si="5176">H325/H343</f>
        <v>9.1738769704871395E-2</v>
      </c>
      <c r="BQ325" s="131">
        <f t="shared" ref="BQ325" si="5177">I325/I343</f>
        <v>5.6570485458994936E-2</v>
      </c>
      <c r="BR325" s="128">
        <f t="shared" ref="BR325" si="5178">J325/J343</f>
        <v>4.996876951905059E-2</v>
      </c>
      <c r="BS325" s="129">
        <f t="shared" ref="BS325" si="5179">K325/K343</f>
        <v>0.1367790734320832</v>
      </c>
      <c r="BT325" s="130">
        <f t="shared" ref="BT325" si="5180">L325/L343</f>
        <v>3.9903137502632136E-2</v>
      </c>
      <c r="BU325" s="128">
        <f t="shared" ref="BU325" si="5181">M325/M343</f>
        <v>0.12804550821079747</v>
      </c>
      <c r="BV325" s="132">
        <f t="shared" ref="BV325" si="5182">N325/N343</f>
        <v>6.2612089882899041E-2</v>
      </c>
      <c r="BW325" s="133">
        <f t="shared" ref="BW325" si="5183">O325/O343</f>
        <v>0.10257641222595615</v>
      </c>
      <c r="BX325" s="128">
        <f t="shared" ref="BX325" si="5184">P325/P343</f>
        <v>6.8803016022620164E-2</v>
      </c>
      <c r="BY325" s="129">
        <f t="shared" ref="BY325" si="5185">Q325/Q343</f>
        <v>6.1362674566229368E-2</v>
      </c>
      <c r="BZ325" s="130">
        <f t="shared" ref="BZ325" si="5186">R325/R343</f>
        <v>8.6949388893445986E-2</v>
      </c>
      <c r="CA325" s="131">
        <f t="shared" ref="CA325" si="5187">S325/S343</f>
        <v>6.1227735368956746E-2</v>
      </c>
      <c r="CB325" s="128">
        <f t="shared" ref="CB325" si="5188">T325/T343</f>
        <v>5.4498902706656915E-2</v>
      </c>
      <c r="CC325" s="129">
        <f t="shared" ref="CC325" si="5189">U325/U343</f>
        <v>8.8671611598111932E-2</v>
      </c>
      <c r="CD325" s="130">
        <f t="shared" ref="CD325" si="5190">V325/V343</f>
        <v>3.2772930410725688E-2</v>
      </c>
      <c r="CE325" s="131">
        <f t="shared" ref="CE325" si="5191">W325/W343</f>
        <v>0.11642050390964379</v>
      </c>
      <c r="CF325" s="128">
        <f t="shared" ref="CF325" si="5192">X325/X343</f>
        <v>6.6010211524434717E-2</v>
      </c>
      <c r="CG325" s="129">
        <f t="shared" ref="CG325" si="5193">Y325/Y343</f>
        <v>7.9180509413067549E-2</v>
      </c>
      <c r="CH325" s="130">
        <f t="shared" ref="CH325" si="5194">Z325/Z343</f>
        <v>6.9471851421938485E-2</v>
      </c>
      <c r="CI325" s="128">
        <f t="shared" ref="CI325" si="5195">AA325/AA343</f>
        <v>6.2553327645051199E-2</v>
      </c>
      <c r="CJ325" s="134">
        <f t="shared" ref="CJ325" si="5196">AB325/AB343</f>
        <v>7.1900640583852649E-2</v>
      </c>
      <c r="CK325" s="135">
        <f t="shared" ref="CK325" si="5197">AC325/AC343</f>
        <v>7.6859360013950648E-2</v>
      </c>
    </row>
    <row r="326" spans="1:89" ht="15" thickTop="1" thickBot="1" x14ac:dyDescent="0.3">
      <c r="A326" s="136" t="s">
        <v>23</v>
      </c>
      <c r="B326" s="188">
        <v>600</v>
      </c>
      <c r="C326" s="189">
        <v>641</v>
      </c>
      <c r="D326" s="190">
        <v>275</v>
      </c>
      <c r="E326" s="191">
        <v>238</v>
      </c>
      <c r="F326" s="188">
        <v>764</v>
      </c>
      <c r="G326" s="192">
        <v>495</v>
      </c>
      <c r="H326" s="190">
        <v>1026</v>
      </c>
      <c r="I326" s="191">
        <v>830</v>
      </c>
      <c r="J326" s="188">
        <v>163</v>
      </c>
      <c r="K326" s="192">
        <v>264</v>
      </c>
      <c r="L326" s="190">
        <v>384</v>
      </c>
      <c r="M326" s="188">
        <v>753</v>
      </c>
      <c r="N326" s="193">
        <v>855</v>
      </c>
      <c r="O326" s="194">
        <v>1141</v>
      </c>
      <c r="P326" s="188">
        <v>473</v>
      </c>
      <c r="Q326" s="192">
        <v>438</v>
      </c>
      <c r="R326" s="190">
        <v>691</v>
      </c>
      <c r="S326" s="191">
        <v>631</v>
      </c>
      <c r="T326" s="188">
        <v>106</v>
      </c>
      <c r="U326" s="192">
        <v>163</v>
      </c>
      <c r="V326" s="190">
        <v>353</v>
      </c>
      <c r="W326" s="191">
        <v>686</v>
      </c>
      <c r="X326" s="188">
        <v>432</v>
      </c>
      <c r="Y326" s="192">
        <v>241</v>
      </c>
      <c r="Z326" s="190">
        <v>985</v>
      </c>
      <c r="AA326" s="188">
        <v>1119</v>
      </c>
      <c r="AB326" s="169">
        <f t="shared" si="5033"/>
        <v>7107</v>
      </c>
      <c r="AC326" s="170">
        <f t="shared" si="5034"/>
        <v>7640</v>
      </c>
      <c r="AE326" s="297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75" t="s">
        <v>14</v>
      </c>
      <c r="BG326" s="176" t="s">
        <v>15</v>
      </c>
      <c r="BI326" s="136" t="s">
        <v>23</v>
      </c>
      <c r="BJ326" s="128">
        <f>B326/B343</f>
        <v>5.4545454545454543E-2</v>
      </c>
      <c r="BK326" s="129">
        <f t="shared" ref="BK326" si="5198">C326/C343</f>
        <v>5.7643884892086328E-2</v>
      </c>
      <c r="BL326" s="130">
        <f t="shared" ref="BL326" si="5199">D326/D343</f>
        <v>5.3752931978107897E-2</v>
      </c>
      <c r="BM326" s="131">
        <f t="shared" ref="BM326" si="5200">E326/E343</f>
        <v>4.7993547086106071E-2</v>
      </c>
      <c r="BN326" s="128">
        <f t="shared" ref="BN326" si="5201">F326/F343</f>
        <v>5.5094829451215112E-2</v>
      </c>
      <c r="BO326" s="129">
        <f t="shared" ref="BO326" si="5202">G326/G343</f>
        <v>3.7448933272809806E-2</v>
      </c>
      <c r="BP326" s="130">
        <f t="shared" ref="BP326" si="5203">H326/H343</f>
        <v>6.0803603176484533E-2</v>
      </c>
      <c r="BQ326" s="131">
        <f t="shared" ref="BQ326" si="5204">I326/I343</f>
        <v>4.7236924477832794E-2</v>
      </c>
      <c r="BR326" s="128">
        <f t="shared" ref="BR326" si="5205">J326/J343</f>
        <v>5.0905683947532795E-2</v>
      </c>
      <c r="BS326" s="129">
        <f t="shared" ref="BS326" si="5206">K326/K343</f>
        <v>8.3202017018594393E-2</v>
      </c>
      <c r="BT326" s="130">
        <f t="shared" ref="BT326" si="5207">L326/L343</f>
        <v>4.0429564118761842E-2</v>
      </c>
      <c r="BU326" s="128">
        <f t="shared" ref="BU326" si="5208">M326/M343</f>
        <v>8.0820006439841149E-2</v>
      </c>
      <c r="BV326" s="132">
        <f t="shared" ref="BV326" si="5209">N326/N343</f>
        <v>4.5099694060554911E-2</v>
      </c>
      <c r="BW326" s="133">
        <f t="shared" ref="BW326" si="5210">O326/O343</f>
        <v>6.0863071424761293E-2</v>
      </c>
      <c r="BX326" s="128">
        <f t="shared" ref="BX326" si="5211">P326/P343</f>
        <v>4.9533982615980729E-2</v>
      </c>
      <c r="BY326" s="129">
        <f t="shared" ref="BY326" si="5212">Q326/Q343</f>
        <v>4.633939906898011E-2</v>
      </c>
      <c r="BZ326" s="130">
        <f t="shared" ref="BZ326" si="5213">R326/R343</f>
        <v>5.6681158231482238E-2</v>
      </c>
      <c r="CA326" s="131">
        <f t="shared" ref="CA326" si="5214">S326/S343</f>
        <v>5.0174936386768447E-2</v>
      </c>
      <c r="CB326" s="128">
        <f t="shared" ref="CB326" si="5215">T326/T343</f>
        <v>3.8771031455742504E-2</v>
      </c>
      <c r="CC326" s="129">
        <f t="shared" ref="CC326" si="5216">U326/U343</f>
        <v>5.4956169925826026E-2</v>
      </c>
      <c r="CD326" s="130">
        <f t="shared" ref="CD326" si="5217">V326/V343</f>
        <v>3.7561183230474568E-2</v>
      </c>
      <c r="CE326" s="131">
        <f t="shared" ref="CE326" si="5218">W326/W343</f>
        <v>6.6222608359880294E-2</v>
      </c>
      <c r="CF326" s="128">
        <f t="shared" ref="CF326" si="5219">X326/X343</f>
        <v>5.2516411378555797E-2</v>
      </c>
      <c r="CG326" s="129">
        <f t="shared" ref="CG326" si="5220">Y326/Y343</f>
        <v>4.448135843484681E-2</v>
      </c>
      <c r="CH326" s="130">
        <f t="shared" ref="CH326" si="5221">Z326/Z343</f>
        <v>5.7167730702263497E-2</v>
      </c>
      <c r="CI326" s="128">
        <f t="shared" ref="CI326" si="5222">AA326/AA343</f>
        <v>5.9673634812286692E-2</v>
      </c>
      <c r="CJ326" s="134">
        <f t="shared" ref="CJ326" si="5223">AB326/AB343</f>
        <v>5.155865731303004E-2</v>
      </c>
      <c r="CK326" s="135">
        <f t="shared" ref="CK326" si="5224">AC326/AC343</f>
        <v>5.5511959775627055E-2</v>
      </c>
    </row>
    <row r="327" spans="1:89" ht="13.5" thickTop="1" x14ac:dyDescent="0.2">
      <c r="A327" s="145" t="s">
        <v>24</v>
      </c>
      <c r="B327" s="202">
        <v>472</v>
      </c>
      <c r="C327" s="196">
        <v>507</v>
      </c>
      <c r="D327" s="197">
        <v>258</v>
      </c>
      <c r="E327" s="198">
        <v>237</v>
      </c>
      <c r="F327" s="195">
        <v>679</v>
      </c>
      <c r="G327" s="199">
        <v>459</v>
      </c>
      <c r="H327" s="197">
        <v>855</v>
      </c>
      <c r="I327" s="198">
        <v>822</v>
      </c>
      <c r="J327" s="195">
        <v>189</v>
      </c>
      <c r="K327" s="199">
        <v>184</v>
      </c>
      <c r="L327" s="197">
        <v>407</v>
      </c>
      <c r="M327" s="195">
        <v>506</v>
      </c>
      <c r="N327" s="200">
        <v>797</v>
      </c>
      <c r="O327" s="203">
        <v>858</v>
      </c>
      <c r="P327" s="195">
        <v>453</v>
      </c>
      <c r="Q327" s="199">
        <v>416</v>
      </c>
      <c r="R327" s="197">
        <v>617</v>
      </c>
      <c r="S327" s="198">
        <v>620</v>
      </c>
      <c r="T327" s="195">
        <v>152</v>
      </c>
      <c r="U327" s="199">
        <v>183</v>
      </c>
      <c r="V327" s="197">
        <v>315</v>
      </c>
      <c r="W327" s="204">
        <v>508</v>
      </c>
      <c r="X327" s="195">
        <v>421</v>
      </c>
      <c r="Y327" s="199">
        <v>249</v>
      </c>
      <c r="Z327" s="197">
        <v>942</v>
      </c>
      <c r="AA327" s="195">
        <v>1012</v>
      </c>
      <c r="AB327" s="169">
        <f t="shared" si="5033"/>
        <v>6557</v>
      </c>
      <c r="AC327" s="170">
        <f t="shared" si="5034"/>
        <v>6561</v>
      </c>
      <c r="AE327" s="272" t="str">
        <f>$AE$17</f>
        <v>17:00 - 17:59</v>
      </c>
      <c r="AF327" s="125">
        <f t="shared" ref="AF327:AU328" si="5225">SUMIF($A$9:$A$32,$AE327,B$319:B$342)</f>
        <v>592</v>
      </c>
      <c r="AG327" s="185">
        <f t="shared" si="5225"/>
        <v>1284</v>
      </c>
      <c r="AH327" s="126">
        <f t="shared" si="5225"/>
        <v>445</v>
      </c>
      <c r="AI327" s="179">
        <f t="shared" si="5225"/>
        <v>389</v>
      </c>
      <c r="AJ327" s="125">
        <f t="shared" si="5225"/>
        <v>660</v>
      </c>
      <c r="AK327" s="127">
        <f t="shared" si="5225"/>
        <v>1440</v>
      </c>
      <c r="AL327" s="126">
        <f t="shared" si="5225"/>
        <v>1077</v>
      </c>
      <c r="AM327" s="179">
        <f t="shared" si="5225"/>
        <v>1927</v>
      </c>
      <c r="AN327" s="125">
        <f t="shared" si="5225"/>
        <v>455</v>
      </c>
      <c r="AO327" s="127">
        <f t="shared" si="5225"/>
        <v>103</v>
      </c>
      <c r="AP327" s="126">
        <f t="shared" si="5225"/>
        <v>1155</v>
      </c>
      <c r="AQ327" s="125">
        <f t="shared" si="5225"/>
        <v>331</v>
      </c>
      <c r="AR327" s="178">
        <f t="shared" si="5225"/>
        <v>1958</v>
      </c>
      <c r="AS327" s="180">
        <f t="shared" si="5225"/>
        <v>1102</v>
      </c>
      <c r="AT327" s="125">
        <f t="shared" si="5225"/>
        <v>924</v>
      </c>
      <c r="AU327" s="127">
        <f t="shared" si="5225"/>
        <v>777</v>
      </c>
      <c r="AV327" s="126">
        <f t="shared" ref="AP327:BE328" si="5226">SUMIF($A$9:$A$32,$AE327,R$319:R$342)</f>
        <v>789</v>
      </c>
      <c r="AW327" s="179">
        <f t="shared" si="5226"/>
        <v>1208</v>
      </c>
      <c r="AX327" s="125">
        <f t="shared" si="5226"/>
        <v>371</v>
      </c>
      <c r="AY327" s="127">
        <f t="shared" si="5226"/>
        <v>96</v>
      </c>
      <c r="AZ327" s="126">
        <f t="shared" si="5226"/>
        <v>1095</v>
      </c>
      <c r="BA327" s="179">
        <f t="shared" si="5226"/>
        <v>535</v>
      </c>
      <c r="BB327" s="125">
        <f t="shared" si="5226"/>
        <v>916</v>
      </c>
      <c r="BC327" s="127">
        <f t="shared" si="5226"/>
        <v>222</v>
      </c>
      <c r="BD327" s="183">
        <f t="shared" si="5226"/>
        <v>1257</v>
      </c>
      <c r="BE327" s="184">
        <f t="shared" si="5226"/>
        <v>1591</v>
      </c>
      <c r="BF327" s="169">
        <f>AF327+AH327+AJ327+AL327+AN327+AP327+AR327+AT327+AV327+AX327+AZ327+BB327+BD327</f>
        <v>11694</v>
      </c>
      <c r="BG327" s="170">
        <f>AG327+AI327+AK327+AM327+AO327+AQ327+AS327+AU327+AW327+AY327+BA327+BC327+BE327</f>
        <v>11005</v>
      </c>
      <c r="BI327" s="145" t="s">
        <v>24</v>
      </c>
      <c r="BJ327" s="128">
        <f>B327/B343</f>
        <v>4.2909090909090911E-2</v>
      </c>
      <c r="BK327" s="129">
        <f t="shared" ref="BK327" si="5227">C327/C343</f>
        <v>4.5593525179856112E-2</v>
      </c>
      <c r="BL327" s="130">
        <f t="shared" ref="BL327" si="5228">D327/D343</f>
        <v>5.0430023455824861E-2</v>
      </c>
      <c r="BM327" s="131">
        <f t="shared" ref="BM327" si="5229">E327/E343</f>
        <v>4.7791893526920752E-2</v>
      </c>
      <c r="BN327" s="128">
        <f t="shared" ref="BN327" si="5230">F327/F343</f>
        <v>4.8965169106511865E-2</v>
      </c>
      <c r="BO327" s="129">
        <f t="shared" ref="BO327" si="5231">G327/G343</f>
        <v>3.472537448933273E-2</v>
      </c>
      <c r="BP327" s="130">
        <f t="shared" ref="BP327" si="5232">H327/H343</f>
        <v>5.0669669313737113E-2</v>
      </c>
      <c r="BQ327" s="131">
        <f t="shared" ref="BQ327" si="5233">I327/I343</f>
        <v>4.6781628820215131E-2</v>
      </c>
      <c r="BR327" s="128">
        <f t="shared" ref="BR327" si="5234">J327/J343</f>
        <v>5.902560899437851E-2</v>
      </c>
      <c r="BS327" s="129">
        <f t="shared" ref="BS327" si="5235">K327/K343</f>
        <v>5.7989284588717299E-2</v>
      </c>
      <c r="BT327" s="130">
        <f t="shared" ref="BT327" si="5236">L327/L343</f>
        <v>4.2851126552958516E-2</v>
      </c>
      <c r="BU327" s="128">
        <f t="shared" ref="BU327" si="5237">M327/M343</f>
        <v>5.4309327036599762E-2</v>
      </c>
      <c r="BV327" s="132">
        <f t="shared" ref="BV327" si="5238">N327/N343</f>
        <v>4.2040299609663469E-2</v>
      </c>
      <c r="BW327" s="133">
        <f t="shared" ref="BW327" si="5239">O327/O343</f>
        <v>4.5767322771643464E-2</v>
      </c>
      <c r="BX327" s="128">
        <f t="shared" ref="BX327" si="5240">P327/P343</f>
        <v>4.7439522463085138E-2</v>
      </c>
      <c r="BY327" s="129">
        <f t="shared" ref="BY327" si="5241">Q327/Q343</f>
        <v>4.4011849344054166E-2</v>
      </c>
      <c r="BZ327" s="130">
        <f t="shared" ref="BZ327" si="5242">R327/R343</f>
        <v>5.061110655401526E-2</v>
      </c>
      <c r="CA327" s="131">
        <f t="shared" ref="CA327" si="5243">S327/S343</f>
        <v>4.9300254452926212E-2</v>
      </c>
      <c r="CB327" s="128">
        <f t="shared" ref="CB327" si="5244">T327/T343</f>
        <v>5.5596196049743966E-2</v>
      </c>
      <c r="CC327" s="129">
        <f t="shared" ref="CC327" si="5245">U327/U343</f>
        <v>6.1699258260283212E-2</v>
      </c>
      <c r="CD327" s="130">
        <f t="shared" ref="CD327" si="5246">V327/V343</f>
        <v>3.3517769738242179E-2</v>
      </c>
      <c r="CE327" s="131">
        <f t="shared" ref="CE327" si="5247">W327/W343</f>
        <v>4.9039482575538182E-2</v>
      </c>
      <c r="CF327" s="128">
        <f t="shared" ref="CF327" si="5248">X327/X343</f>
        <v>5.1179187940675906E-2</v>
      </c>
      <c r="CG327" s="129">
        <f t="shared" ref="CG327" si="5249">Y327/Y343</f>
        <v>4.5957918050941307E-2</v>
      </c>
      <c r="CH327" s="130">
        <f t="shared" ref="CH327" si="5250">Z327/Z343</f>
        <v>5.4672083575159604E-2</v>
      </c>
      <c r="CI327" s="128">
        <f t="shared" ref="CI327" si="5251">AA327/AA343</f>
        <v>5.3967576791808872E-2</v>
      </c>
      <c r="CJ327" s="134">
        <f t="shared" ref="CJ327" si="5252">AB327/AB343</f>
        <v>4.7568610665757419E-2</v>
      </c>
      <c r="CK327" s="135">
        <f t="shared" ref="CK327" si="5253">AC327/AC343</f>
        <v>4.7671985351817943E-2</v>
      </c>
    </row>
    <row r="328" spans="1:89" x14ac:dyDescent="0.2">
      <c r="A328" s="136" t="s">
        <v>25</v>
      </c>
      <c r="B328" s="205">
        <v>434</v>
      </c>
      <c r="C328" s="189">
        <v>518</v>
      </c>
      <c r="D328" s="190">
        <v>206</v>
      </c>
      <c r="E328" s="191">
        <v>221</v>
      </c>
      <c r="F328" s="188">
        <v>532</v>
      </c>
      <c r="G328" s="192">
        <v>385</v>
      </c>
      <c r="H328" s="190">
        <v>780</v>
      </c>
      <c r="I328" s="191">
        <v>882</v>
      </c>
      <c r="J328" s="188">
        <v>159</v>
      </c>
      <c r="K328" s="189">
        <v>157</v>
      </c>
      <c r="L328" s="190">
        <v>343</v>
      </c>
      <c r="M328" s="188">
        <v>352</v>
      </c>
      <c r="N328" s="193">
        <v>790</v>
      </c>
      <c r="O328" s="206">
        <v>838</v>
      </c>
      <c r="P328" s="188">
        <v>347</v>
      </c>
      <c r="Q328" s="189">
        <v>357</v>
      </c>
      <c r="R328" s="190">
        <v>560</v>
      </c>
      <c r="S328" s="191">
        <v>541</v>
      </c>
      <c r="T328" s="197">
        <v>131</v>
      </c>
      <c r="U328" s="188">
        <v>122</v>
      </c>
      <c r="V328" s="190">
        <v>349</v>
      </c>
      <c r="W328" s="207">
        <v>469</v>
      </c>
      <c r="X328" s="188">
        <v>295</v>
      </c>
      <c r="Y328" s="192">
        <v>230</v>
      </c>
      <c r="Z328" s="190">
        <v>937</v>
      </c>
      <c r="AA328" s="188">
        <v>1086</v>
      </c>
      <c r="AB328" s="169">
        <f t="shared" si="5033"/>
        <v>5863</v>
      </c>
      <c r="AC328" s="170">
        <f t="shared" si="5034"/>
        <v>6158</v>
      </c>
      <c r="AE328" s="274" t="str">
        <f>$AE$18</f>
        <v>18:00 - 18:59</v>
      </c>
      <c r="AF328" s="125">
        <f t="shared" si="5225"/>
        <v>619</v>
      </c>
      <c r="AG328" s="189">
        <f t="shared" si="5225"/>
        <v>1299</v>
      </c>
      <c r="AH328" s="190">
        <f t="shared" si="5225"/>
        <v>292</v>
      </c>
      <c r="AI328" s="191">
        <f t="shared" si="5225"/>
        <v>412</v>
      </c>
      <c r="AJ328" s="275">
        <f t="shared" si="5225"/>
        <v>462</v>
      </c>
      <c r="AK328" s="192">
        <f t="shared" si="5225"/>
        <v>1630</v>
      </c>
      <c r="AL328" s="190">
        <f t="shared" si="5225"/>
        <v>980</v>
      </c>
      <c r="AM328" s="191">
        <f t="shared" si="5225"/>
        <v>1753</v>
      </c>
      <c r="AN328" s="275">
        <f t="shared" si="5225"/>
        <v>341</v>
      </c>
      <c r="AO328" s="192">
        <f t="shared" si="5225"/>
        <v>106</v>
      </c>
      <c r="AP328" s="190">
        <f t="shared" si="5226"/>
        <v>1112</v>
      </c>
      <c r="AQ328" s="275">
        <f t="shared" si="5226"/>
        <v>297</v>
      </c>
      <c r="AR328" s="193">
        <f t="shared" si="5226"/>
        <v>1626</v>
      </c>
      <c r="AS328" s="194">
        <f t="shared" si="5226"/>
        <v>1052</v>
      </c>
      <c r="AT328" s="275">
        <f t="shared" si="5226"/>
        <v>758</v>
      </c>
      <c r="AU328" s="192">
        <f t="shared" si="5226"/>
        <v>776</v>
      </c>
      <c r="AV328" s="190">
        <f t="shared" si="5226"/>
        <v>791</v>
      </c>
      <c r="AW328" s="191">
        <f t="shared" si="5226"/>
        <v>1097</v>
      </c>
      <c r="AX328" s="275">
        <f t="shared" si="5226"/>
        <v>254</v>
      </c>
      <c r="AY328" s="192">
        <f t="shared" si="5226"/>
        <v>83</v>
      </c>
      <c r="AZ328" s="190">
        <f t="shared" si="5226"/>
        <v>1105</v>
      </c>
      <c r="BA328" s="191">
        <f t="shared" si="5226"/>
        <v>535</v>
      </c>
      <c r="BB328" s="275">
        <f t="shared" si="5226"/>
        <v>716</v>
      </c>
      <c r="BC328" s="192">
        <f t="shared" si="5226"/>
        <v>317</v>
      </c>
      <c r="BD328" s="190">
        <f t="shared" si="5226"/>
        <v>1038</v>
      </c>
      <c r="BE328" s="275">
        <f t="shared" si="5226"/>
        <v>1723</v>
      </c>
      <c r="BF328" s="171">
        <f>SUM(AF328,AH328,AJ328,AL328,AN328,AP328,AR328,AT328,AV328,AX328,AZ328,BB328,BD328)</f>
        <v>10094</v>
      </c>
      <c r="BG328" s="172">
        <f>SUM(AG328,AI328,AK328,AM328,AO328,AQ328,AS328,AU328,AW328,AY328,BA328,BC328,BE328)</f>
        <v>11080</v>
      </c>
      <c r="BI328" s="136" t="s">
        <v>25</v>
      </c>
      <c r="BJ328" s="128">
        <f>B328/B343</f>
        <v>3.9454545454545457E-2</v>
      </c>
      <c r="BK328" s="129">
        <f t="shared" ref="BK328" si="5254">C328/C343</f>
        <v>4.6582733812949639E-2</v>
      </c>
      <c r="BL328" s="130">
        <f t="shared" ref="BL328" si="5255">D328/D343</f>
        <v>4.0265832681782646E-2</v>
      </c>
      <c r="BM328" s="131">
        <f t="shared" ref="BM328" si="5256">E328/E343</f>
        <v>4.4565436579955639E-2</v>
      </c>
      <c r="BN328" s="128">
        <f t="shared" ref="BN328" si="5257">F328/F343</f>
        <v>3.8364462392730947E-2</v>
      </c>
      <c r="BO328" s="129">
        <f t="shared" ref="BO328" si="5258">G328/G343</f>
        <v>2.9126948101074291E-2</v>
      </c>
      <c r="BP328" s="130">
        <f t="shared" ref="BP328" si="5259">H328/H343</f>
        <v>4.6224961479198766E-2</v>
      </c>
      <c r="BQ328" s="131">
        <f t="shared" ref="BQ328" si="5260">I328/I343</f>
        <v>5.0196346252347618E-2</v>
      </c>
      <c r="BR328" s="128">
        <f t="shared" ref="BR328" si="5261">J328/J343</f>
        <v>4.9656464709556529E-2</v>
      </c>
      <c r="BS328" s="129">
        <f t="shared" ref="BS328" si="5262">K328/K343</f>
        <v>4.9479987393633788E-2</v>
      </c>
      <c r="BT328" s="130">
        <f t="shared" ref="BT328" si="5263">L328/L343</f>
        <v>3.6112865866498207E-2</v>
      </c>
      <c r="BU328" s="128">
        <f t="shared" ref="BU328" si="5264">M328/M343</f>
        <v>3.7780401416765051E-2</v>
      </c>
      <c r="BV328" s="132">
        <f t="shared" ref="BV328" si="5265">N328/N343</f>
        <v>4.1671062348348983E-2</v>
      </c>
      <c r="BW328" s="133">
        <f t="shared" ref="BW328" si="5266">O328/O343</f>
        <v>4.4700485410999094E-2</v>
      </c>
      <c r="BX328" s="128">
        <f t="shared" ref="BX328" si="5267">P328/P343</f>
        <v>3.6338883652738505E-2</v>
      </c>
      <c r="BY328" s="129">
        <f t="shared" ref="BY328" si="5268">Q328/Q343</f>
        <v>3.7769784172661872E-2</v>
      </c>
      <c r="BZ328" s="130">
        <f t="shared" ref="BZ328" si="5269">R328/R343</f>
        <v>4.5935526207858256E-2</v>
      </c>
      <c r="CA328" s="131">
        <f t="shared" ref="CA328" si="5270">S328/S343</f>
        <v>4.3018447837150128E-2</v>
      </c>
      <c r="CB328" s="128">
        <f t="shared" ref="CB328" si="5271">T328/T343</f>
        <v>4.7915142648134602E-2</v>
      </c>
      <c r="CC328" s="129">
        <f t="shared" ref="CC328" si="5272">U328/U343</f>
        <v>4.1132838840188805E-2</v>
      </c>
      <c r="CD328" s="130">
        <f t="shared" ref="CD328" si="5273">V328/V343</f>
        <v>3.7135560757608002E-2</v>
      </c>
      <c r="CE328" s="131">
        <f t="shared" ref="CE328" si="5274">W328/W343</f>
        <v>4.527464040930592E-2</v>
      </c>
      <c r="CF328" s="128">
        <f t="shared" ref="CF328" si="5275">X328/X343</f>
        <v>3.5861901288597134E-2</v>
      </c>
      <c r="CG328" s="129">
        <f t="shared" ref="CG328" si="5276">Y328/Y343</f>
        <v>4.2451088962716869E-2</v>
      </c>
      <c r="CH328" s="130">
        <f t="shared" ref="CH328" si="5277">Z328/Z343</f>
        <v>5.4381892048752177E-2</v>
      </c>
      <c r="CI328" s="128">
        <f t="shared" ref="CI328" si="5278">AA328/AA343</f>
        <v>5.7913822525597271E-2</v>
      </c>
      <c r="CJ328" s="134">
        <f t="shared" ref="CJ328" si="5279">AB328/AB343</f>
        <v>4.2533897259926151E-2</v>
      </c>
      <c r="CK328" s="135">
        <f t="shared" ref="CK328" si="5280">AC328/AC343</f>
        <v>4.4743802133286832E-2</v>
      </c>
    </row>
    <row r="329" spans="1:89" ht="13.5" thickBot="1" x14ac:dyDescent="0.25">
      <c r="A329" s="145" t="s">
        <v>26</v>
      </c>
      <c r="B329" s="202">
        <v>394</v>
      </c>
      <c r="C329" s="196">
        <v>499</v>
      </c>
      <c r="D329" s="197">
        <v>208</v>
      </c>
      <c r="E329" s="198">
        <v>254</v>
      </c>
      <c r="F329" s="195">
        <v>460</v>
      </c>
      <c r="G329" s="199">
        <v>432</v>
      </c>
      <c r="H329" s="197">
        <v>706</v>
      </c>
      <c r="I329" s="198">
        <v>645</v>
      </c>
      <c r="J329" s="195">
        <v>180</v>
      </c>
      <c r="K329" s="196">
        <v>137</v>
      </c>
      <c r="L329" s="197">
        <v>334</v>
      </c>
      <c r="M329" s="195">
        <v>376</v>
      </c>
      <c r="N329" s="200">
        <v>806</v>
      </c>
      <c r="O329" s="203">
        <v>686</v>
      </c>
      <c r="P329" s="195">
        <v>360</v>
      </c>
      <c r="Q329" s="196">
        <v>340</v>
      </c>
      <c r="R329" s="197">
        <v>563</v>
      </c>
      <c r="S329" s="198">
        <v>500</v>
      </c>
      <c r="T329" s="195">
        <v>80</v>
      </c>
      <c r="U329" s="199">
        <v>122</v>
      </c>
      <c r="V329" s="197">
        <v>360</v>
      </c>
      <c r="W329" s="204">
        <v>420</v>
      </c>
      <c r="X329" s="195">
        <v>301</v>
      </c>
      <c r="Y329" s="199">
        <v>205</v>
      </c>
      <c r="Z329" s="197">
        <v>938</v>
      </c>
      <c r="AA329" s="195">
        <v>1063</v>
      </c>
      <c r="AB329" s="169">
        <f t="shared" si="5033"/>
        <v>5690</v>
      </c>
      <c r="AC329" s="170">
        <f t="shared" si="5034"/>
        <v>5679</v>
      </c>
      <c r="AE329" s="272"/>
      <c r="AF329" s="125"/>
      <c r="AG329" s="196"/>
      <c r="AH329" s="197"/>
      <c r="AI329" s="198"/>
      <c r="AJ329" s="195"/>
      <c r="AK329" s="199"/>
      <c r="AL329" s="197"/>
      <c r="AM329" s="198"/>
      <c r="AN329" s="195"/>
      <c r="AO329" s="199"/>
      <c r="AP329" s="197"/>
      <c r="AQ329" s="195"/>
      <c r="AR329" s="200"/>
      <c r="AS329" s="201"/>
      <c r="AT329" s="195"/>
      <c r="AU329" s="199"/>
      <c r="AV329" s="197"/>
      <c r="AW329" s="198"/>
      <c r="AX329" s="195"/>
      <c r="AY329" s="199"/>
      <c r="AZ329" s="197"/>
      <c r="BA329" s="198"/>
      <c r="BB329" s="195"/>
      <c r="BC329" s="199"/>
      <c r="BD329" s="197"/>
      <c r="BE329" s="195"/>
      <c r="BF329" s="171"/>
      <c r="BG329" s="172"/>
      <c r="BI329" s="145" t="s">
        <v>26</v>
      </c>
      <c r="BJ329" s="128">
        <f>B329/B343</f>
        <v>3.5818181818181818E-2</v>
      </c>
      <c r="BK329" s="129">
        <f t="shared" ref="BK329" si="5281">C329/C343</f>
        <v>4.4874100719424458E-2</v>
      </c>
      <c r="BL329" s="130">
        <f t="shared" ref="BL329" si="5282">D329/D343</f>
        <v>4.0656763096168884E-2</v>
      </c>
      <c r="BM329" s="131">
        <f t="shared" ref="BM329" si="5283">E329/E343</f>
        <v>5.1220004033071184E-2</v>
      </c>
      <c r="BN329" s="128">
        <f t="shared" ref="BN329" si="5284">F329/F343</f>
        <v>3.317227951251172E-2</v>
      </c>
      <c r="BO329" s="129">
        <f t="shared" ref="BO329" si="5285">G329/G343</f>
        <v>3.2682705401724924E-2</v>
      </c>
      <c r="BP329" s="130">
        <f t="shared" ref="BP329" si="5286">H329/H343</f>
        <v>4.1839516415787599E-2</v>
      </c>
      <c r="BQ329" s="131">
        <f t="shared" ref="BQ329" si="5287">I329/I343</f>
        <v>3.6708212395424281E-2</v>
      </c>
      <c r="BR329" s="128">
        <f t="shared" ref="BR329" si="5288">J329/J343</f>
        <v>5.6214865708931916E-2</v>
      </c>
      <c r="BS329" s="129">
        <f t="shared" ref="BS329" si="5289">K329/K343</f>
        <v>4.3176804286164515E-2</v>
      </c>
      <c r="BT329" s="130">
        <f t="shared" ref="BT329" si="5290">L329/L343</f>
        <v>3.5165297957464731E-2</v>
      </c>
      <c r="BU329" s="128">
        <f t="shared" ref="BU329" si="5291">M329/M343</f>
        <v>4.0356337876999035E-2</v>
      </c>
      <c r="BV329" s="132">
        <f t="shared" ref="BV329" si="5292">N329/N343</f>
        <v>4.251503323135352E-2</v>
      </c>
      <c r="BW329" s="133">
        <f t="shared" ref="BW329" si="5293">O329/O343</f>
        <v>3.6592521470101884E-2</v>
      </c>
      <c r="BX329" s="128">
        <f t="shared" ref="BX329" si="5294">P329/P343</f>
        <v>3.7700282752120638E-2</v>
      </c>
      <c r="BY329" s="129">
        <f t="shared" ref="BY329" si="5295">Q329/Q343</f>
        <v>3.5971223021582732E-2</v>
      </c>
      <c r="BZ329" s="130">
        <f t="shared" ref="BZ329" si="5296">R329/R343</f>
        <v>4.6181609383971783E-2</v>
      </c>
      <c r="CA329" s="131">
        <f t="shared" ref="CA329" si="5297">S329/S343</f>
        <v>3.9758269720101783E-2</v>
      </c>
      <c r="CB329" s="128">
        <f t="shared" ref="CB329" si="5298">T329/T343</f>
        <v>2.9261155815654718E-2</v>
      </c>
      <c r="CC329" s="129">
        <f t="shared" ref="CC329" si="5299">U329/U343</f>
        <v>4.1132838840188805E-2</v>
      </c>
      <c r="CD329" s="130">
        <f t="shared" ref="CD329" si="5300">V329/V343</f>
        <v>3.8306022557991065E-2</v>
      </c>
      <c r="CE329" s="131">
        <f t="shared" ref="CE329" si="5301">W329/W343</f>
        <v>4.0544454097885894E-2</v>
      </c>
      <c r="CF329" s="128">
        <f t="shared" ref="CF329" si="5302">X329/X343</f>
        <v>3.6591295891077076E-2</v>
      </c>
      <c r="CG329" s="129">
        <f t="shared" ref="CG329" si="5303">Y329/Y343</f>
        <v>3.7836840162421559E-2</v>
      </c>
      <c r="CH329" s="130">
        <f t="shared" ref="CH329" si="5304">Z329/Z343</f>
        <v>5.4439930354033661E-2</v>
      </c>
      <c r="CI329" s="128">
        <f t="shared" ref="CI329" si="5305">AA329/AA343</f>
        <v>5.6687286689419795E-2</v>
      </c>
      <c r="CJ329" s="134">
        <f t="shared" ref="CJ329" si="5306">AB329/AB343</f>
        <v>4.1278846223602214E-2</v>
      </c>
      <c r="CK329" s="135">
        <f t="shared" ref="CK329" si="5307">AC329/AC343</f>
        <v>4.1263405702328011E-2</v>
      </c>
    </row>
    <row r="330" spans="1:89" ht="14.25" thickTop="1" thickBot="1" x14ac:dyDescent="0.25">
      <c r="A330" s="136" t="s">
        <v>27</v>
      </c>
      <c r="B330" s="205">
        <v>367</v>
      </c>
      <c r="C330" s="189">
        <v>538</v>
      </c>
      <c r="D330" s="190">
        <v>193</v>
      </c>
      <c r="E330" s="191">
        <v>212</v>
      </c>
      <c r="F330" s="188">
        <v>451</v>
      </c>
      <c r="G330" s="192">
        <v>461</v>
      </c>
      <c r="H330" s="190">
        <v>701</v>
      </c>
      <c r="I330" s="191">
        <v>862</v>
      </c>
      <c r="J330" s="188">
        <v>157</v>
      </c>
      <c r="K330" s="189">
        <v>139</v>
      </c>
      <c r="L330" s="190">
        <v>425</v>
      </c>
      <c r="M330" s="188">
        <v>330</v>
      </c>
      <c r="N330" s="193">
        <v>880</v>
      </c>
      <c r="O330" s="206">
        <v>645</v>
      </c>
      <c r="P330" s="188">
        <v>433</v>
      </c>
      <c r="Q330" s="189">
        <v>330</v>
      </c>
      <c r="R330" s="190">
        <v>535</v>
      </c>
      <c r="S330" s="191">
        <v>488</v>
      </c>
      <c r="T330" s="188">
        <v>131</v>
      </c>
      <c r="U330" s="192">
        <v>91</v>
      </c>
      <c r="V330" s="190">
        <v>448</v>
      </c>
      <c r="W330" s="207">
        <v>397</v>
      </c>
      <c r="X330" s="188">
        <v>361</v>
      </c>
      <c r="Y330" s="192">
        <v>139</v>
      </c>
      <c r="Z330" s="190">
        <v>832</v>
      </c>
      <c r="AA330" s="188">
        <v>953</v>
      </c>
      <c r="AB330" s="169">
        <f t="shared" si="5033"/>
        <v>5914</v>
      </c>
      <c r="AC330" s="170">
        <f t="shared" si="5034"/>
        <v>5585</v>
      </c>
      <c r="AE330" s="266" t="s">
        <v>13</v>
      </c>
      <c r="AF330" s="20">
        <f t="shared" ref="AF330:BG330" si="5308">SUM(AF327:AF329)</f>
        <v>1211</v>
      </c>
      <c r="AG330" s="21">
        <f t="shared" si="5308"/>
        <v>2583</v>
      </c>
      <c r="AH330" s="20">
        <f t="shared" si="5308"/>
        <v>737</v>
      </c>
      <c r="AI330" s="21">
        <f t="shared" si="5308"/>
        <v>801</v>
      </c>
      <c r="AJ330" s="20">
        <f t="shared" si="5308"/>
        <v>1122</v>
      </c>
      <c r="AK330" s="21">
        <f t="shared" si="5308"/>
        <v>3070</v>
      </c>
      <c r="AL330" s="20">
        <f t="shared" si="5308"/>
        <v>2057</v>
      </c>
      <c r="AM330" s="21">
        <f t="shared" si="5308"/>
        <v>3680</v>
      </c>
      <c r="AN330" s="20">
        <f t="shared" si="5308"/>
        <v>796</v>
      </c>
      <c r="AO330" s="21">
        <f t="shared" si="5308"/>
        <v>209</v>
      </c>
      <c r="AP330" s="20">
        <f t="shared" si="5308"/>
        <v>2267</v>
      </c>
      <c r="AQ330" s="21">
        <f t="shared" si="5308"/>
        <v>628</v>
      </c>
      <c r="AR330" s="20">
        <f t="shared" si="5308"/>
        <v>3584</v>
      </c>
      <c r="AS330" s="21">
        <f t="shared" si="5308"/>
        <v>2154</v>
      </c>
      <c r="AT330" s="20">
        <f t="shared" si="5308"/>
        <v>1682</v>
      </c>
      <c r="AU330" s="21">
        <f t="shared" si="5308"/>
        <v>1553</v>
      </c>
      <c r="AV330" s="20">
        <f t="shared" si="5308"/>
        <v>1580</v>
      </c>
      <c r="AW330" s="21">
        <f t="shared" si="5308"/>
        <v>2305</v>
      </c>
      <c r="AX330" s="20">
        <f t="shared" si="5308"/>
        <v>625</v>
      </c>
      <c r="AY330" s="21">
        <f t="shared" si="5308"/>
        <v>179</v>
      </c>
      <c r="AZ330" s="20">
        <f t="shared" si="5308"/>
        <v>2200</v>
      </c>
      <c r="BA330" s="21">
        <f t="shared" si="5308"/>
        <v>1070</v>
      </c>
      <c r="BB330" s="20">
        <f t="shared" si="5308"/>
        <v>1632</v>
      </c>
      <c r="BC330" s="21">
        <f t="shared" si="5308"/>
        <v>539</v>
      </c>
      <c r="BD330" s="20">
        <f t="shared" si="5308"/>
        <v>2295</v>
      </c>
      <c r="BE330" s="21">
        <f t="shared" si="5308"/>
        <v>3314</v>
      </c>
      <c r="BF330" s="173">
        <f t="shared" si="5308"/>
        <v>21788</v>
      </c>
      <c r="BG330" s="174">
        <f t="shared" si="5308"/>
        <v>22085</v>
      </c>
      <c r="BI330" s="136" t="s">
        <v>27</v>
      </c>
      <c r="BJ330" s="128">
        <f>B330/B343</f>
        <v>3.3363636363636366E-2</v>
      </c>
      <c r="BK330" s="129">
        <f t="shared" ref="BK330" si="5309">C330/C343</f>
        <v>4.8381294964028779E-2</v>
      </c>
      <c r="BL330" s="130">
        <f t="shared" ref="BL330" si="5310">D330/D343</f>
        <v>3.7724784988272086E-2</v>
      </c>
      <c r="BM330" s="131">
        <f t="shared" ref="BM330" si="5311">E330/E343</f>
        <v>4.275055454728776E-2</v>
      </c>
      <c r="BN330" s="128">
        <f t="shared" ref="BN330" si="5312">F330/F343</f>
        <v>3.2523256652484317E-2</v>
      </c>
      <c r="BO330" s="129">
        <f t="shared" ref="BO330" si="5313">G330/G343</f>
        <v>3.4876683310637008E-2</v>
      </c>
      <c r="BP330" s="130">
        <f t="shared" ref="BP330" si="5314">H330/H343</f>
        <v>4.1543202560151711E-2</v>
      </c>
      <c r="BQ330" s="131">
        <f t="shared" ref="BQ330" si="5315">I330/I343</f>
        <v>4.9058107108303453E-2</v>
      </c>
      <c r="BR330" s="128">
        <f t="shared" ref="BR330" si="5316">J330/J343</f>
        <v>4.9031855090568392E-2</v>
      </c>
      <c r="BS330" s="129">
        <f t="shared" ref="BS330" si="5317">K330/K343</f>
        <v>4.3807122596911441E-2</v>
      </c>
      <c r="BT330" s="130">
        <f t="shared" ref="BT330" si="5318">L330/L343</f>
        <v>4.4746262371025476E-2</v>
      </c>
      <c r="BU330" s="128">
        <f t="shared" ref="BU330" si="5319">M330/M343</f>
        <v>3.541912632821724E-2</v>
      </c>
      <c r="BV330" s="132">
        <f t="shared" ref="BV330" si="5320">N330/N343</f>
        <v>4.64183985652495E-2</v>
      </c>
      <c r="BW330" s="133">
        <f t="shared" ref="BW330" si="5321">O330/O343</f>
        <v>3.4405504880780924E-2</v>
      </c>
      <c r="BX330" s="128">
        <f t="shared" ref="BX330" si="5322">P330/P343</f>
        <v>4.5345062310189546E-2</v>
      </c>
      <c r="BY330" s="129">
        <f t="shared" ref="BY330" si="5323">Q330/Q343</f>
        <v>3.4913245873889123E-2</v>
      </c>
      <c r="BZ330" s="130">
        <f t="shared" ref="BZ330" si="5324">R330/R343</f>
        <v>4.388483307357887E-2</v>
      </c>
      <c r="CA330" s="131">
        <f t="shared" ref="CA330" si="5325">S330/S343</f>
        <v>3.8804071246819338E-2</v>
      </c>
      <c r="CB330" s="128">
        <f t="shared" ref="CB330" si="5326">T330/T343</f>
        <v>4.7915142648134602E-2</v>
      </c>
      <c r="CC330" s="129">
        <f t="shared" ref="CC330" si="5327">U330/U343</f>
        <v>3.0681051921780174E-2</v>
      </c>
      <c r="CD330" s="130">
        <f t="shared" ref="CD330" si="5328">V330/V343</f>
        <v>4.7669716961055542E-2</v>
      </c>
      <c r="CE330" s="131">
        <f t="shared" ref="CE330" si="5329">W330/W343</f>
        <v>3.8324162563954052E-2</v>
      </c>
      <c r="CF330" s="128">
        <f t="shared" ref="CF330" si="5330">X330/X343</f>
        <v>4.3885241915876491E-2</v>
      </c>
      <c r="CG330" s="129">
        <f t="shared" ref="CG330" si="5331">Y330/Y343</f>
        <v>2.5655223329641933E-2</v>
      </c>
      <c r="CH330" s="130">
        <f t="shared" ref="CH330" si="5332">Z330/Z343</f>
        <v>4.8287869994196167E-2</v>
      </c>
      <c r="CI330" s="128">
        <f t="shared" ref="CI330" si="5333">AA330/AA343</f>
        <v>5.0821245733788399E-2</v>
      </c>
      <c r="CJ330" s="134">
        <f t="shared" ref="CJ330" si="5334">AB330/AB343</f>
        <v>4.2903883403582338E-2</v>
      </c>
      <c r="CK330" s="135">
        <f t="shared" ref="CK330" si="5335">AC330/AC343</f>
        <v>4.0580405150114802E-2</v>
      </c>
    </row>
    <row r="331" spans="1:89" ht="13.5" thickTop="1" x14ac:dyDescent="0.2">
      <c r="A331" s="145" t="s">
        <v>28</v>
      </c>
      <c r="B331" s="202">
        <v>427</v>
      </c>
      <c r="C331" s="196">
        <v>715</v>
      </c>
      <c r="D331" s="197">
        <v>263</v>
      </c>
      <c r="E331" s="198">
        <v>279</v>
      </c>
      <c r="F331" s="195">
        <v>353</v>
      </c>
      <c r="G331" s="199">
        <v>880</v>
      </c>
      <c r="H331" s="197">
        <v>807</v>
      </c>
      <c r="I331" s="198">
        <v>1044</v>
      </c>
      <c r="J331" s="195">
        <v>238</v>
      </c>
      <c r="K331" s="196">
        <v>114</v>
      </c>
      <c r="L331" s="197">
        <v>668</v>
      </c>
      <c r="M331" s="195">
        <v>313</v>
      </c>
      <c r="N331" s="200">
        <v>1096</v>
      </c>
      <c r="O331" s="203">
        <v>761</v>
      </c>
      <c r="P331" s="195">
        <v>563</v>
      </c>
      <c r="Q331" s="196">
        <v>347</v>
      </c>
      <c r="R331" s="197">
        <v>633</v>
      </c>
      <c r="S331" s="198">
        <v>750</v>
      </c>
      <c r="T331" s="195">
        <v>190</v>
      </c>
      <c r="U331" s="199">
        <v>59</v>
      </c>
      <c r="V331" s="197">
        <v>608</v>
      </c>
      <c r="W331" s="204">
        <v>483</v>
      </c>
      <c r="X331" s="195">
        <v>468</v>
      </c>
      <c r="Y331" s="199">
        <v>176</v>
      </c>
      <c r="Z331" s="197">
        <v>978</v>
      </c>
      <c r="AA331" s="195">
        <v>1133</v>
      </c>
      <c r="AB331" s="169">
        <f t="shared" si="5033"/>
        <v>7292</v>
      </c>
      <c r="AC331" s="170">
        <f t="shared" si="5034"/>
        <v>7054</v>
      </c>
      <c r="BI331" s="145" t="s">
        <v>28</v>
      </c>
      <c r="BJ331" s="128">
        <f>B331/B343</f>
        <v>3.8818181818181821E-2</v>
      </c>
      <c r="BK331" s="129">
        <f t="shared" ref="BK331" si="5336">C331/C343</f>
        <v>6.4298561151079139E-2</v>
      </c>
      <c r="BL331" s="130">
        <f t="shared" ref="BL331" si="5337">D331/D343</f>
        <v>5.1407349491790461E-2</v>
      </c>
      <c r="BM331" s="131">
        <f t="shared" ref="BM331" si="5338">E331/E343</f>
        <v>5.6261343012704176E-2</v>
      </c>
      <c r="BN331" s="128">
        <f t="shared" ref="BN331" si="5339">F331/F343</f>
        <v>2.5456118843297036E-2</v>
      </c>
      <c r="BO331" s="129">
        <f t="shared" ref="BO331" si="5340">G331/G343</f>
        <v>6.6575881373884094E-2</v>
      </c>
      <c r="BP331" s="130">
        <f t="shared" ref="BP331" si="5341">H331/H343</f>
        <v>4.7825056299632573E-2</v>
      </c>
      <c r="BQ331" s="131">
        <f t="shared" ref="BQ331" si="5342">I331/I343</f>
        <v>5.9416083319105341E-2</v>
      </c>
      <c r="BR331" s="128">
        <f t="shared" ref="BR331" si="5343">J331/J343</f>
        <v>7.4328544659587756E-2</v>
      </c>
      <c r="BS331" s="129">
        <f t="shared" ref="BS331" si="5344">K331/K343</f>
        <v>3.5928143712574849E-2</v>
      </c>
      <c r="BT331" s="130">
        <f t="shared" ref="BT331" si="5345">L331/L343</f>
        <v>7.0330595914929461E-2</v>
      </c>
      <c r="BU331" s="128">
        <f t="shared" ref="BU331" si="5346">M331/M343</f>
        <v>3.3594504668884834E-2</v>
      </c>
      <c r="BV331" s="132">
        <f t="shared" ref="BV331" si="5347">N331/N343</f>
        <v>5.7812005485810739E-2</v>
      </c>
      <c r="BW331" s="133">
        <f t="shared" ref="BW331" si="5348">O331/O343</f>
        <v>4.0593161572518272E-2</v>
      </c>
      <c r="BX331" s="128">
        <f t="shared" ref="BX331" si="5349">P331/P343</f>
        <v>5.895905330401089E-2</v>
      </c>
      <c r="BY331" s="129">
        <f t="shared" ref="BY331" si="5350">Q331/Q343</f>
        <v>3.6711807024968263E-2</v>
      </c>
      <c r="BZ331" s="130">
        <f t="shared" ref="BZ331" si="5351">R331/R343</f>
        <v>5.1923550159954063E-2</v>
      </c>
      <c r="CA331" s="131">
        <f t="shared" ref="CA331" si="5352">S331/S343</f>
        <v>5.9637404580152674E-2</v>
      </c>
      <c r="CB331" s="128">
        <f t="shared" ref="CB331" si="5353">T331/T343</f>
        <v>6.9495245062179953E-2</v>
      </c>
      <c r="CC331" s="129">
        <f t="shared" ref="CC331" si="5354">U331/U343</f>
        <v>1.9892110586648686E-2</v>
      </c>
      <c r="CD331" s="130">
        <f t="shared" ref="CD331" si="5355">V331/V343</f>
        <v>6.4694615875718231E-2</v>
      </c>
      <c r="CE331" s="131">
        <f t="shared" ref="CE331" si="5356">W331/W343</f>
        <v>4.6626122212568781E-2</v>
      </c>
      <c r="CF331" s="128">
        <f t="shared" ref="CF331" si="5357">X331/X343</f>
        <v>5.689277899343545E-2</v>
      </c>
      <c r="CG331" s="129">
        <f t="shared" ref="CG331" si="5358">Y331/Y343</f>
        <v>3.2484311554078993E-2</v>
      </c>
      <c r="CH331" s="130">
        <f t="shared" ref="CH331" si="5359">Z331/Z343</f>
        <v>5.6761462565293096E-2</v>
      </c>
      <c r="CI331" s="128">
        <f t="shared" ref="CI331" si="5360">AA331/AA343</f>
        <v>6.0420221843003413E-2</v>
      </c>
      <c r="CJ331" s="134">
        <f t="shared" ref="CJ331" si="5361">AB331/AB343</f>
        <v>5.2900763912567199E-2</v>
      </c>
      <c r="CK331" s="135">
        <f t="shared" ref="CK331" si="5362">AC331/AC343</f>
        <v>5.1254105269276602E-2</v>
      </c>
    </row>
    <row r="332" spans="1:89" x14ac:dyDescent="0.2">
      <c r="A332" s="136" t="s">
        <v>29</v>
      </c>
      <c r="B332" s="205">
        <v>535</v>
      </c>
      <c r="C332" s="189">
        <v>965</v>
      </c>
      <c r="D332" s="190">
        <v>426</v>
      </c>
      <c r="E332" s="191">
        <v>338</v>
      </c>
      <c r="F332" s="188">
        <v>601</v>
      </c>
      <c r="G332" s="192">
        <v>1371</v>
      </c>
      <c r="H332" s="190">
        <v>890</v>
      </c>
      <c r="I332" s="191">
        <v>1424</v>
      </c>
      <c r="J332" s="188">
        <v>291</v>
      </c>
      <c r="K332" s="189">
        <v>96</v>
      </c>
      <c r="L332" s="190">
        <v>835</v>
      </c>
      <c r="M332" s="188">
        <v>310</v>
      </c>
      <c r="N332" s="193">
        <v>1381</v>
      </c>
      <c r="O332" s="206">
        <v>914</v>
      </c>
      <c r="P332" s="188">
        <v>679</v>
      </c>
      <c r="Q332" s="189">
        <v>495</v>
      </c>
      <c r="R332" s="190">
        <v>835</v>
      </c>
      <c r="S332" s="191">
        <v>841</v>
      </c>
      <c r="T332" s="188">
        <v>362</v>
      </c>
      <c r="U332" s="192">
        <v>60</v>
      </c>
      <c r="V332" s="190">
        <v>1071</v>
      </c>
      <c r="W332" s="207">
        <v>505</v>
      </c>
      <c r="X332" s="188">
        <v>650</v>
      </c>
      <c r="Y332" s="192">
        <v>184</v>
      </c>
      <c r="Z332" s="190">
        <v>1162</v>
      </c>
      <c r="AA332" s="188">
        <v>1314</v>
      </c>
      <c r="AB332" s="169">
        <f t="shared" si="5033"/>
        <v>9718</v>
      </c>
      <c r="AC332" s="170">
        <f t="shared" si="5034"/>
        <v>8817</v>
      </c>
      <c r="BI332" s="136" t="s">
        <v>29</v>
      </c>
      <c r="BJ332" s="128">
        <f>B332/B343</f>
        <v>4.8636363636363637E-2</v>
      </c>
      <c r="BK332" s="129">
        <f t="shared" ref="BK332" si="5363">C332/C343</f>
        <v>8.6780575539568347E-2</v>
      </c>
      <c r="BL332" s="130">
        <f t="shared" ref="BL332" si="5364">D332/D343</f>
        <v>8.3268178264268966E-2</v>
      </c>
      <c r="BM332" s="131">
        <f t="shared" ref="BM332" si="5365">E332/E343</f>
        <v>6.8158903004638033E-2</v>
      </c>
      <c r="BN332" s="128">
        <f t="shared" ref="BN332" si="5366">F332/F343</f>
        <v>4.3340304319607705E-2</v>
      </c>
      <c r="BO332" s="129">
        <f t="shared" ref="BO332" si="5367">G332/G343</f>
        <v>0.10372219700408533</v>
      </c>
      <c r="BP332" s="130">
        <f t="shared" ref="BP332" si="5368">H332/H343</f>
        <v>5.2743866303188336E-2</v>
      </c>
      <c r="BQ332" s="131">
        <f t="shared" ref="BQ332" si="5369">I332/I343</f>
        <v>8.1042627055944449E-2</v>
      </c>
      <c r="BR332" s="128">
        <f t="shared" ref="BR332" si="5370">J332/J343</f>
        <v>9.0880699562773268E-2</v>
      </c>
      <c r="BS332" s="129">
        <f t="shared" ref="BS332" si="5371">K332/K343</f>
        <v>3.0255278915852505E-2</v>
      </c>
      <c r="BT332" s="130">
        <f t="shared" ref="BT332" si="5372">L332/L343</f>
        <v>8.7913244893661827E-2</v>
      </c>
      <c r="BU332" s="128">
        <f t="shared" ref="BU332" si="5373">M332/M343</f>
        <v>3.3272512611355588E-2</v>
      </c>
      <c r="BV332" s="132">
        <f t="shared" ref="BV332" si="5374">N332/N343</f>
        <v>7.2845236839329044E-2</v>
      </c>
      <c r="BW332" s="133">
        <f t="shared" ref="BW332" si="5375">O332/O343</f>
        <v>4.8754467381447696E-2</v>
      </c>
      <c r="BX332" s="128">
        <f t="shared" ref="BX332" si="5376">P332/P343</f>
        <v>7.1106922190805319E-2</v>
      </c>
      <c r="BY332" s="129">
        <f t="shared" ref="BY332" si="5377">Q332/Q343</f>
        <v>5.2369868810833685E-2</v>
      </c>
      <c r="BZ332" s="130">
        <f t="shared" ref="BZ332" si="5378">R332/R343</f>
        <v>6.8493150684931503E-2</v>
      </c>
      <c r="CA332" s="131">
        <f t="shared" ref="CA332" si="5379">S332/S343</f>
        <v>6.6873409669211195E-2</v>
      </c>
      <c r="CB332" s="128">
        <f t="shared" ref="CB332" si="5380">T332/T343</f>
        <v>0.13240673006583761</v>
      </c>
      <c r="CC332" s="129">
        <f t="shared" ref="CC332" si="5381">U332/U343</f>
        <v>2.0229265003371546E-2</v>
      </c>
      <c r="CD332" s="130">
        <f t="shared" ref="CD332" si="5382">V332/V343</f>
        <v>0.11396041711002342</v>
      </c>
      <c r="CE332" s="131">
        <f t="shared" ref="CE332" si="5383">W332/W343</f>
        <v>4.8749879331981855E-2</v>
      </c>
      <c r="CF332" s="128">
        <f t="shared" ref="CF332" si="5384">X332/X343</f>
        <v>7.9017748601993676E-2</v>
      </c>
      <c r="CG332" s="129">
        <f t="shared" ref="CG332" si="5385">Y332/Y343</f>
        <v>3.3960871170173497E-2</v>
      </c>
      <c r="CH332" s="130">
        <f t="shared" ref="CH332" si="5386">Z332/Z343</f>
        <v>6.744051073708647E-2</v>
      </c>
      <c r="CI332" s="128">
        <f t="shared" ref="CI332" si="5387">AA332/AA343</f>
        <v>7.0072525597269619E-2</v>
      </c>
      <c r="CJ332" s="134">
        <f t="shared" ref="CJ332" si="5388">AB332/AB343</f>
        <v>7.0500496942173349E-2</v>
      </c>
      <c r="CK332" s="135">
        <f t="shared" ref="CK332" si="5389">AC332/AC343</f>
        <v>6.4063998604935044E-2</v>
      </c>
    </row>
    <row r="333" spans="1:89" x14ac:dyDescent="0.2">
      <c r="A333" s="145" t="s">
        <v>30</v>
      </c>
      <c r="B333" s="202">
        <v>592</v>
      </c>
      <c r="C333" s="196">
        <v>1284</v>
      </c>
      <c r="D333" s="197">
        <v>445</v>
      </c>
      <c r="E333" s="198">
        <v>389</v>
      </c>
      <c r="F333" s="195">
        <v>660</v>
      </c>
      <c r="G333" s="199">
        <v>1440</v>
      </c>
      <c r="H333" s="197">
        <v>1077</v>
      </c>
      <c r="I333" s="198">
        <v>1927</v>
      </c>
      <c r="J333" s="195">
        <v>455</v>
      </c>
      <c r="K333" s="196">
        <v>103</v>
      </c>
      <c r="L333" s="197">
        <v>1155</v>
      </c>
      <c r="M333" s="195">
        <v>331</v>
      </c>
      <c r="N333" s="200">
        <v>1958</v>
      </c>
      <c r="O333" s="203">
        <v>1102</v>
      </c>
      <c r="P333" s="195">
        <v>924</v>
      </c>
      <c r="Q333" s="196">
        <v>777</v>
      </c>
      <c r="R333" s="197">
        <v>789</v>
      </c>
      <c r="S333" s="198">
        <v>1208</v>
      </c>
      <c r="T333" s="195">
        <v>371</v>
      </c>
      <c r="U333" s="199">
        <v>96</v>
      </c>
      <c r="V333" s="197">
        <v>1095</v>
      </c>
      <c r="W333" s="204">
        <v>535</v>
      </c>
      <c r="X333" s="195">
        <v>916</v>
      </c>
      <c r="Y333" s="199">
        <v>222</v>
      </c>
      <c r="Z333" s="197">
        <v>1257</v>
      </c>
      <c r="AA333" s="195">
        <v>1591</v>
      </c>
      <c r="AB333" s="169">
        <f t="shared" si="5033"/>
        <v>11694</v>
      </c>
      <c r="AC333" s="170">
        <f t="shared" si="5034"/>
        <v>11005</v>
      </c>
      <c r="BI333" s="145" t="s">
        <v>30</v>
      </c>
      <c r="BJ333" s="128">
        <f>B333/B343</f>
        <v>5.3818181818181821E-2</v>
      </c>
      <c r="BK333" s="129">
        <f t="shared" ref="BK333" si="5390">C333/C343</f>
        <v>0.11546762589928057</v>
      </c>
      <c r="BL333" s="130">
        <f t="shared" ref="BL333" si="5391">D333/D343</f>
        <v>8.6982017200938233E-2</v>
      </c>
      <c r="BM333" s="131">
        <f t="shared" ref="BM333" si="5392">E333/E343</f>
        <v>7.8443234523089336E-2</v>
      </c>
      <c r="BN333" s="128">
        <f t="shared" ref="BN333" si="5393">F333/F343</f>
        <v>4.7595009735342898E-2</v>
      </c>
      <c r="BO333" s="129">
        <f t="shared" ref="BO333" si="5394">G333/G343</f>
        <v>0.10894235133908307</v>
      </c>
      <c r="BP333" s="130">
        <f t="shared" ref="BP333" si="5395">H333/H343</f>
        <v>6.3826004503970607E-2</v>
      </c>
      <c r="BQ333" s="131">
        <f t="shared" ref="BQ333" si="5396">I333/I343</f>
        <v>0.10966934152865516</v>
      </c>
      <c r="BR333" s="128">
        <f t="shared" ref="BR333" si="5397">J333/J343</f>
        <v>0.14209868831980013</v>
      </c>
      <c r="BS333" s="129">
        <f t="shared" ref="BS333" si="5398">K333/K343</f>
        <v>3.2461393003466753E-2</v>
      </c>
      <c r="BT333" s="130">
        <f t="shared" ref="BT333" si="5399">L333/L343</f>
        <v>0.12160454832596336</v>
      </c>
      <c r="BU333" s="128">
        <f t="shared" ref="BU333" si="5400">M333/M343</f>
        <v>3.552645701406032E-2</v>
      </c>
      <c r="BV333" s="132">
        <f t="shared" ref="BV333" si="5401">N333/N343</f>
        <v>0.10328093680768013</v>
      </c>
      <c r="BW333" s="133">
        <f t="shared" ref="BW333" si="5402">O333/O343</f>
        <v>5.8782738571504775E-2</v>
      </c>
      <c r="BX333" s="128">
        <f t="shared" ref="BX333" si="5403">P333/P343</f>
        <v>9.6764059063776317E-2</v>
      </c>
      <c r="BY333" s="129">
        <f t="shared" ref="BY333" si="5404">Q333/Q343</f>
        <v>8.2204824375793489E-2</v>
      </c>
      <c r="BZ333" s="130">
        <f t="shared" ref="BZ333" si="5405">R333/R343</f>
        <v>6.4719875317857431E-2</v>
      </c>
      <c r="CA333" s="131">
        <f t="shared" ref="CA333" si="5406">S333/S343</f>
        <v>9.6055979643765901E-2</v>
      </c>
      <c r="CB333" s="128">
        <f t="shared" ref="CB333" si="5407">T333/T343</f>
        <v>0.13569861009509876</v>
      </c>
      <c r="CC333" s="129">
        <f t="shared" ref="CC333" si="5408">U333/U343</f>
        <v>3.2366824005394472E-2</v>
      </c>
      <c r="CD333" s="130">
        <f t="shared" ref="CD333" si="5409">V333/V343</f>
        <v>0.11651415194722281</v>
      </c>
      <c r="CE333" s="131">
        <f t="shared" ref="CE333" si="5410">W333/W343</f>
        <v>5.1645911767545127E-2</v>
      </c>
      <c r="CF333" s="128">
        <f t="shared" ref="CF333" si="5411">X333/X343</f>
        <v>0.11135424264527109</v>
      </c>
      <c r="CG333" s="129">
        <f t="shared" ref="CG333" si="5412">Y333/Y343</f>
        <v>4.0974529346622372E-2</v>
      </c>
      <c r="CH333" s="130">
        <f t="shared" ref="CH333" si="5413">Z333/Z343</f>
        <v>7.295414973882762E-2</v>
      </c>
      <c r="CI333" s="128">
        <f t="shared" ref="CI333" si="5414">AA333/AA343</f>
        <v>8.4844283276450508E-2</v>
      </c>
      <c r="CJ333" s="134">
        <f t="shared" ref="CJ333" si="5415">AB333/AB343</f>
        <v>8.4835646351283711E-2</v>
      </c>
      <c r="CK333" s="135">
        <f t="shared" ref="CK333" si="5416">AC333/AC343</f>
        <v>7.9961926352195775E-2</v>
      </c>
    </row>
    <row r="334" spans="1:89" x14ac:dyDescent="0.2">
      <c r="A334" s="136" t="s">
        <v>31</v>
      </c>
      <c r="B334" s="205">
        <v>619</v>
      </c>
      <c r="C334" s="189">
        <v>1299</v>
      </c>
      <c r="D334" s="190">
        <v>292</v>
      </c>
      <c r="E334" s="191">
        <v>412</v>
      </c>
      <c r="F334" s="188">
        <v>462</v>
      </c>
      <c r="G334" s="192">
        <v>1630</v>
      </c>
      <c r="H334" s="190">
        <v>980</v>
      </c>
      <c r="I334" s="191">
        <v>1753</v>
      </c>
      <c r="J334" s="188">
        <v>341</v>
      </c>
      <c r="K334" s="189">
        <v>106</v>
      </c>
      <c r="L334" s="190">
        <v>1112</v>
      </c>
      <c r="M334" s="188">
        <v>297</v>
      </c>
      <c r="N334" s="193">
        <v>1626</v>
      </c>
      <c r="O334" s="206">
        <v>1052</v>
      </c>
      <c r="P334" s="188">
        <v>758</v>
      </c>
      <c r="Q334" s="189">
        <v>776</v>
      </c>
      <c r="R334" s="190">
        <v>791</v>
      </c>
      <c r="S334" s="191">
        <v>1097</v>
      </c>
      <c r="T334" s="188">
        <v>254</v>
      </c>
      <c r="U334" s="192">
        <v>83</v>
      </c>
      <c r="V334" s="190">
        <v>1105</v>
      </c>
      <c r="W334" s="207">
        <v>535</v>
      </c>
      <c r="X334" s="188">
        <v>716</v>
      </c>
      <c r="Y334" s="192">
        <v>317</v>
      </c>
      <c r="Z334" s="190">
        <v>1038</v>
      </c>
      <c r="AA334" s="188">
        <v>1723</v>
      </c>
      <c r="AB334" s="169">
        <f t="shared" si="5033"/>
        <v>10094</v>
      </c>
      <c r="AC334" s="170">
        <f t="shared" si="5034"/>
        <v>11080</v>
      </c>
      <c r="BI334" s="136" t="s">
        <v>31</v>
      </c>
      <c r="BJ334" s="128">
        <f>B334/B343</f>
        <v>5.6272727272727273E-2</v>
      </c>
      <c r="BK334" s="129">
        <f t="shared" ref="BK334" si="5417">C334/C343</f>
        <v>0.11681654676258993</v>
      </c>
      <c r="BL334" s="130">
        <f t="shared" ref="BL334" si="5418">D334/D343</f>
        <v>5.7075840500390933E-2</v>
      </c>
      <c r="BM334" s="131">
        <f t="shared" ref="BM334" si="5419">E334/E343</f>
        <v>8.308126638435169E-2</v>
      </c>
      <c r="BN334" s="128">
        <f t="shared" ref="BN334" si="5420">F334/F343</f>
        <v>3.3316506814740028E-2</v>
      </c>
      <c r="BO334" s="129">
        <f t="shared" ref="BO334" si="5421">G334/G343</f>
        <v>0.12331668936298987</v>
      </c>
      <c r="BP334" s="130">
        <f t="shared" ref="BP334" si="5422">H334/H343</f>
        <v>5.8077515704634347E-2</v>
      </c>
      <c r="BQ334" s="131">
        <f t="shared" ref="BQ334" si="5423">I334/I343</f>
        <v>9.9766660975470947E-2</v>
      </c>
      <c r="BR334" s="128">
        <f t="shared" ref="BR334" si="5424">J334/J343</f>
        <v>0.10649594003747657</v>
      </c>
      <c r="BS334" s="129">
        <f t="shared" ref="BS334" si="5425">K334/K343</f>
        <v>3.3406870469587138E-2</v>
      </c>
      <c r="BT334" s="130">
        <f t="shared" ref="BT334" si="5426">L334/L343</f>
        <v>0.11707727942724784</v>
      </c>
      <c r="BU334" s="128">
        <f t="shared" ref="BU334" si="5427">M334/M343</f>
        <v>3.1877213695395513E-2</v>
      </c>
      <c r="BV334" s="132">
        <f t="shared" ref="BV334" si="5428">N334/N343</f>
        <v>8.5768540985336011E-2</v>
      </c>
      <c r="BW334" s="133">
        <f t="shared" ref="BW334" si="5429">O334/O343</f>
        <v>5.6115645169893848E-2</v>
      </c>
      <c r="BX334" s="128">
        <f t="shared" ref="BX334" si="5430">P334/P343</f>
        <v>7.938003979474291E-2</v>
      </c>
      <c r="BY334" s="129">
        <f t="shared" ref="BY334" si="5431">Q334/Q343</f>
        <v>8.2099026661024116E-2</v>
      </c>
      <c r="BZ334" s="130">
        <f t="shared" ref="BZ334" si="5432">R334/R343</f>
        <v>6.4883930768599787E-2</v>
      </c>
      <c r="CA334" s="131">
        <f t="shared" ref="CA334" si="5433">S334/S343</f>
        <v>8.7229643765903309E-2</v>
      </c>
      <c r="CB334" s="128">
        <f t="shared" ref="CB334" si="5434">T334/T343</f>
        <v>9.2904169714703735E-2</v>
      </c>
      <c r="CC334" s="129">
        <f t="shared" ref="CC334" si="5435">U334/U343</f>
        <v>2.7983816587997302E-2</v>
      </c>
      <c r="CD334" s="130">
        <f t="shared" ref="CD334" si="5436">V334/V343</f>
        <v>0.11757820812938923</v>
      </c>
      <c r="CE334" s="131">
        <f t="shared" ref="CE334" si="5437">W334/W343</f>
        <v>5.1645911767545127E-2</v>
      </c>
      <c r="CF334" s="128">
        <f t="shared" ref="CF334" si="5438">X334/X343</f>
        <v>8.7041089229273033E-2</v>
      </c>
      <c r="CG334" s="129">
        <f t="shared" ref="CG334" si="5439">Y334/Y343</f>
        <v>5.8508674787744554E-2</v>
      </c>
      <c r="CH334" s="130">
        <f t="shared" ref="CH334" si="5440">Z334/Z343</f>
        <v>6.0243760882182237E-2</v>
      </c>
      <c r="CI334" s="128">
        <f t="shared" ref="CI334" si="5441">AA334/AA343</f>
        <v>9.1883532423208195E-2</v>
      </c>
      <c r="CJ334" s="134">
        <f t="shared" ref="CJ334" si="5442">AB334/AB343</f>
        <v>7.3228237922854267E-2</v>
      </c>
      <c r="CK334" s="135">
        <f t="shared" ref="CK334" si="5443">AC334/AC343</f>
        <v>8.0506873601302056E-2</v>
      </c>
    </row>
    <row r="335" spans="1:89" x14ac:dyDescent="0.2">
      <c r="A335" s="145" t="s">
        <v>32</v>
      </c>
      <c r="B335" s="202">
        <v>731</v>
      </c>
      <c r="C335" s="196">
        <v>931</v>
      </c>
      <c r="D335" s="197">
        <v>168</v>
      </c>
      <c r="E335" s="198">
        <v>363</v>
      </c>
      <c r="F335" s="195">
        <v>480</v>
      </c>
      <c r="G335" s="199">
        <v>1395</v>
      </c>
      <c r="H335" s="197">
        <v>925</v>
      </c>
      <c r="I335" s="198">
        <v>1596</v>
      </c>
      <c r="J335" s="195">
        <v>314</v>
      </c>
      <c r="K335" s="196">
        <v>89</v>
      </c>
      <c r="L335" s="197">
        <v>1122</v>
      </c>
      <c r="M335" s="195">
        <v>322</v>
      </c>
      <c r="N335" s="200">
        <v>1896</v>
      </c>
      <c r="O335" s="203">
        <v>1063</v>
      </c>
      <c r="P335" s="195">
        <v>538</v>
      </c>
      <c r="Q335" s="196">
        <v>713</v>
      </c>
      <c r="R335" s="197">
        <v>615</v>
      </c>
      <c r="S335" s="198">
        <v>1037</v>
      </c>
      <c r="T335" s="195">
        <v>143</v>
      </c>
      <c r="U335" s="199">
        <v>61</v>
      </c>
      <c r="V335" s="197">
        <v>1220</v>
      </c>
      <c r="W335" s="204">
        <v>431</v>
      </c>
      <c r="X335" s="195">
        <v>421</v>
      </c>
      <c r="Y335" s="199">
        <v>280</v>
      </c>
      <c r="Z335" s="197">
        <v>922</v>
      </c>
      <c r="AA335" s="195">
        <v>1372</v>
      </c>
      <c r="AB335" s="169">
        <f t="shared" si="5033"/>
        <v>9495</v>
      </c>
      <c r="AC335" s="170">
        <f t="shared" si="5034"/>
        <v>9653</v>
      </c>
      <c r="BI335" s="145" t="s">
        <v>32</v>
      </c>
      <c r="BJ335" s="128">
        <f>B335/B343</f>
        <v>6.6454545454545461E-2</v>
      </c>
      <c r="BK335" s="129">
        <f t="shared" ref="BK335" si="5444">C335/C343</f>
        <v>8.3723021582733814E-2</v>
      </c>
      <c r="BL335" s="130">
        <f t="shared" ref="BL335" si="5445">D335/D343</f>
        <v>3.2838154808444098E-2</v>
      </c>
      <c r="BM335" s="131">
        <f t="shared" ref="BM335" si="5446">E335/E343</f>
        <v>7.3200241984271025E-2</v>
      </c>
      <c r="BN335" s="128">
        <f t="shared" ref="BN335" si="5447">F335/F343</f>
        <v>3.4614552534794833E-2</v>
      </c>
      <c r="BO335" s="129">
        <f t="shared" ref="BO335" si="5448">G335/G343</f>
        <v>0.10553790285973673</v>
      </c>
      <c r="BP335" s="130">
        <f t="shared" ref="BP335" si="5449">H335/H343</f>
        <v>5.4818063292639566E-2</v>
      </c>
      <c r="BQ335" s="131">
        <f t="shared" ref="BQ335" si="5450">I335/I343</f>
        <v>9.0831483694724255E-2</v>
      </c>
      <c r="BR335" s="128">
        <f t="shared" ref="BR335" si="5451">J335/J343</f>
        <v>9.8063710181136785E-2</v>
      </c>
      <c r="BS335" s="129">
        <f t="shared" ref="BS335" si="5452">K335/K343</f>
        <v>2.8049164828238261E-2</v>
      </c>
      <c r="BT335" s="130">
        <f t="shared" ref="BT335" si="5453">L335/L343</f>
        <v>0.11813013265950727</v>
      </c>
      <c r="BU335" s="128">
        <f t="shared" ref="BU335" si="5454">M335/M343</f>
        <v>3.4560480841472577E-2</v>
      </c>
      <c r="BV335" s="132">
        <f t="shared" ref="BV335" si="5455">N335/N343</f>
        <v>0.10001054963603756</v>
      </c>
      <c r="BW335" s="133">
        <f t="shared" ref="BW335" si="5456">O335/O343</f>
        <v>5.670240571824825E-2</v>
      </c>
      <c r="BX335" s="128">
        <f t="shared" ref="BX335" si="5457">P335/P343</f>
        <v>5.6340978112891404E-2</v>
      </c>
      <c r="BY335" s="129">
        <f t="shared" ref="BY335" si="5458">Q335/Q343</f>
        <v>7.5433770630554384E-2</v>
      </c>
      <c r="BZ335" s="130">
        <f t="shared" ref="BZ335" si="5459">R335/R343</f>
        <v>5.0447051103272904E-2</v>
      </c>
      <c r="CA335" s="131">
        <f t="shared" ref="CA335" si="5460">S335/S343</f>
        <v>8.2458651399491101E-2</v>
      </c>
      <c r="CB335" s="128">
        <f t="shared" ref="CB335" si="5461">T335/T343</f>
        <v>5.2304316020482806E-2</v>
      </c>
      <c r="CC335" s="129">
        <f t="shared" ref="CC335" si="5462">U335/U343</f>
        <v>2.0566419420094403E-2</v>
      </c>
      <c r="CD335" s="130">
        <f t="shared" ref="CD335" si="5463">V335/V343</f>
        <v>0.12981485422430306</v>
      </c>
      <c r="CE335" s="131">
        <f t="shared" ref="CE335" si="5464">W335/W343</f>
        <v>4.1606332657592435E-2</v>
      </c>
      <c r="CF335" s="128">
        <f t="shared" ref="CF335" si="5465">X335/X343</f>
        <v>5.1179187940675906E-2</v>
      </c>
      <c r="CG335" s="129">
        <f t="shared" ref="CG335" si="5466">Y335/Y343</f>
        <v>5.1679586563307491E-2</v>
      </c>
      <c r="CH335" s="130">
        <f t="shared" ref="CH335" si="5467">Z335/Z343</f>
        <v>5.351131746952989E-2</v>
      </c>
      <c r="CI335" s="128">
        <f t="shared" ref="CI335" si="5468">AA335/AA343</f>
        <v>7.3165529010238914E-2</v>
      </c>
      <c r="CJ335" s="134">
        <f t="shared" ref="CJ335" si="5469">AB335/AB343</f>
        <v>6.8882714392460992E-2</v>
      </c>
      <c r="CK335" s="135">
        <f t="shared" ref="CK335" si="5470">AC335/AC343</f>
        <v>7.0138343941639786E-2</v>
      </c>
    </row>
    <row r="336" spans="1:89" x14ac:dyDescent="0.2">
      <c r="A336" s="136" t="s">
        <v>33</v>
      </c>
      <c r="B336" s="205">
        <v>540</v>
      </c>
      <c r="C336" s="189">
        <v>585</v>
      </c>
      <c r="D336" s="190">
        <v>167</v>
      </c>
      <c r="E336" s="191">
        <v>291</v>
      </c>
      <c r="F336" s="188">
        <v>536</v>
      </c>
      <c r="G336" s="192">
        <v>989</v>
      </c>
      <c r="H336" s="190">
        <v>612</v>
      </c>
      <c r="I336" s="191">
        <v>1139</v>
      </c>
      <c r="J336" s="188">
        <v>137</v>
      </c>
      <c r="K336" s="189">
        <v>28</v>
      </c>
      <c r="L336" s="190">
        <v>502</v>
      </c>
      <c r="M336" s="188">
        <v>393</v>
      </c>
      <c r="N336" s="193">
        <v>701</v>
      </c>
      <c r="O336" s="206">
        <v>859</v>
      </c>
      <c r="P336" s="188">
        <v>336</v>
      </c>
      <c r="Q336" s="189">
        <v>573</v>
      </c>
      <c r="R336" s="190">
        <v>570</v>
      </c>
      <c r="S336" s="191">
        <v>623</v>
      </c>
      <c r="T336" s="188">
        <v>94</v>
      </c>
      <c r="U336" s="192">
        <v>97</v>
      </c>
      <c r="V336" s="190">
        <v>538</v>
      </c>
      <c r="W336" s="207">
        <v>357</v>
      </c>
      <c r="X336" s="188">
        <v>247</v>
      </c>
      <c r="Y336" s="192">
        <v>245</v>
      </c>
      <c r="Z336" s="190">
        <v>671</v>
      </c>
      <c r="AA336" s="188">
        <v>834</v>
      </c>
      <c r="AB336" s="169">
        <f t="shared" si="5033"/>
        <v>5651</v>
      </c>
      <c r="AC336" s="170">
        <f t="shared" si="5034"/>
        <v>7013</v>
      </c>
      <c r="BI336" s="136" t="s">
        <v>33</v>
      </c>
      <c r="BJ336" s="128">
        <f>B336/B343</f>
        <v>4.9090909090909088E-2</v>
      </c>
      <c r="BK336" s="129">
        <f t="shared" ref="BK336" si="5471">C336/C343</f>
        <v>5.2607913669064747E-2</v>
      </c>
      <c r="BL336" s="130">
        <f t="shared" ref="BL336" si="5472">D336/D343</f>
        <v>3.2642689601250975E-2</v>
      </c>
      <c r="BM336" s="131">
        <f t="shared" ref="BM336" si="5473">E336/E343</f>
        <v>5.8681185722928013E-2</v>
      </c>
      <c r="BN336" s="128">
        <f t="shared" ref="BN336" si="5474">F336/F343</f>
        <v>3.8652916997187571E-2</v>
      </c>
      <c r="BO336" s="129">
        <f t="shared" ref="BO336" si="5475">G336/G343</f>
        <v>7.4822212134967467E-2</v>
      </c>
      <c r="BP336" s="130">
        <f t="shared" ref="BP336" si="5476">H336/H343</f>
        <v>3.626881592983288E-2</v>
      </c>
      <c r="BQ336" s="131">
        <f t="shared" ref="BQ336" si="5477">I336/I343</f>
        <v>6.482271925331512E-2</v>
      </c>
      <c r="BR336" s="128">
        <f t="shared" ref="BR336" si="5478">J336/J343</f>
        <v>4.2785758900687074E-2</v>
      </c>
      <c r="BS336" s="129">
        <f t="shared" ref="BS336" si="5479">K336/K343</f>
        <v>8.8244563504569808E-3</v>
      </c>
      <c r="BT336" s="130">
        <f t="shared" ref="BT336" si="5480">L336/L343</f>
        <v>5.2853232259423039E-2</v>
      </c>
      <c r="BU336" s="128">
        <f t="shared" ref="BU336" si="5481">M336/M343</f>
        <v>4.2180959536331435E-2</v>
      </c>
      <c r="BV336" s="132">
        <f t="shared" ref="BV336" si="5482">N336/N343</f>
        <v>3.6976474311636247E-2</v>
      </c>
      <c r="BW336" s="133">
        <f t="shared" ref="BW336" si="5483">O336/O343</f>
        <v>4.5820664639675684E-2</v>
      </c>
      <c r="BX336" s="128">
        <f t="shared" ref="BX336" si="5484">P336/P343</f>
        <v>3.5186930568645934E-2</v>
      </c>
      <c r="BY336" s="129">
        <f t="shared" ref="BY336" si="5485">Q336/Q343</f>
        <v>6.0622090562843844E-2</v>
      </c>
      <c r="BZ336" s="130">
        <f t="shared" ref="BZ336" si="5486">R336/R343</f>
        <v>4.675580346157001E-2</v>
      </c>
      <c r="CA336" s="131">
        <f t="shared" ref="CA336" si="5487">S336/S343</f>
        <v>4.953880407124682E-2</v>
      </c>
      <c r="CB336" s="128">
        <f t="shared" ref="CB336" si="5488">T336/T343</f>
        <v>3.4381858083394293E-2</v>
      </c>
      <c r="CC336" s="129">
        <f t="shared" ref="CC336" si="5489">U336/U343</f>
        <v>3.2703978422117329E-2</v>
      </c>
      <c r="CD336" s="130">
        <f t="shared" ref="CD336" si="5490">V336/V343</f>
        <v>5.7246222600553308E-2</v>
      </c>
      <c r="CE336" s="131">
        <f t="shared" ref="CE336" si="5491">W336/W343</f>
        <v>3.4462785983203015E-2</v>
      </c>
      <c r="CF336" s="128">
        <f t="shared" ref="CF336" si="5492">X336/X343</f>
        <v>3.0026744468757596E-2</v>
      </c>
      <c r="CG336" s="129">
        <f t="shared" ref="CG336" si="5493">Y336/Y343</f>
        <v>4.5219638242894059E-2</v>
      </c>
      <c r="CH336" s="130">
        <f t="shared" ref="CH336" si="5494">Z336/Z343</f>
        <v>3.8943702843876958E-2</v>
      </c>
      <c r="CI336" s="128">
        <f t="shared" ref="CI336" si="5495">AA336/AA343</f>
        <v>4.4475255972696248E-2</v>
      </c>
      <c r="CJ336" s="134">
        <f t="shared" ref="CJ336" si="5496">AB336/AB343</f>
        <v>4.0995915643159249E-2</v>
      </c>
      <c r="CK336" s="135">
        <f t="shared" ref="CK336" si="5497">AC336/AC343</f>
        <v>5.0956200773098495E-2</v>
      </c>
    </row>
    <row r="337" spans="1:89" x14ac:dyDescent="0.2">
      <c r="A337" s="145" t="s">
        <v>34</v>
      </c>
      <c r="B337" s="202">
        <v>93</v>
      </c>
      <c r="C337" s="196">
        <v>243</v>
      </c>
      <c r="D337" s="197">
        <v>83</v>
      </c>
      <c r="E337" s="198">
        <v>167</v>
      </c>
      <c r="F337" s="195">
        <v>213</v>
      </c>
      <c r="G337" s="199">
        <v>384</v>
      </c>
      <c r="H337" s="197">
        <v>288</v>
      </c>
      <c r="I337" s="198">
        <v>431</v>
      </c>
      <c r="J337" s="195">
        <v>41</v>
      </c>
      <c r="K337" s="196">
        <v>28</v>
      </c>
      <c r="L337" s="197">
        <v>183</v>
      </c>
      <c r="M337" s="195">
        <v>264</v>
      </c>
      <c r="N337" s="200">
        <v>374</v>
      </c>
      <c r="O337" s="203">
        <v>654</v>
      </c>
      <c r="P337" s="195">
        <v>219</v>
      </c>
      <c r="Q337" s="196">
        <v>302</v>
      </c>
      <c r="R337" s="197">
        <v>322</v>
      </c>
      <c r="S337" s="198">
        <v>282</v>
      </c>
      <c r="T337" s="195">
        <v>88</v>
      </c>
      <c r="U337" s="199">
        <v>90</v>
      </c>
      <c r="V337" s="197">
        <v>210</v>
      </c>
      <c r="W337" s="204">
        <v>208</v>
      </c>
      <c r="X337" s="195">
        <v>144</v>
      </c>
      <c r="Y337" s="199">
        <v>258</v>
      </c>
      <c r="Z337" s="197">
        <v>457</v>
      </c>
      <c r="AA337" s="195">
        <v>371</v>
      </c>
      <c r="AB337" s="169">
        <f t="shared" si="5033"/>
        <v>2715</v>
      </c>
      <c r="AC337" s="170">
        <f t="shared" si="5034"/>
        <v>3682</v>
      </c>
      <c r="BI337" s="145" t="s">
        <v>34</v>
      </c>
      <c r="BJ337" s="128">
        <f>B337/B343</f>
        <v>8.4545454545454542E-3</v>
      </c>
      <c r="BK337" s="129">
        <f t="shared" ref="BK337" si="5498">C337/C343</f>
        <v>2.1852517985611511E-2</v>
      </c>
      <c r="BL337" s="130">
        <f t="shared" ref="BL337" si="5499">D337/D343</f>
        <v>1.622361219702893E-2</v>
      </c>
      <c r="BM337" s="131">
        <f t="shared" ref="BM337" si="5500">E337/E343</f>
        <v>3.3676144383948378E-2</v>
      </c>
      <c r="BN337" s="128">
        <f t="shared" ref="BN337" si="5501">F337/F343</f>
        <v>1.5360207687315209E-2</v>
      </c>
      <c r="BO337" s="129">
        <f t="shared" ref="BO337" si="5502">G337/G343</f>
        <v>2.9051293690422152E-2</v>
      </c>
      <c r="BP337" s="130">
        <f t="shared" ref="BP337" si="5503">H337/H343</f>
        <v>1.7067678084627239E-2</v>
      </c>
      <c r="BQ337" s="131">
        <f t="shared" ref="BQ337" si="5504">I337/I343</f>
        <v>2.4529053554151727E-2</v>
      </c>
      <c r="BR337" s="128">
        <f t="shared" ref="BR337" si="5505">J337/J343</f>
        <v>1.2804497189256714E-2</v>
      </c>
      <c r="BS337" s="129">
        <f t="shared" ref="BS337" si="5506">K337/K343</f>
        <v>8.8244563504569808E-3</v>
      </c>
      <c r="BT337" s="130">
        <f t="shared" ref="BT337" si="5507">L337/L343</f>
        <v>1.9267214150347441E-2</v>
      </c>
      <c r="BU337" s="128">
        <f t="shared" ref="BU337" si="5508">M337/M343</f>
        <v>2.833530106257379E-2</v>
      </c>
      <c r="BV337" s="132">
        <f t="shared" ref="BV337" si="5509">N337/N343</f>
        <v>1.9727819390231036E-2</v>
      </c>
      <c r="BW337" s="133">
        <f t="shared" ref="BW337" si="5510">O337/O343</f>
        <v>3.4885581693070891E-2</v>
      </c>
      <c r="BX337" s="128">
        <f t="shared" ref="BX337" si="5511">P337/P343</f>
        <v>2.2934338674206724E-2</v>
      </c>
      <c r="BY337" s="129">
        <f t="shared" ref="BY337" si="5512">Q337/Q343</f>
        <v>3.1950909860347015E-2</v>
      </c>
      <c r="BZ337" s="130">
        <f t="shared" ref="BZ337" si="5513">R337/R343</f>
        <v>2.6412927569518498E-2</v>
      </c>
      <c r="CA337" s="131">
        <f t="shared" ref="CA337" si="5514">S337/S343</f>
        <v>2.2423664122137404E-2</v>
      </c>
      <c r="CB337" s="128">
        <f t="shared" ref="CB337" si="5515">T337/T343</f>
        <v>3.2187271397220191E-2</v>
      </c>
      <c r="CC337" s="129">
        <f t="shared" ref="CC337" si="5516">U337/U343</f>
        <v>3.0343897505057317E-2</v>
      </c>
      <c r="CD337" s="130">
        <f t="shared" ref="CD337" si="5517">V337/V343</f>
        <v>2.2345179825494787E-2</v>
      </c>
      <c r="CE337" s="131">
        <f t="shared" ref="CE337" si="5518">W337/W343</f>
        <v>2.0079158219905396E-2</v>
      </c>
      <c r="CF337" s="128">
        <f t="shared" ref="CF337" si="5519">X337/X343</f>
        <v>1.7505470459518599E-2</v>
      </c>
      <c r="CG337" s="129">
        <f t="shared" ref="CG337" si="5520">Y337/Y343</f>
        <v>4.7619047619047616E-2</v>
      </c>
      <c r="CH337" s="130">
        <f t="shared" ref="CH337" si="5521">Z337/Z343</f>
        <v>2.6523505513639002E-2</v>
      </c>
      <c r="CI337" s="128">
        <f t="shared" ref="CI337" si="5522">AA337/AA343</f>
        <v>1.9784556313993173E-2</v>
      </c>
      <c r="CJ337" s="134">
        <f t="shared" ref="CJ337" si="5523">AB337/AB343</f>
        <v>1.9696321176991216E-2</v>
      </c>
      <c r="CK337" s="135">
        <f t="shared" ref="CK337" si="5524">AC337/AC343</f>
        <v>2.675327694945796E-2</v>
      </c>
    </row>
    <row r="338" spans="1:89" x14ac:dyDescent="0.2">
      <c r="A338" s="136" t="s">
        <v>35</v>
      </c>
      <c r="B338" s="205">
        <v>0</v>
      </c>
      <c r="C338" s="189">
        <v>114</v>
      </c>
      <c r="D338" s="190">
        <v>4</v>
      </c>
      <c r="E338" s="191">
        <v>76</v>
      </c>
      <c r="F338" s="188">
        <v>1</v>
      </c>
      <c r="G338" s="192">
        <v>179</v>
      </c>
      <c r="H338" s="190">
        <v>39</v>
      </c>
      <c r="I338" s="191">
        <v>130</v>
      </c>
      <c r="J338" s="188">
        <v>12</v>
      </c>
      <c r="K338" s="189">
        <v>5</v>
      </c>
      <c r="L338" s="190">
        <v>38</v>
      </c>
      <c r="M338" s="188">
        <v>23</v>
      </c>
      <c r="N338" s="193">
        <v>82</v>
      </c>
      <c r="O338" s="206">
        <v>68</v>
      </c>
      <c r="P338" s="188">
        <v>36</v>
      </c>
      <c r="Q338" s="189">
        <v>31</v>
      </c>
      <c r="R338" s="190">
        <v>60</v>
      </c>
      <c r="S338" s="191">
        <v>28</v>
      </c>
      <c r="T338" s="188">
        <v>4</v>
      </c>
      <c r="U338" s="192">
        <v>6</v>
      </c>
      <c r="V338" s="190">
        <v>26</v>
      </c>
      <c r="W338" s="207">
        <v>7</v>
      </c>
      <c r="X338" s="188">
        <v>19</v>
      </c>
      <c r="Y338" s="192">
        <v>22</v>
      </c>
      <c r="Z338" s="190">
        <v>24</v>
      </c>
      <c r="AA338" s="188">
        <v>41</v>
      </c>
      <c r="AB338" s="169">
        <f t="shared" si="5033"/>
        <v>345</v>
      </c>
      <c r="AC338" s="170">
        <f t="shared" si="5034"/>
        <v>730</v>
      </c>
      <c r="BI338" s="136" t="s">
        <v>35</v>
      </c>
      <c r="BJ338" s="128">
        <f>B338/B343</f>
        <v>0</v>
      </c>
      <c r="BK338" s="129">
        <f t="shared" ref="BK338" si="5525">C338/C343</f>
        <v>1.025179856115108E-2</v>
      </c>
      <c r="BL338" s="130">
        <f t="shared" ref="BL338" si="5526">D338/D343</f>
        <v>7.8186082877247849E-4</v>
      </c>
      <c r="BM338" s="131">
        <f t="shared" ref="BM338" si="5527">E338/E343</f>
        <v>1.532567049808429E-2</v>
      </c>
      <c r="BN338" s="128">
        <f t="shared" ref="BN338" si="5528">F338/F343</f>
        <v>7.2113651114155911E-5</v>
      </c>
      <c r="BO338" s="129">
        <f t="shared" ref="BO338" si="5529">G338/G343</f>
        <v>1.3542139506733242E-2</v>
      </c>
      <c r="BP338" s="130">
        <f t="shared" ref="BP338" si="5530">H338/H343</f>
        <v>2.3112480739599386E-3</v>
      </c>
      <c r="BQ338" s="131">
        <f t="shared" ref="BQ338" si="5531">I338/I343</f>
        <v>7.3985544362870637E-3</v>
      </c>
      <c r="BR338" s="128">
        <f t="shared" ref="BR338" si="5532">J338/J343</f>
        <v>3.7476577139287947E-3</v>
      </c>
      <c r="BS338" s="129">
        <f t="shared" ref="BS338" si="5533">K338/K343</f>
        <v>1.5757957768673179E-3</v>
      </c>
      <c r="BT338" s="130">
        <f t="shared" ref="BT338" si="5534">L338/L343</f>
        <v>4.0008422825858073E-3</v>
      </c>
      <c r="BU338" s="128">
        <f t="shared" ref="BU338" si="5535">M338/M343</f>
        <v>2.4686057743908982E-3</v>
      </c>
      <c r="BV338" s="132">
        <f t="shared" ref="BV338" si="5536">N338/N343</f>
        <v>4.3253507753982486E-3</v>
      </c>
      <c r="BW338" s="133">
        <f t="shared" ref="BW338" si="5537">O338/O343</f>
        <v>3.6272470261908573E-3</v>
      </c>
      <c r="BX338" s="128">
        <f t="shared" ref="BX338" si="5538">P338/P343</f>
        <v>3.770028275212064E-3</v>
      </c>
      <c r="BY338" s="129">
        <f t="shared" ref="BY338" si="5539">Q338/Q343</f>
        <v>3.2797291578501903E-3</v>
      </c>
      <c r="BZ338" s="130">
        <f t="shared" ref="BZ338" si="5540">R338/R343</f>
        <v>4.9216635222705278E-3</v>
      </c>
      <c r="CA338" s="131">
        <f t="shared" ref="CA338" si="5541">S338/S343</f>
        <v>2.2264631043256997E-3</v>
      </c>
      <c r="CB338" s="128">
        <f t="shared" ref="CB338" si="5542">T338/T343</f>
        <v>1.463057790782736E-3</v>
      </c>
      <c r="CC338" s="129">
        <f t="shared" ref="CC338" si="5543">U338/U343</f>
        <v>2.0229265003371545E-3</v>
      </c>
      <c r="CD338" s="130">
        <f t="shared" ref="CD338" si="5544">V338/V343</f>
        <v>2.766546073632688E-3</v>
      </c>
      <c r="CE338" s="131">
        <f t="shared" ref="CE338" si="5545">W338/W343</f>
        <v>6.757409016314316E-4</v>
      </c>
      <c r="CF338" s="128">
        <f t="shared" ref="CF338" si="5546">X338/X343</f>
        <v>2.3097495745198152E-3</v>
      </c>
      <c r="CG338" s="129">
        <f t="shared" ref="CG338" si="5547">Y338/Y343</f>
        <v>4.0605389442598741E-3</v>
      </c>
      <c r="CH338" s="130">
        <f t="shared" ref="CH338" si="5548">Z338/Z343</f>
        <v>1.3929193267556588E-3</v>
      </c>
      <c r="CI338" s="128">
        <f t="shared" ref="CI338" si="5549">AA338/AA343</f>
        <v>2.1864334470989761E-3</v>
      </c>
      <c r="CJ338" s="134">
        <f t="shared" ref="CJ338" si="5550">AB338/AB343</f>
        <v>2.502847442380099E-3</v>
      </c>
      <c r="CK338" s="135">
        <f t="shared" ref="CK338" si="5551">AC338/AC343</f>
        <v>5.3041532246345217E-3</v>
      </c>
    </row>
    <row r="339" spans="1:89" x14ac:dyDescent="0.2">
      <c r="A339" s="145" t="s">
        <v>36</v>
      </c>
      <c r="B339" s="202"/>
      <c r="C339" s="196"/>
      <c r="D339" s="197"/>
      <c r="E339" s="198"/>
      <c r="F339" s="195"/>
      <c r="G339" s="199"/>
      <c r="H339" s="197"/>
      <c r="I339" s="198"/>
      <c r="J339" s="195"/>
      <c r="K339" s="199"/>
      <c r="L339" s="197"/>
      <c r="M339" s="195"/>
      <c r="N339" s="200"/>
      <c r="O339" s="203"/>
      <c r="P339" s="195"/>
      <c r="Q339" s="199"/>
      <c r="R339" s="197"/>
      <c r="S339" s="198"/>
      <c r="T339" s="195"/>
      <c r="U339" s="199"/>
      <c r="V339" s="197"/>
      <c r="W339" s="198"/>
      <c r="X339" s="195"/>
      <c r="Y339" s="199"/>
      <c r="Z339" s="197"/>
      <c r="AA339" s="195"/>
      <c r="AB339" s="169">
        <f t="shared" si="5033"/>
        <v>0</v>
      </c>
      <c r="AC339" s="170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2">
      <c r="A340" s="136" t="s">
        <v>37</v>
      </c>
      <c r="B340" s="58"/>
      <c r="C340" s="59"/>
      <c r="D340" s="138"/>
      <c r="E340" s="139"/>
      <c r="F340" s="137"/>
      <c r="G340" s="140"/>
      <c r="H340" s="138"/>
      <c r="I340" s="139"/>
      <c r="J340" s="137"/>
      <c r="K340" s="140"/>
      <c r="L340" s="138"/>
      <c r="M340" s="137"/>
      <c r="N340" s="141"/>
      <c r="O340" s="142"/>
      <c r="P340" s="137"/>
      <c r="Q340" s="140"/>
      <c r="R340" s="138"/>
      <c r="S340" s="139"/>
      <c r="T340" s="137"/>
      <c r="U340" s="140"/>
      <c r="V340" s="138"/>
      <c r="W340" s="139"/>
      <c r="X340" s="137"/>
      <c r="Y340" s="140"/>
      <c r="Z340" s="143"/>
      <c r="AA340" s="144"/>
      <c r="AB340" s="171">
        <f t="shared" ref="AB340:AB342" si="5579">SUM(B340,D340,F340,H340,J340,L340,N340,P340,R340,T340,V340,X340,Z340)</f>
        <v>0</v>
      </c>
      <c r="AC340" s="172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71">
        <f t="shared" si="5579"/>
        <v>0</v>
      </c>
      <c r="AC341" s="172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71">
        <f t="shared" si="5579"/>
        <v>0</v>
      </c>
      <c r="AC342" s="172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66" t="s">
        <v>13</v>
      </c>
      <c r="B343" s="20">
        <f>SUM(B320:B342)</f>
        <v>11000</v>
      </c>
      <c r="C343" s="21">
        <f t="shared" ref="C343" si="5662">SUM(C320:C342)</f>
        <v>11120</v>
      </c>
      <c r="D343" s="20">
        <f t="shared" ref="D343" si="5663">SUM(D320:D342)</f>
        <v>5116</v>
      </c>
      <c r="E343" s="21">
        <f t="shared" ref="E343" si="5664">SUM(E320:E342)</f>
        <v>4959</v>
      </c>
      <c r="F343" s="20">
        <f t="shared" ref="F343" si="5665">SUM(F320:F342)</f>
        <v>13867</v>
      </c>
      <c r="G343" s="21">
        <f t="shared" ref="G343" si="5666">SUM(G320:G342)</f>
        <v>13218</v>
      </c>
      <c r="H343" s="20">
        <f t="shared" ref="H343" si="5667">SUM(H320:H342)</f>
        <v>16874</v>
      </c>
      <c r="I343" s="21">
        <f t="shared" ref="I343" si="5668">SUM(I320:I342)</f>
        <v>17571</v>
      </c>
      <c r="J343" s="20">
        <f t="shared" ref="J343" si="5669">SUM(J320:J342)</f>
        <v>3202</v>
      </c>
      <c r="K343" s="21">
        <f t="shared" ref="K343" si="5670">SUM(K320:K342)</f>
        <v>3173</v>
      </c>
      <c r="L343" s="20">
        <f t="shared" ref="L343" si="5671">SUM(L320:L342)</f>
        <v>9498</v>
      </c>
      <c r="M343" s="21">
        <f t="shared" ref="M343" si="5672">SUM(M320:M342)</f>
        <v>9317</v>
      </c>
      <c r="N343" s="20">
        <f t="shared" ref="N343" si="5673">SUM(N320:N342)</f>
        <v>18958</v>
      </c>
      <c r="O343" s="21">
        <f t="shared" ref="O343" si="5674">SUM(O320:O342)</f>
        <v>18747</v>
      </c>
      <c r="P343" s="20">
        <f t="shared" ref="P343" si="5675">SUM(P320:P342)</f>
        <v>9549</v>
      </c>
      <c r="Q343" s="21">
        <f t="shared" ref="Q343" si="5676">SUM(Q320:Q342)</f>
        <v>9452</v>
      </c>
      <c r="R343" s="20">
        <f t="shared" ref="R343" si="5677">SUM(R320:R342)</f>
        <v>12191</v>
      </c>
      <c r="S343" s="21">
        <f t="shared" ref="S343" si="5678">SUM(S320:S342)</f>
        <v>12576</v>
      </c>
      <c r="T343" s="20">
        <f t="shared" ref="T343" si="5679">SUM(T320:T342)</f>
        <v>2734</v>
      </c>
      <c r="U343" s="21">
        <f t="shared" ref="U343" si="5680">SUM(U320:U342)</f>
        <v>2966</v>
      </c>
      <c r="V343" s="20">
        <f t="shared" ref="V343" si="5681">SUM(V320:V342)</f>
        <v>9398</v>
      </c>
      <c r="W343" s="21">
        <f t="shared" ref="W343" si="5682">SUM(W320:W342)</f>
        <v>10359</v>
      </c>
      <c r="X343" s="20">
        <f t="shared" ref="X343" si="5683">SUM(X320:X342)</f>
        <v>8226</v>
      </c>
      <c r="Y343" s="21">
        <f t="shared" ref="Y343" si="5684">SUM(Y320:Y342)</f>
        <v>5418</v>
      </c>
      <c r="Z343" s="20">
        <f t="shared" ref="Z343" si="5685">SUM(Z320:Z342)</f>
        <v>17230</v>
      </c>
      <c r="AA343" s="21">
        <f t="shared" ref="AA343" si="5686">SUM(AA320:AA342)</f>
        <v>18752</v>
      </c>
      <c r="AB343" s="173">
        <f t="shared" ref="AB343:AC343" si="5687">SUM(AB319:AB342)</f>
        <v>137843</v>
      </c>
      <c r="AC343" s="174">
        <f t="shared" si="5687"/>
        <v>137628</v>
      </c>
      <c r="BI343" s="266" t="s">
        <v>13</v>
      </c>
      <c r="BJ343" s="154" t="e">
        <f>SUM(BJ319:BJ342)</f>
        <v>#REF!</v>
      </c>
      <c r="BK343" s="155">
        <f t="shared" ref="BK343:CK343" si="5688">SUM(BK319:BK342)</f>
        <v>0.99999999999999989</v>
      </c>
      <c r="BL343" s="154">
        <f t="shared" si="5688"/>
        <v>0.99999999999999989</v>
      </c>
      <c r="BM343" s="155">
        <f t="shared" si="5688"/>
        <v>1</v>
      </c>
      <c r="BN343" s="154">
        <f t="shared" si="5688"/>
        <v>0.99999999999999989</v>
      </c>
      <c r="BO343" s="155">
        <f t="shared" si="5688"/>
        <v>0.99999999999999989</v>
      </c>
      <c r="BP343" s="154">
        <f t="shared" si="5688"/>
        <v>1</v>
      </c>
      <c r="BQ343" s="155">
        <f t="shared" si="5688"/>
        <v>0.99999999999999978</v>
      </c>
      <c r="BR343" s="154">
        <f t="shared" si="5688"/>
        <v>0.99999999999999989</v>
      </c>
      <c r="BS343" s="155">
        <f t="shared" si="5688"/>
        <v>1.0000000000000002</v>
      </c>
      <c r="BT343" s="154">
        <f t="shared" si="5688"/>
        <v>1</v>
      </c>
      <c r="BU343" s="155">
        <f t="shared" si="5688"/>
        <v>0.99999999999999978</v>
      </c>
      <c r="BV343" s="154">
        <f t="shared" si="5688"/>
        <v>1.0000000000000002</v>
      </c>
      <c r="BW343" s="155">
        <f t="shared" si="5688"/>
        <v>1</v>
      </c>
      <c r="BX343" s="154">
        <f t="shared" si="5688"/>
        <v>1</v>
      </c>
      <c r="BY343" s="155">
        <f t="shared" si="5688"/>
        <v>0.99999999999999989</v>
      </c>
      <c r="BZ343" s="154">
        <f t="shared" si="5688"/>
        <v>0.99999999999999989</v>
      </c>
      <c r="CA343" s="155">
        <f t="shared" si="5688"/>
        <v>0.99999999999999989</v>
      </c>
      <c r="CB343" s="154">
        <f t="shared" si="5688"/>
        <v>1</v>
      </c>
      <c r="CC343" s="155">
        <f t="shared" si="5688"/>
        <v>1</v>
      </c>
      <c r="CD343" s="154">
        <f t="shared" si="5688"/>
        <v>1</v>
      </c>
      <c r="CE343" s="155">
        <f t="shared" si="5688"/>
        <v>0.99999999999999989</v>
      </c>
      <c r="CF343" s="154">
        <f t="shared" si="5688"/>
        <v>0.99999999999999989</v>
      </c>
      <c r="CG343" s="155">
        <f t="shared" si="5688"/>
        <v>1.0000000000000002</v>
      </c>
      <c r="CH343" s="154">
        <f t="shared" si="5688"/>
        <v>1</v>
      </c>
      <c r="CI343" s="155">
        <f t="shared" si="5688"/>
        <v>1</v>
      </c>
      <c r="CJ343" s="154">
        <f t="shared" si="5688"/>
        <v>1</v>
      </c>
      <c r="CK343" s="155">
        <f t="shared" si="5688"/>
        <v>1.0000000000000002</v>
      </c>
    </row>
    <row r="344" spans="1:89" ht="13.5" thickTop="1" x14ac:dyDescent="0.2">
      <c r="A344" s="186"/>
    </row>
    <row r="346" spans="1:89" x14ac:dyDescent="0.2">
      <c r="A346" s="300">
        <f>+A315+1</f>
        <v>44573</v>
      </c>
      <c r="B346" s="300"/>
      <c r="C346" s="300"/>
      <c r="D346" s="300"/>
      <c r="BI346" s="305">
        <f>+BI315+1</f>
        <v>44573</v>
      </c>
      <c r="BJ346" s="305"/>
      <c r="BK346" s="305"/>
      <c r="BL346" s="305"/>
    </row>
    <row r="347" spans="1:89" ht="13.5" thickBot="1" x14ac:dyDescent="0.25">
      <c r="AE347" s="269" t="s">
        <v>84</v>
      </c>
    </row>
    <row r="348" spans="1:89" ht="14.25" thickTop="1" thickBot="1" x14ac:dyDescent="0.25">
      <c r="A348" s="296" t="s">
        <v>0</v>
      </c>
      <c r="B348" s="298" t="s">
        <v>1</v>
      </c>
      <c r="C348" s="299"/>
      <c r="D348" s="298" t="s">
        <v>2</v>
      </c>
      <c r="E348" s="299"/>
      <c r="F348" s="298" t="s">
        <v>3</v>
      </c>
      <c r="G348" s="299"/>
      <c r="H348" s="298" t="s">
        <v>4</v>
      </c>
      <c r="I348" s="299"/>
      <c r="J348" s="298" t="s">
        <v>5</v>
      </c>
      <c r="K348" s="299"/>
      <c r="L348" s="298" t="s">
        <v>6</v>
      </c>
      <c r="M348" s="299"/>
      <c r="N348" s="298" t="s">
        <v>7</v>
      </c>
      <c r="O348" s="299"/>
      <c r="P348" s="298" t="s">
        <v>8</v>
      </c>
      <c r="Q348" s="299"/>
      <c r="R348" s="298" t="s">
        <v>9</v>
      </c>
      <c r="S348" s="299"/>
      <c r="T348" s="298" t="s">
        <v>10</v>
      </c>
      <c r="U348" s="299"/>
      <c r="V348" s="298" t="s">
        <v>11</v>
      </c>
      <c r="W348" s="299"/>
      <c r="X348" s="298" t="s">
        <v>12</v>
      </c>
      <c r="Y348" s="299"/>
      <c r="Z348" s="301" t="s">
        <v>40</v>
      </c>
      <c r="AA348" s="302"/>
      <c r="AB348" s="303" t="s">
        <v>41</v>
      </c>
      <c r="AC348" s="304"/>
      <c r="AE348" s="296" t="s">
        <v>0</v>
      </c>
      <c r="AF348" s="298" t="s">
        <v>1</v>
      </c>
      <c r="AG348" s="299"/>
      <c r="AH348" s="298" t="s">
        <v>2</v>
      </c>
      <c r="AI348" s="299"/>
      <c r="AJ348" s="298" t="s">
        <v>3</v>
      </c>
      <c r="AK348" s="299"/>
      <c r="AL348" s="298" t="s">
        <v>4</v>
      </c>
      <c r="AM348" s="299"/>
      <c r="AN348" s="298" t="s">
        <v>5</v>
      </c>
      <c r="AO348" s="299"/>
      <c r="AP348" s="298" t="s">
        <v>6</v>
      </c>
      <c r="AQ348" s="299"/>
      <c r="AR348" s="298" t="s">
        <v>7</v>
      </c>
      <c r="AS348" s="299"/>
      <c r="AT348" s="298" t="s">
        <v>8</v>
      </c>
      <c r="AU348" s="299"/>
      <c r="AV348" s="298" t="s">
        <v>9</v>
      </c>
      <c r="AW348" s="299"/>
      <c r="AX348" s="298" t="s">
        <v>10</v>
      </c>
      <c r="AY348" s="299"/>
      <c r="AZ348" s="298" t="s">
        <v>11</v>
      </c>
      <c r="BA348" s="299"/>
      <c r="BB348" s="298" t="s">
        <v>12</v>
      </c>
      <c r="BC348" s="299"/>
      <c r="BD348" s="301" t="s">
        <v>40</v>
      </c>
      <c r="BE348" s="302"/>
      <c r="BF348" s="303" t="s">
        <v>41</v>
      </c>
      <c r="BG348" s="304"/>
      <c r="BI348" s="296" t="s">
        <v>0</v>
      </c>
      <c r="BJ348" s="298" t="s">
        <v>1</v>
      </c>
      <c r="BK348" s="299"/>
      <c r="BL348" s="298" t="s">
        <v>2</v>
      </c>
      <c r="BM348" s="299"/>
      <c r="BN348" s="298" t="s">
        <v>3</v>
      </c>
      <c r="BO348" s="299"/>
      <c r="BP348" s="298" t="s">
        <v>4</v>
      </c>
      <c r="BQ348" s="299"/>
      <c r="BR348" s="298" t="s">
        <v>5</v>
      </c>
      <c r="BS348" s="299"/>
      <c r="BT348" s="298" t="s">
        <v>6</v>
      </c>
      <c r="BU348" s="299"/>
      <c r="BV348" s="298" t="s">
        <v>7</v>
      </c>
      <c r="BW348" s="299"/>
      <c r="BX348" s="298" t="s">
        <v>8</v>
      </c>
      <c r="BY348" s="299"/>
      <c r="BZ348" s="298" t="s">
        <v>9</v>
      </c>
      <c r="CA348" s="299"/>
      <c r="CB348" s="298" t="s">
        <v>10</v>
      </c>
      <c r="CC348" s="299"/>
      <c r="CD348" s="298" t="s">
        <v>11</v>
      </c>
      <c r="CE348" s="299"/>
      <c r="CF348" s="298" t="s">
        <v>12</v>
      </c>
      <c r="CG348" s="299"/>
      <c r="CH348" s="301" t="s">
        <v>40</v>
      </c>
      <c r="CI348" s="302"/>
      <c r="CJ348" s="298" t="s">
        <v>41</v>
      </c>
      <c r="CK348" s="299"/>
    </row>
    <row r="349" spans="1:89" ht="15" thickTop="1" thickBot="1" x14ac:dyDescent="0.3">
      <c r="A349" s="297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75" t="s">
        <v>14</v>
      </c>
      <c r="AC349" s="176" t="s">
        <v>15</v>
      </c>
      <c r="AE349" s="297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75" t="s">
        <v>14</v>
      </c>
      <c r="BG349" s="176" t="s">
        <v>15</v>
      </c>
      <c r="BI349" s="297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85"/>
      <c r="D350" s="126"/>
      <c r="E350" s="179"/>
      <c r="F350" s="125"/>
      <c r="G350" s="127"/>
      <c r="H350" s="126"/>
      <c r="I350" s="179"/>
      <c r="J350" s="125"/>
      <c r="K350" s="127"/>
      <c r="L350" s="126"/>
      <c r="M350" s="125"/>
      <c r="N350" s="178"/>
      <c r="O350" s="180"/>
      <c r="P350" s="125"/>
      <c r="Q350" s="127"/>
      <c r="R350" s="126"/>
      <c r="S350" s="179"/>
      <c r="T350" s="125"/>
      <c r="U350" s="127"/>
      <c r="V350" s="126"/>
      <c r="W350" s="179"/>
      <c r="X350" s="125"/>
      <c r="Y350" s="127"/>
      <c r="Z350" s="183"/>
      <c r="AA350" s="184"/>
      <c r="AB350" s="169">
        <f>B350+D350+F350+H350+J350+L350+N350+P350+R350+T350+V350+X350+Z350</f>
        <v>0</v>
      </c>
      <c r="AC350" s="170">
        <f>C350+E350+G350+I350+K350+M350+O350+Q350+S350+U350+W350+Y350+AA350</f>
        <v>0</v>
      </c>
      <c r="AE350" s="272" t="str">
        <f>$AE$9</f>
        <v>07:00 - 07:59</v>
      </c>
      <c r="AF350" s="125">
        <f>SUMIF($A$9:$A$32,$AE350,B$350:B$373)</f>
        <v>1180</v>
      </c>
      <c r="AG350" s="185">
        <f t="shared" ref="AG350:AV351" si="5689">SUMIF($A$9:$A$32,$AE350,C$350:C$373)</f>
        <v>550</v>
      </c>
      <c r="AH350" s="126">
        <f t="shared" si="5689"/>
        <v>410</v>
      </c>
      <c r="AI350" s="179">
        <f t="shared" si="5689"/>
        <v>435</v>
      </c>
      <c r="AJ350" s="125">
        <f t="shared" si="5689"/>
        <v>1421</v>
      </c>
      <c r="AK350" s="127">
        <f t="shared" si="5689"/>
        <v>744</v>
      </c>
      <c r="AL350" s="126">
        <f t="shared" si="5689"/>
        <v>1613</v>
      </c>
      <c r="AM350" s="179">
        <f t="shared" si="5689"/>
        <v>988</v>
      </c>
      <c r="AN350" s="125">
        <f t="shared" si="5689"/>
        <v>136</v>
      </c>
      <c r="AO350" s="127">
        <f t="shared" si="5689"/>
        <v>463</v>
      </c>
      <c r="AP350" s="126">
        <f t="shared" si="5689"/>
        <v>496</v>
      </c>
      <c r="AQ350" s="125">
        <f t="shared" si="5689"/>
        <v>1291</v>
      </c>
      <c r="AR350" s="178">
        <f t="shared" si="5689"/>
        <v>1349</v>
      </c>
      <c r="AS350" s="180">
        <f t="shared" si="5689"/>
        <v>2039</v>
      </c>
      <c r="AT350" s="125">
        <f t="shared" si="5689"/>
        <v>952</v>
      </c>
      <c r="AU350" s="127">
        <f t="shared" si="5689"/>
        <v>897</v>
      </c>
      <c r="AV350" s="126">
        <f t="shared" si="5689"/>
        <v>1231</v>
      </c>
      <c r="AW350" s="179">
        <f t="shared" ref="AW350:BE351" si="5690">SUMIF($A$9:$A$32,$AE350,S$350:S$373)</f>
        <v>906</v>
      </c>
      <c r="AX350" s="125">
        <f t="shared" si="5690"/>
        <v>172</v>
      </c>
      <c r="AY350" s="127">
        <f t="shared" si="5690"/>
        <v>501</v>
      </c>
      <c r="AZ350" s="126">
        <f t="shared" si="5690"/>
        <v>435</v>
      </c>
      <c r="BA350" s="179">
        <f t="shared" si="5690"/>
        <v>1057</v>
      </c>
      <c r="BB350" s="125">
        <f t="shared" si="5690"/>
        <v>726</v>
      </c>
      <c r="BC350" s="127">
        <f t="shared" si="5690"/>
        <v>727</v>
      </c>
      <c r="BD350" s="183">
        <f t="shared" si="5690"/>
        <v>1429</v>
      </c>
      <c r="BE350" s="184">
        <f t="shared" si="5690"/>
        <v>1377</v>
      </c>
      <c r="BF350" s="169">
        <f>AF350+AH350+AJ350+AL350+AN350+AP350+AR350+AT350+AV350+AX350+AZ350+BB350+BD350</f>
        <v>11550</v>
      </c>
      <c r="BG350" s="170">
        <f>AG350+AI350+AK350+AM350+AO350+AQ350+AS350+AU350+AW350+AY350+BA350+BC350+BE350</f>
        <v>11975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88">
        <v>134</v>
      </c>
      <c r="C351" s="189">
        <v>0</v>
      </c>
      <c r="D351" s="190">
        <v>73</v>
      </c>
      <c r="E351" s="191">
        <v>0</v>
      </c>
      <c r="F351" s="188">
        <v>368</v>
      </c>
      <c r="G351" s="192">
        <v>3</v>
      </c>
      <c r="H351" s="190">
        <v>228</v>
      </c>
      <c r="I351" s="191">
        <v>15</v>
      </c>
      <c r="J351" s="188">
        <v>4</v>
      </c>
      <c r="K351" s="192">
        <v>9</v>
      </c>
      <c r="L351" s="190">
        <v>14</v>
      </c>
      <c r="M351" s="188">
        <v>53</v>
      </c>
      <c r="N351" s="193">
        <v>76</v>
      </c>
      <c r="O351" s="194">
        <v>58</v>
      </c>
      <c r="P351" s="188">
        <v>26</v>
      </c>
      <c r="Q351" s="192">
        <v>46</v>
      </c>
      <c r="R351" s="190">
        <v>10</v>
      </c>
      <c r="S351" s="191">
        <v>49</v>
      </c>
      <c r="T351" s="188">
        <v>1</v>
      </c>
      <c r="U351" s="192">
        <v>0</v>
      </c>
      <c r="V351" s="190">
        <v>4</v>
      </c>
      <c r="W351" s="191">
        <v>0</v>
      </c>
      <c r="X351" s="188">
        <v>0</v>
      </c>
      <c r="Y351" s="192">
        <v>0</v>
      </c>
      <c r="Z351" s="190">
        <v>0</v>
      </c>
      <c r="AA351" s="188">
        <v>0</v>
      </c>
      <c r="AB351" s="169">
        <f t="shared" ref="AB351:AB370" si="5718">B351+D351+F351+H351+J351+L351+N351+P351+R351+T351+V351+X351+Z351</f>
        <v>938</v>
      </c>
      <c r="AC351" s="170">
        <f t="shared" ref="AC351:AC370" si="5719">C351+E351+G351+I351+K351+M351+O351+Q351+S351+U351+W351+Y351+AA351</f>
        <v>233</v>
      </c>
      <c r="AE351" s="274" t="str">
        <f>$AE$10</f>
        <v>08:00 - 08:59</v>
      </c>
      <c r="AF351" s="125">
        <f>SUMIF($A$9:$A$32,$AE351,B$350:B$373)</f>
        <v>1069</v>
      </c>
      <c r="AG351" s="189">
        <f t="shared" si="5689"/>
        <v>524</v>
      </c>
      <c r="AH351" s="190">
        <f t="shared" si="5689"/>
        <v>333</v>
      </c>
      <c r="AI351" s="191">
        <f t="shared" si="5689"/>
        <v>365</v>
      </c>
      <c r="AJ351" s="275">
        <f t="shared" si="5689"/>
        <v>1330</v>
      </c>
      <c r="AK351" s="192">
        <f t="shared" si="5689"/>
        <v>601</v>
      </c>
      <c r="AL351" s="190">
        <f t="shared" si="5689"/>
        <v>1366</v>
      </c>
      <c r="AM351" s="191">
        <f t="shared" si="5689"/>
        <v>941</v>
      </c>
      <c r="AN351" s="275">
        <f t="shared" si="5689"/>
        <v>129</v>
      </c>
      <c r="AO351" s="192">
        <f t="shared" si="5689"/>
        <v>398</v>
      </c>
      <c r="AP351" s="190">
        <f t="shared" si="5689"/>
        <v>400</v>
      </c>
      <c r="AQ351" s="275">
        <f t="shared" si="5689"/>
        <v>1083</v>
      </c>
      <c r="AR351" s="193">
        <f t="shared" si="5689"/>
        <v>1217</v>
      </c>
      <c r="AS351" s="194">
        <f t="shared" si="5689"/>
        <v>1761</v>
      </c>
      <c r="AT351" s="275">
        <f t="shared" si="5689"/>
        <v>728</v>
      </c>
      <c r="AU351" s="192">
        <f t="shared" si="5689"/>
        <v>725</v>
      </c>
      <c r="AV351" s="190">
        <f t="shared" si="5689"/>
        <v>1000</v>
      </c>
      <c r="AW351" s="191">
        <f t="shared" si="5690"/>
        <v>792</v>
      </c>
      <c r="AX351" s="275">
        <f t="shared" si="5690"/>
        <v>134</v>
      </c>
      <c r="AY351" s="192">
        <f t="shared" si="5690"/>
        <v>373</v>
      </c>
      <c r="AZ351" s="190">
        <f t="shared" si="5690"/>
        <v>376</v>
      </c>
      <c r="BA351" s="191">
        <f t="shared" si="5690"/>
        <v>940</v>
      </c>
      <c r="BB351" s="275">
        <f t="shared" si="5690"/>
        <v>573</v>
      </c>
      <c r="BC351" s="192">
        <f t="shared" si="5690"/>
        <v>532</v>
      </c>
      <c r="BD351" s="190">
        <f t="shared" si="5690"/>
        <v>1309</v>
      </c>
      <c r="BE351" s="275">
        <f t="shared" si="5690"/>
        <v>1157</v>
      </c>
      <c r="BF351" s="171">
        <f>SUM(AF351,AH351,AJ351,AL351,AN351,AP351,AR351,AT351,AV351,AX351,AZ351,BB351,BD351)</f>
        <v>9964</v>
      </c>
      <c r="BG351" s="172">
        <f>SUM(AG351,AI351,AK351,AM351,AO351,AQ351,AS351,AU351,AW351,AY351,BA351,BC351,BE351)</f>
        <v>10192</v>
      </c>
      <c r="BI351" s="136" t="s">
        <v>17</v>
      </c>
      <c r="BJ351" s="128">
        <f>B351/B374</f>
        <v>1.2318440889869461E-2</v>
      </c>
      <c r="BK351" s="129">
        <f t="shared" ref="BK351" si="5720">C351/C374</f>
        <v>0</v>
      </c>
      <c r="BL351" s="130">
        <f t="shared" ref="BL351" si="5721">D351/D374</f>
        <v>1.469108472529684E-2</v>
      </c>
      <c r="BM351" s="131">
        <f t="shared" ref="BM351" si="5722">E351/E374</f>
        <v>0</v>
      </c>
      <c r="BN351" s="128">
        <f t="shared" ref="BN351" si="5723">F351/F374</f>
        <v>2.7034969144872172E-2</v>
      </c>
      <c r="BO351" s="129">
        <f t="shared" ref="BO351" si="5724">G351/G374</f>
        <v>2.3029093421355647E-4</v>
      </c>
      <c r="BP351" s="130">
        <f t="shared" ref="BP351" si="5725">H351/H374</f>
        <v>1.3716760919263627E-2</v>
      </c>
      <c r="BQ351" s="131">
        <f t="shared" ref="BQ351" si="5726">I351/I374</f>
        <v>8.5140197525258258E-4</v>
      </c>
      <c r="BR351" s="128">
        <f t="shared" ref="BR351" si="5727">J351/J374</f>
        <v>1.2492192379762648E-3</v>
      </c>
      <c r="BS351" s="129">
        <f t="shared" ref="BS351" si="5728">K351/K374</f>
        <v>2.8391167192429023E-3</v>
      </c>
      <c r="BT351" s="130">
        <f t="shared" ref="BT351" si="5729">L351/L374</f>
        <v>1.4780405405405406E-3</v>
      </c>
      <c r="BU351" s="128">
        <f t="shared" ref="BU351" si="5730">M351/M374</f>
        <v>5.7621222004783645E-3</v>
      </c>
      <c r="BV351" s="132">
        <f t="shared" ref="BV351" si="5731">N351/N374</f>
        <v>4.0825096691018475E-3</v>
      </c>
      <c r="BW351" s="133">
        <f t="shared" ref="BW351" si="5732">O351/O374</f>
        <v>3.1422689348791851E-3</v>
      </c>
      <c r="BX351" s="128">
        <f t="shared" ref="BX351" si="5733">P351/P374</f>
        <v>2.7331020708504152E-3</v>
      </c>
      <c r="BY351" s="129">
        <f t="shared" ref="BY351" si="5734">Q351/Q374</f>
        <v>4.90509703561527E-3</v>
      </c>
      <c r="BZ351" s="130">
        <f t="shared" ref="BZ351" si="5735">R351/R374</f>
        <v>8.1089847551086603E-4</v>
      </c>
      <c r="CA351" s="131">
        <f t="shared" ref="CA351" si="5736">S351/S374</f>
        <v>3.8953811908736783E-3</v>
      </c>
      <c r="CB351" s="128">
        <f t="shared" ref="CB351" si="5737">T351/T374</f>
        <v>3.5298270384751147E-4</v>
      </c>
      <c r="CC351" s="129">
        <f t="shared" ref="CC351" si="5738">U351/U374</f>
        <v>0</v>
      </c>
      <c r="CD351" s="130">
        <f t="shared" ref="CD351" si="5739">V351/V374</f>
        <v>4.2698548249359521E-4</v>
      </c>
      <c r="CE351" s="131">
        <f t="shared" ref="CE351" si="5740">W351/W374</f>
        <v>0</v>
      </c>
      <c r="CF351" s="128">
        <f t="shared" ref="CF351" si="5741">X351/X374</f>
        <v>0</v>
      </c>
      <c r="CG351" s="129">
        <f t="shared" ref="CG351" si="5742">Y351/Y374</f>
        <v>0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6.8613394973227613E-3</v>
      </c>
      <c r="CK351" s="135">
        <f t="shared" ref="CK351" si="5746">AC351/AC374</f>
        <v>1.7071598136045251E-3</v>
      </c>
    </row>
    <row r="352" spans="1:89" ht="13.5" thickBot="1" x14ac:dyDescent="0.25">
      <c r="A352" s="145" t="s">
        <v>18</v>
      </c>
      <c r="B352" s="195">
        <v>707</v>
      </c>
      <c r="C352" s="196">
        <v>0</v>
      </c>
      <c r="D352" s="197">
        <v>332</v>
      </c>
      <c r="E352" s="198">
        <v>83</v>
      </c>
      <c r="F352" s="195">
        <v>1310</v>
      </c>
      <c r="G352" s="199">
        <v>196</v>
      </c>
      <c r="H352" s="197">
        <v>920</v>
      </c>
      <c r="I352" s="198">
        <v>269</v>
      </c>
      <c r="J352" s="195">
        <v>30</v>
      </c>
      <c r="K352" s="199">
        <v>113</v>
      </c>
      <c r="L352" s="197">
        <v>193</v>
      </c>
      <c r="M352" s="195">
        <v>423</v>
      </c>
      <c r="N352" s="200">
        <v>615</v>
      </c>
      <c r="O352" s="201">
        <v>808</v>
      </c>
      <c r="P352" s="195">
        <v>273</v>
      </c>
      <c r="Q352" s="199">
        <v>517</v>
      </c>
      <c r="R352" s="197">
        <v>372</v>
      </c>
      <c r="S352" s="198">
        <v>474</v>
      </c>
      <c r="T352" s="195">
        <v>39</v>
      </c>
      <c r="U352" s="199">
        <v>220</v>
      </c>
      <c r="V352" s="197">
        <v>137</v>
      </c>
      <c r="W352" s="198">
        <v>568</v>
      </c>
      <c r="X352" s="195">
        <v>353</v>
      </c>
      <c r="Y352" s="199">
        <v>283</v>
      </c>
      <c r="Z352" s="197">
        <v>763</v>
      </c>
      <c r="AA352" s="195">
        <v>489</v>
      </c>
      <c r="AB352" s="169">
        <f t="shared" si="5718"/>
        <v>6044</v>
      </c>
      <c r="AC352" s="170">
        <f t="shared" si="5719"/>
        <v>4443</v>
      </c>
      <c r="AE352" s="272"/>
      <c r="AF352" s="125"/>
      <c r="AG352" s="196"/>
      <c r="AH352" s="197"/>
      <c r="AI352" s="198"/>
      <c r="AJ352" s="195"/>
      <c r="AK352" s="199"/>
      <c r="AL352" s="197"/>
      <c r="AM352" s="198"/>
      <c r="AN352" s="195"/>
      <c r="AO352" s="199"/>
      <c r="AP352" s="197"/>
      <c r="AQ352" s="195"/>
      <c r="AR352" s="200"/>
      <c r="AS352" s="201"/>
      <c r="AT352" s="195"/>
      <c r="AU352" s="199"/>
      <c r="AV352" s="197"/>
      <c r="AW352" s="198"/>
      <c r="AX352" s="195"/>
      <c r="AY352" s="199"/>
      <c r="AZ352" s="197"/>
      <c r="BA352" s="198"/>
      <c r="BB352" s="195"/>
      <c r="BC352" s="199"/>
      <c r="BD352" s="197"/>
      <c r="BE352" s="195"/>
      <c r="BF352" s="171"/>
      <c r="BG352" s="172"/>
      <c r="BI352" s="145" t="s">
        <v>18</v>
      </c>
      <c r="BJ352" s="128">
        <f>B352/B374</f>
        <v>6.4993564993564998E-2</v>
      </c>
      <c r="BK352" s="129">
        <f t="shared" ref="BK352" si="5747">C352/C374</f>
        <v>0</v>
      </c>
      <c r="BL352" s="130">
        <f t="shared" ref="BL352" si="5748">D352/D374</f>
        <v>6.6814248339706173E-2</v>
      </c>
      <c r="BM352" s="131">
        <f t="shared" ref="BM352" si="5749">E352/E374</f>
        <v>1.6066589237320943E-2</v>
      </c>
      <c r="BN352" s="128">
        <f t="shared" ref="BN352" si="5750">F352/F374</f>
        <v>9.6238612988539529E-2</v>
      </c>
      <c r="BO352" s="129">
        <f t="shared" ref="BO352" si="5751">G352/G374</f>
        <v>1.5045674368619023E-2</v>
      </c>
      <c r="BP352" s="130">
        <f t="shared" ref="BP352" si="5752">H352/H374</f>
        <v>5.5348333533870774E-2</v>
      </c>
      <c r="BQ352" s="131">
        <f t="shared" ref="BQ352" si="5753">I352/I374</f>
        <v>1.5268475422862981E-2</v>
      </c>
      <c r="BR352" s="128">
        <f t="shared" ref="BR352" si="5754">J352/J374</f>
        <v>9.3691442848219866E-3</v>
      </c>
      <c r="BS352" s="129">
        <f t="shared" ref="BS352" si="5755">K352/K374</f>
        <v>3.5646687697160881E-2</v>
      </c>
      <c r="BT352" s="130">
        <f t="shared" ref="BT352" si="5756">L352/L374</f>
        <v>2.0375844594594593E-2</v>
      </c>
      <c r="BU352" s="128">
        <f t="shared" ref="BU352" si="5757">M352/M374</f>
        <v>4.5988258317025438E-2</v>
      </c>
      <c r="BV352" s="132">
        <f t="shared" ref="BV352" si="5758">N352/N374</f>
        <v>3.3036097980232056E-2</v>
      </c>
      <c r="BW352" s="133">
        <f t="shared" ref="BW352" si="5759">O352/O374</f>
        <v>4.3775056885903128E-2</v>
      </c>
      <c r="BX352" s="128">
        <f t="shared" ref="BX352" si="5760">P352/P374</f>
        <v>2.8697571743929361E-2</v>
      </c>
      <c r="BY352" s="129">
        <f t="shared" ref="BY352" si="5761">Q352/Q374</f>
        <v>5.5129025378545533E-2</v>
      </c>
      <c r="BZ352" s="130">
        <f t="shared" ref="BZ352" si="5762">R352/R374</f>
        <v>3.0165423289004217E-2</v>
      </c>
      <c r="CA352" s="131">
        <f t="shared" ref="CA352" si="5763">S352/S374</f>
        <v>3.7681850703553545E-2</v>
      </c>
      <c r="CB352" s="128">
        <f t="shared" ref="CB352" si="5764">T352/T374</f>
        <v>1.3766325450052947E-2</v>
      </c>
      <c r="CC352" s="129">
        <f t="shared" ref="CC352" si="5765">U352/U374</f>
        <v>7.4906367041198504E-2</v>
      </c>
      <c r="CD352" s="130">
        <f t="shared" ref="CD352" si="5766">V352/V374</f>
        <v>1.4624252775405636E-2</v>
      </c>
      <c r="CE352" s="131">
        <f t="shared" ref="CE352" si="5767">W352/W374</f>
        <v>5.5258293608327659E-2</v>
      </c>
      <c r="CF352" s="128">
        <f t="shared" ref="CF352" si="5768">X352/X374</f>
        <v>4.4497667969242406E-2</v>
      </c>
      <c r="CG352" s="129">
        <f t="shared" ref="CG352" si="5769">Y352/Y374</f>
        <v>5.5708661417322836E-2</v>
      </c>
      <c r="CH352" s="130">
        <f t="shared" ref="CH352" si="5770">Z352/Z374</f>
        <v>4.3956677036524942E-2</v>
      </c>
      <c r="CI352" s="128">
        <f t="shared" ref="CI352" si="5771">AA352/AA374</f>
        <v>2.6324289405684754E-2</v>
      </c>
      <c r="CJ352" s="134">
        <f t="shared" ref="CJ352" si="5772">AB352/AB374</f>
        <v>4.4211019106416595E-2</v>
      </c>
      <c r="CK352" s="135">
        <f t="shared" ref="CK352" si="5773">AC352/AC374</f>
        <v>3.2553266316930923E-2</v>
      </c>
    </row>
    <row r="353" spans="1:89" ht="14.25" thickTop="1" thickBot="1" x14ac:dyDescent="0.25">
      <c r="A353" s="136" t="s">
        <v>19</v>
      </c>
      <c r="B353" s="188">
        <v>1083</v>
      </c>
      <c r="C353" s="189">
        <v>490</v>
      </c>
      <c r="D353" s="190">
        <v>507</v>
      </c>
      <c r="E353" s="191">
        <v>347</v>
      </c>
      <c r="F353" s="188">
        <v>1643</v>
      </c>
      <c r="G353" s="192">
        <v>588</v>
      </c>
      <c r="H353" s="190">
        <v>1485</v>
      </c>
      <c r="I353" s="191">
        <v>778</v>
      </c>
      <c r="J353" s="188">
        <v>86</v>
      </c>
      <c r="K353" s="192">
        <v>261</v>
      </c>
      <c r="L353" s="190">
        <v>358</v>
      </c>
      <c r="M353" s="188">
        <v>737</v>
      </c>
      <c r="N353" s="193">
        <v>1123</v>
      </c>
      <c r="O353" s="194">
        <v>1538</v>
      </c>
      <c r="P353" s="188">
        <v>765</v>
      </c>
      <c r="Q353" s="192">
        <v>770</v>
      </c>
      <c r="R353" s="190">
        <v>903</v>
      </c>
      <c r="S353" s="191">
        <v>876</v>
      </c>
      <c r="T353" s="188">
        <v>127</v>
      </c>
      <c r="U353" s="192">
        <v>384</v>
      </c>
      <c r="V353" s="190">
        <v>348</v>
      </c>
      <c r="W353" s="191">
        <v>992</v>
      </c>
      <c r="X353" s="188">
        <v>594</v>
      </c>
      <c r="Y353" s="192">
        <v>540</v>
      </c>
      <c r="Z353" s="190">
        <v>1333</v>
      </c>
      <c r="AA353" s="188">
        <v>881</v>
      </c>
      <c r="AB353" s="169">
        <f t="shared" si="5718"/>
        <v>10355</v>
      </c>
      <c r="AC353" s="170">
        <f t="shared" si="5719"/>
        <v>9182</v>
      </c>
      <c r="AE353" s="266" t="s">
        <v>13</v>
      </c>
      <c r="AF353" s="20">
        <f t="shared" ref="AF353:BG353" si="5774">SUM(AF350:AF352)</f>
        <v>2249</v>
      </c>
      <c r="AG353" s="21">
        <f t="shared" si="5774"/>
        <v>1074</v>
      </c>
      <c r="AH353" s="20">
        <f t="shared" si="5774"/>
        <v>743</v>
      </c>
      <c r="AI353" s="21">
        <f t="shared" si="5774"/>
        <v>800</v>
      </c>
      <c r="AJ353" s="20">
        <f t="shared" si="5774"/>
        <v>2751</v>
      </c>
      <c r="AK353" s="21">
        <f t="shared" si="5774"/>
        <v>1345</v>
      </c>
      <c r="AL353" s="20">
        <f t="shared" si="5774"/>
        <v>2979</v>
      </c>
      <c r="AM353" s="21">
        <f t="shared" si="5774"/>
        <v>1929</v>
      </c>
      <c r="AN353" s="20">
        <f t="shared" si="5774"/>
        <v>265</v>
      </c>
      <c r="AO353" s="21">
        <f t="shared" si="5774"/>
        <v>861</v>
      </c>
      <c r="AP353" s="20">
        <f t="shared" si="5774"/>
        <v>896</v>
      </c>
      <c r="AQ353" s="21">
        <f t="shared" si="5774"/>
        <v>2374</v>
      </c>
      <c r="AR353" s="20">
        <f t="shared" si="5774"/>
        <v>2566</v>
      </c>
      <c r="AS353" s="21">
        <f t="shared" si="5774"/>
        <v>3800</v>
      </c>
      <c r="AT353" s="20">
        <f t="shared" si="5774"/>
        <v>1680</v>
      </c>
      <c r="AU353" s="21">
        <f t="shared" si="5774"/>
        <v>1622</v>
      </c>
      <c r="AV353" s="20">
        <f t="shared" si="5774"/>
        <v>2231</v>
      </c>
      <c r="AW353" s="21">
        <f t="shared" si="5774"/>
        <v>1698</v>
      </c>
      <c r="AX353" s="20">
        <f t="shared" si="5774"/>
        <v>306</v>
      </c>
      <c r="AY353" s="21">
        <f t="shared" si="5774"/>
        <v>874</v>
      </c>
      <c r="AZ353" s="20">
        <f t="shared" si="5774"/>
        <v>811</v>
      </c>
      <c r="BA353" s="21">
        <f t="shared" si="5774"/>
        <v>1997</v>
      </c>
      <c r="BB353" s="20">
        <f t="shared" si="5774"/>
        <v>1299</v>
      </c>
      <c r="BC353" s="21">
        <f t="shared" si="5774"/>
        <v>1259</v>
      </c>
      <c r="BD353" s="20">
        <f t="shared" si="5774"/>
        <v>2738</v>
      </c>
      <c r="BE353" s="21">
        <f t="shared" si="5774"/>
        <v>2534</v>
      </c>
      <c r="BF353" s="173">
        <f t="shared" si="5774"/>
        <v>21514</v>
      </c>
      <c r="BG353" s="174">
        <f t="shared" si="5774"/>
        <v>22167</v>
      </c>
      <c r="BI353" s="136" t="s">
        <v>19</v>
      </c>
      <c r="BJ353" s="128">
        <f>B353/B374</f>
        <v>9.9558742415885276E-2</v>
      </c>
      <c r="BK353" s="129">
        <f t="shared" ref="BK353" si="5775">C353/C374</f>
        <v>4.4472681067344345E-2</v>
      </c>
      <c r="BL353" s="130">
        <f t="shared" ref="BL353" si="5776">D353/D374</f>
        <v>0.102032602133226</v>
      </c>
      <c r="BM353" s="131">
        <f t="shared" ref="BM353" si="5777">E353/E374</f>
        <v>6.7169957413859852E-2</v>
      </c>
      <c r="BN353" s="128">
        <f t="shared" ref="BN353" si="5778">F353/F374</f>
        <v>0.12070232148104613</v>
      </c>
      <c r="BO353" s="129">
        <f t="shared" ref="BO353" si="5779">G353/G374</f>
        <v>4.5137023105857065E-2</v>
      </c>
      <c r="BP353" s="130">
        <f t="shared" ref="BP353" si="5780">H353/H374</f>
        <v>8.9339429671519671E-2</v>
      </c>
      <c r="BQ353" s="131">
        <f t="shared" ref="BQ353" si="5781">I353/I374</f>
        <v>4.4159382449767283E-2</v>
      </c>
      <c r="BR353" s="128">
        <f t="shared" ref="BR353" si="5782">J353/J374</f>
        <v>2.6858213616489695E-2</v>
      </c>
      <c r="BS353" s="129">
        <f t="shared" ref="BS353" si="5783">K353/K374</f>
        <v>8.233438485804416E-2</v>
      </c>
      <c r="BT353" s="130">
        <f t="shared" ref="BT353" si="5784">L353/L374</f>
        <v>3.7795608108108107E-2</v>
      </c>
      <c r="BU353" s="128">
        <f t="shared" ref="BU353" si="5785">M353/M374</f>
        <v>8.0126114372689711E-2</v>
      </c>
      <c r="BV353" s="132">
        <f t="shared" ref="BV353" si="5786">N353/N374</f>
        <v>6.0324452084228618E-2</v>
      </c>
      <c r="BW353" s="133">
        <f t="shared" ref="BW353" si="5787">O353/O374</f>
        <v>8.3324303824899776E-2</v>
      </c>
      <c r="BX353" s="128">
        <f t="shared" ref="BX353" si="5788">P353/P374</f>
        <v>8.0416272469252606E-2</v>
      </c>
      <c r="BY353" s="129">
        <f t="shared" ref="BY353" si="5789">Q353/Q374</f>
        <v>8.2107059074429514E-2</v>
      </c>
      <c r="BZ353" s="130">
        <f t="shared" ref="BZ353" si="5790">R353/R374</f>
        <v>7.3224132338631204E-2</v>
      </c>
      <c r="CA353" s="131">
        <f t="shared" ref="CA353" si="5791">S353/S374</f>
        <v>6.963987598378249E-2</v>
      </c>
      <c r="CB353" s="128">
        <f t="shared" ref="CB353" si="5792">T353/T374</f>
        <v>4.4828803388633959E-2</v>
      </c>
      <c r="CC353" s="129">
        <f t="shared" ref="CC353" si="5793">U353/U374</f>
        <v>0.13074565883554648</v>
      </c>
      <c r="CD353" s="130">
        <f t="shared" ref="CD353" si="5794">V353/V374</f>
        <v>3.7147736976942784E-2</v>
      </c>
      <c r="CE353" s="131">
        <f t="shared" ref="CE353" si="5795">W353/W374</f>
        <v>9.6507442358206047E-2</v>
      </c>
      <c r="CF353" s="128">
        <f t="shared" ref="CF353" si="5796">X353/X374</f>
        <v>7.4877095676288918E-2</v>
      </c>
      <c r="CG353" s="129">
        <f t="shared" ref="CG353" si="5797">Y353/Y374</f>
        <v>0.1062992125984252</v>
      </c>
      <c r="CH353" s="130">
        <f t="shared" ref="CH353" si="5798">Z353/Z374</f>
        <v>7.6794561585436114E-2</v>
      </c>
      <c r="CI353" s="128">
        <f t="shared" ref="CI353" si="5799">AA353/AA374</f>
        <v>4.7426787252368645E-2</v>
      </c>
      <c r="CJ353" s="134">
        <f t="shared" ref="CJ353" si="5800">AB353/AB374</f>
        <v>7.5745384322790182E-2</v>
      </c>
      <c r="CK353" s="135">
        <f t="shared" ref="CK353" si="5801">AC353/AC374</f>
        <v>6.7275285015093347E-2</v>
      </c>
    </row>
    <row r="354" spans="1:89" ht="13.5" thickTop="1" x14ac:dyDescent="0.2">
      <c r="A354" s="145" t="s">
        <v>20</v>
      </c>
      <c r="B354" s="195">
        <v>1180</v>
      </c>
      <c r="C354" s="196">
        <v>550</v>
      </c>
      <c r="D354" s="197">
        <v>410</v>
      </c>
      <c r="E354" s="198">
        <v>435</v>
      </c>
      <c r="F354" s="195">
        <v>1421</v>
      </c>
      <c r="G354" s="199">
        <v>744</v>
      </c>
      <c r="H354" s="197">
        <v>1613</v>
      </c>
      <c r="I354" s="198">
        <v>988</v>
      </c>
      <c r="J354" s="195">
        <v>136</v>
      </c>
      <c r="K354" s="199">
        <v>463</v>
      </c>
      <c r="L354" s="197">
        <v>496</v>
      </c>
      <c r="M354" s="195">
        <v>1291</v>
      </c>
      <c r="N354" s="200">
        <v>1349</v>
      </c>
      <c r="O354" s="201">
        <v>2039</v>
      </c>
      <c r="P354" s="195">
        <v>952</v>
      </c>
      <c r="Q354" s="199">
        <v>897</v>
      </c>
      <c r="R354" s="197">
        <v>1231</v>
      </c>
      <c r="S354" s="198">
        <v>906</v>
      </c>
      <c r="T354" s="195">
        <v>172</v>
      </c>
      <c r="U354" s="199">
        <v>501</v>
      </c>
      <c r="V354" s="197">
        <v>435</v>
      </c>
      <c r="W354" s="198">
        <v>1057</v>
      </c>
      <c r="X354" s="195">
        <v>726</v>
      </c>
      <c r="Y354" s="199">
        <v>727</v>
      </c>
      <c r="Z354" s="197">
        <v>1429</v>
      </c>
      <c r="AA354" s="195">
        <v>1377</v>
      </c>
      <c r="AB354" s="169">
        <f t="shared" si="5718"/>
        <v>11550</v>
      </c>
      <c r="AC354" s="170">
        <f t="shared" si="5719"/>
        <v>11975</v>
      </c>
      <c r="BI354" s="145" t="s">
        <v>20</v>
      </c>
      <c r="BJ354" s="128">
        <f>B354/B374</f>
        <v>0.10847582276153704</v>
      </c>
      <c r="BK354" s="129">
        <f t="shared" ref="BK354" si="5802">C354/C374</f>
        <v>4.9918315483753854E-2</v>
      </c>
      <c r="BL354" s="130">
        <f t="shared" ref="BL354" si="5803">D354/D374</f>
        <v>8.2511571744817866E-2</v>
      </c>
      <c r="BM354" s="131">
        <f t="shared" ref="BM354" si="5804">E354/E374</f>
        <v>8.4204413472706158E-2</v>
      </c>
      <c r="BN354" s="128">
        <f t="shared" ref="BN354" si="5805">F354/F374</f>
        <v>0.10439318248604172</v>
      </c>
      <c r="BO354" s="129">
        <f t="shared" ref="BO354" si="5806">G354/G374</f>
        <v>5.7112151684962004E-2</v>
      </c>
      <c r="BP354" s="130">
        <f t="shared" ref="BP354" si="5807">H354/H374</f>
        <v>9.704006738057995E-2</v>
      </c>
      <c r="BQ354" s="131">
        <f t="shared" ref="BQ354" si="5808">I354/I374</f>
        <v>5.6079010103303441E-2</v>
      </c>
      <c r="BR354" s="128">
        <f t="shared" ref="BR354" si="5809">J354/J374</f>
        <v>4.2473454091193005E-2</v>
      </c>
      <c r="BS354" s="129">
        <f t="shared" ref="BS354" si="5810">K354/K374</f>
        <v>0.14605678233438485</v>
      </c>
      <c r="BT354" s="130">
        <f t="shared" ref="BT354" si="5811">L354/L374</f>
        <v>5.2364864864864864E-2</v>
      </c>
      <c r="BU354" s="128">
        <f t="shared" ref="BU354" si="5812">M354/M374</f>
        <v>0.14035659926070884</v>
      </c>
      <c r="BV354" s="132">
        <f t="shared" ref="BV354" si="5813">N354/N374</f>
        <v>7.2464546626557796E-2</v>
      </c>
      <c r="BW354" s="133">
        <f t="shared" ref="BW354" si="5814">O354/O374</f>
        <v>0.11046700617618377</v>
      </c>
      <c r="BX354" s="128">
        <f t="shared" ref="BX354" si="5815">P354/P374</f>
        <v>0.10007358351729213</v>
      </c>
      <c r="BY354" s="129">
        <f t="shared" ref="BY354" si="5816">Q354/Q374</f>
        <v>9.5649392194497765E-2</v>
      </c>
      <c r="BZ354" s="130">
        <f t="shared" ref="BZ354" si="5817">R354/R374</f>
        <v>9.9821602335387616E-2</v>
      </c>
      <c r="CA354" s="131">
        <f t="shared" ref="CA354" si="5818">S354/S374</f>
        <v>7.2024803243501079E-2</v>
      </c>
      <c r="CB354" s="128">
        <f t="shared" ref="CB354" si="5819">T354/T374</f>
        <v>6.0713025061771973E-2</v>
      </c>
      <c r="CC354" s="129">
        <f t="shared" ref="CC354" si="5820">U354/U374</f>
        <v>0.17058222676200205</v>
      </c>
      <c r="CD354" s="130">
        <f t="shared" ref="CD354" si="5821">V354/V374</f>
        <v>4.6434671221178482E-2</v>
      </c>
      <c r="CE354" s="131">
        <f t="shared" ref="CE354" si="5822">W354/W374</f>
        <v>0.10283101469014495</v>
      </c>
      <c r="CF354" s="128">
        <f t="shared" ref="CF354" si="5823">X354/X374</f>
        <v>9.1516450271019789E-2</v>
      </c>
      <c r="CG354" s="129">
        <f t="shared" ref="CG354" si="5824">Y354/Y374</f>
        <v>0.14311023622047245</v>
      </c>
      <c r="CH354" s="130">
        <f t="shared" ref="CH354" si="5825">Z354/Z374</f>
        <v>8.2325152667357987E-2</v>
      </c>
      <c r="CI354" s="128">
        <f t="shared" ref="CI354" si="5826">AA354/AA374</f>
        <v>7.4127906976744193E-2</v>
      </c>
      <c r="CJ354" s="134">
        <f t="shared" ref="CJ354" si="5827">AB354/AB374</f>
        <v>8.4486643064048919E-2</v>
      </c>
      <c r="CK354" s="135">
        <f t="shared" ref="CK354" si="5828">AC354/AC374</f>
        <v>8.773922217988922E-2</v>
      </c>
    </row>
    <row r="355" spans="1:89" ht="13.5" thickBot="1" x14ac:dyDescent="0.25">
      <c r="A355" s="136" t="s">
        <v>21</v>
      </c>
      <c r="B355" s="188">
        <v>1069</v>
      </c>
      <c r="C355" s="189">
        <v>524</v>
      </c>
      <c r="D355" s="190">
        <v>333</v>
      </c>
      <c r="E355" s="191">
        <v>365</v>
      </c>
      <c r="F355" s="188">
        <v>1330</v>
      </c>
      <c r="G355" s="192">
        <v>601</v>
      </c>
      <c r="H355" s="190">
        <v>1366</v>
      </c>
      <c r="I355" s="191">
        <v>941</v>
      </c>
      <c r="J355" s="188">
        <v>129</v>
      </c>
      <c r="K355" s="192">
        <v>398</v>
      </c>
      <c r="L355" s="190">
        <v>400</v>
      </c>
      <c r="M355" s="188">
        <v>1083</v>
      </c>
      <c r="N355" s="193">
        <v>1217</v>
      </c>
      <c r="O355" s="194">
        <v>1761</v>
      </c>
      <c r="P355" s="188">
        <v>728</v>
      </c>
      <c r="Q355" s="192">
        <v>725</v>
      </c>
      <c r="R355" s="190">
        <v>1000</v>
      </c>
      <c r="S355" s="191">
        <v>792</v>
      </c>
      <c r="T355" s="188">
        <v>134</v>
      </c>
      <c r="U355" s="192">
        <v>373</v>
      </c>
      <c r="V355" s="190">
        <v>376</v>
      </c>
      <c r="W355" s="191">
        <v>940</v>
      </c>
      <c r="X355" s="188">
        <v>573</v>
      </c>
      <c r="Y355" s="192">
        <v>532</v>
      </c>
      <c r="Z355" s="190">
        <v>1309</v>
      </c>
      <c r="AA355" s="188">
        <v>1157</v>
      </c>
      <c r="AB355" s="169">
        <f t="shared" si="5718"/>
        <v>9964</v>
      </c>
      <c r="AC355" s="170">
        <f t="shared" si="5719"/>
        <v>10192</v>
      </c>
      <c r="AE355" s="269" t="s">
        <v>85</v>
      </c>
      <c r="BI355" s="136" t="s">
        <v>21</v>
      </c>
      <c r="BJ355" s="128">
        <f>B355/B374</f>
        <v>9.8271741128883983E-2</v>
      </c>
      <c r="BK355" s="129">
        <f t="shared" ref="BK355" si="5829">C355/C374</f>
        <v>4.7558540569976403E-2</v>
      </c>
      <c r="BL355" s="130">
        <f t="shared" ref="BL355" si="5830">D355/D374</f>
        <v>6.7015496075669145E-2</v>
      </c>
      <c r="BM355" s="131">
        <f t="shared" ref="BM355" si="5831">E355/E374</f>
        <v>7.065427797135114E-2</v>
      </c>
      <c r="BN355" s="128">
        <f t="shared" ref="BN355" si="5832">F355/F374</f>
        <v>9.7707904789891276E-2</v>
      </c>
      <c r="BO355" s="129">
        <f t="shared" ref="BO355" si="5833">G355/G374</f>
        <v>4.6134950487449145E-2</v>
      </c>
      <c r="BP355" s="130">
        <f t="shared" ref="BP355" si="5834">H355/H374</f>
        <v>8.2180243051377694E-2</v>
      </c>
      <c r="BQ355" s="131">
        <f t="shared" ref="BQ355" si="5835">I355/I374</f>
        <v>5.3411283914178681E-2</v>
      </c>
      <c r="BR355" s="128">
        <f t="shared" ref="BR355" si="5836">J355/J374</f>
        <v>4.0287320424734541E-2</v>
      </c>
      <c r="BS355" s="129">
        <f t="shared" ref="BS355" si="5837">K355/K374</f>
        <v>0.12555205047318613</v>
      </c>
      <c r="BT355" s="130">
        <f t="shared" ref="BT355" si="5838">L355/L374</f>
        <v>4.2229729729729729E-2</v>
      </c>
      <c r="BU355" s="128">
        <f t="shared" ref="BU355" si="5839">M355/M374</f>
        <v>0.1177429876060013</v>
      </c>
      <c r="BV355" s="132">
        <f t="shared" ref="BV355" si="5840">N355/N374</f>
        <v>6.537387193811775E-2</v>
      </c>
      <c r="BW355" s="133">
        <f t="shared" ref="BW355" si="5841">O355/O374</f>
        <v>9.5405786109004229E-2</v>
      </c>
      <c r="BX355" s="128">
        <f t="shared" ref="BX355" si="5842">P355/P374</f>
        <v>7.6526857983811633E-2</v>
      </c>
      <c r="BY355" s="129">
        <f t="shared" ref="BY355" si="5843">Q355/Q374</f>
        <v>7.7308594583066756E-2</v>
      </c>
      <c r="BZ355" s="130">
        <f t="shared" ref="BZ355" si="5844">R355/R374</f>
        <v>8.10898475510866E-2</v>
      </c>
      <c r="CA355" s="131">
        <f t="shared" ref="CA355" si="5845">S355/S374</f>
        <v>6.2962079656570469E-2</v>
      </c>
      <c r="CB355" s="128">
        <f t="shared" ref="CB355" si="5846">T355/T374</f>
        <v>4.7299682315566534E-2</v>
      </c>
      <c r="CC355" s="129">
        <f t="shared" ref="CC355" si="5847">U355/U374</f>
        <v>0.12700034048348655</v>
      </c>
      <c r="CD355" s="130">
        <f t="shared" ref="CD355" si="5848">V355/V374</f>
        <v>4.0136635354397952E-2</v>
      </c>
      <c r="CE355" s="131">
        <f t="shared" ref="CE355" si="5849">W355/W374</f>
        <v>9.144858449265493E-2</v>
      </c>
      <c r="CF355" s="128">
        <f t="shared" ref="CF355" si="5850">X355/X374</f>
        <v>7.2229925627127184E-2</v>
      </c>
      <c r="CG355" s="129">
        <f t="shared" ref="CG355" si="5851">Y355/Y374</f>
        <v>0.1047244094488189</v>
      </c>
      <c r="CH355" s="130">
        <f t="shared" ref="CH355" si="5852">Z355/Z374</f>
        <v>7.5411913814955642E-2</v>
      </c>
      <c r="CI355" s="128">
        <f t="shared" ref="CI355" si="5853">AA355/AA374</f>
        <v>6.228466838931955E-2</v>
      </c>
      <c r="CJ355" s="134">
        <f t="shared" ref="CJ355" si="5854">AB355/AB374</f>
        <v>7.2885273722093802E-2</v>
      </c>
      <c r="CK355" s="135">
        <f t="shared" ref="CK355" si="5855">AC355/AC374</f>
        <v>7.4675419829430559E-2</v>
      </c>
    </row>
    <row r="356" spans="1:89" ht="14.25" thickTop="1" thickBot="1" x14ac:dyDescent="0.25">
      <c r="A356" s="145" t="s">
        <v>22</v>
      </c>
      <c r="B356" s="195">
        <v>971</v>
      </c>
      <c r="C356" s="196">
        <v>774</v>
      </c>
      <c r="D356" s="197">
        <v>383</v>
      </c>
      <c r="E356" s="198">
        <v>283</v>
      </c>
      <c r="F356" s="195">
        <v>1336</v>
      </c>
      <c r="G356" s="199">
        <v>395</v>
      </c>
      <c r="H356" s="197">
        <v>1501</v>
      </c>
      <c r="I356" s="198">
        <v>975</v>
      </c>
      <c r="J356" s="195">
        <v>163</v>
      </c>
      <c r="K356" s="199">
        <v>426</v>
      </c>
      <c r="L356" s="197">
        <v>362</v>
      </c>
      <c r="M356" s="195">
        <v>1144</v>
      </c>
      <c r="N356" s="200">
        <v>1169</v>
      </c>
      <c r="O356" s="201">
        <v>1756</v>
      </c>
      <c r="P356" s="195">
        <v>654</v>
      </c>
      <c r="Q356" s="199">
        <v>559</v>
      </c>
      <c r="R356" s="197">
        <v>1029</v>
      </c>
      <c r="S356" s="198">
        <v>802</v>
      </c>
      <c r="T356" s="195">
        <v>142</v>
      </c>
      <c r="U356" s="199">
        <v>220</v>
      </c>
      <c r="V356" s="197">
        <v>351</v>
      </c>
      <c r="W356" s="198">
        <v>1130</v>
      </c>
      <c r="X356" s="195">
        <v>486</v>
      </c>
      <c r="Y356" s="199">
        <v>380</v>
      </c>
      <c r="Z356" s="197">
        <v>1259</v>
      </c>
      <c r="AA356" s="195">
        <v>1124</v>
      </c>
      <c r="AB356" s="169">
        <f t="shared" si="5718"/>
        <v>9806</v>
      </c>
      <c r="AC356" s="170">
        <f t="shared" si="5719"/>
        <v>9968</v>
      </c>
      <c r="AE356" s="296" t="s">
        <v>0</v>
      </c>
      <c r="AF356" s="298" t="s">
        <v>1</v>
      </c>
      <c r="AG356" s="299"/>
      <c r="AH356" s="298" t="s">
        <v>2</v>
      </c>
      <c r="AI356" s="299"/>
      <c r="AJ356" s="298" t="s">
        <v>3</v>
      </c>
      <c r="AK356" s="299"/>
      <c r="AL356" s="298" t="s">
        <v>4</v>
      </c>
      <c r="AM356" s="299"/>
      <c r="AN356" s="298" t="s">
        <v>5</v>
      </c>
      <c r="AO356" s="299"/>
      <c r="AP356" s="298" t="s">
        <v>6</v>
      </c>
      <c r="AQ356" s="299"/>
      <c r="AR356" s="298" t="s">
        <v>7</v>
      </c>
      <c r="AS356" s="299"/>
      <c r="AT356" s="298" t="s">
        <v>8</v>
      </c>
      <c r="AU356" s="299"/>
      <c r="AV356" s="298" t="s">
        <v>9</v>
      </c>
      <c r="AW356" s="299"/>
      <c r="AX356" s="298" t="s">
        <v>10</v>
      </c>
      <c r="AY356" s="299"/>
      <c r="AZ356" s="298" t="s">
        <v>11</v>
      </c>
      <c r="BA356" s="299"/>
      <c r="BB356" s="298" t="s">
        <v>12</v>
      </c>
      <c r="BC356" s="299"/>
      <c r="BD356" s="301" t="s">
        <v>40</v>
      </c>
      <c r="BE356" s="302"/>
      <c r="BF356" s="303" t="s">
        <v>41</v>
      </c>
      <c r="BG356" s="304"/>
      <c r="BI356" s="145" t="s">
        <v>22</v>
      </c>
      <c r="BJ356" s="128">
        <f>B356/B374</f>
        <v>8.9262732119874982E-2</v>
      </c>
      <c r="BK356" s="129">
        <f t="shared" ref="BK356" si="5856">C356/C374</f>
        <v>7.0248683971682699E-2</v>
      </c>
      <c r="BL356" s="130">
        <f t="shared" ref="BL356" si="5857">D356/D374</f>
        <v>7.7077882873817671E-2</v>
      </c>
      <c r="BM356" s="131">
        <f t="shared" ref="BM356" si="5858">E356/E374</f>
        <v>5.4781262098335268E-2</v>
      </c>
      <c r="BN356" s="128">
        <f t="shared" ref="BN356" si="5859">F356/F374</f>
        <v>9.81486923302968E-2</v>
      </c>
      <c r="BO356" s="129">
        <f t="shared" ref="BO356" si="5860">G356/G374</f>
        <v>3.03216396714516E-2</v>
      </c>
      <c r="BP356" s="130">
        <f t="shared" ref="BP356" si="5861">H356/H374</f>
        <v>9.0302009385152204E-2</v>
      </c>
      <c r="BQ356" s="131">
        <f t="shared" ref="BQ356" si="5862">I356/I374</f>
        <v>5.5341128391417867E-2</v>
      </c>
      <c r="BR356" s="128">
        <f t="shared" ref="BR356" si="5863">J356/J374</f>
        <v>5.0905683947532795E-2</v>
      </c>
      <c r="BS356" s="129">
        <f t="shared" ref="BS356" si="5864">K356/K374</f>
        <v>0.13438485804416403</v>
      </c>
      <c r="BT356" s="130">
        <f t="shared" ref="BT356" si="5865">L356/L374</f>
        <v>3.8217905405405407E-2</v>
      </c>
      <c r="BU356" s="128">
        <f t="shared" ref="BU356" si="5866">M356/M374</f>
        <v>0.12437486410089149</v>
      </c>
      <c r="BV356" s="132">
        <f t="shared" ref="BV356" si="5867">N356/N374</f>
        <v>6.2795444778684997E-2</v>
      </c>
      <c r="BW356" s="133">
        <f t="shared" ref="BW356" si="5868">O356/O374</f>
        <v>9.5134900855997406E-2</v>
      </c>
      <c r="BX356" s="128">
        <f t="shared" ref="BX356" si="5869">P356/P374</f>
        <v>6.8748029012929673E-2</v>
      </c>
      <c r="BY356" s="129">
        <f t="shared" ref="BY356" si="5870">Q356/Q374</f>
        <v>5.9607592237150779E-2</v>
      </c>
      <c r="BZ356" s="130">
        <f t="shared" ref="BZ356" si="5871">R356/R374</f>
        <v>8.3441453130068122E-2</v>
      </c>
      <c r="CA356" s="131">
        <f t="shared" ref="CA356" si="5872">S356/S374</f>
        <v>6.3757055409809998E-2</v>
      </c>
      <c r="CB356" s="128">
        <f t="shared" ref="CB356" si="5873">T356/T374</f>
        <v>5.0123543946346626E-2</v>
      </c>
      <c r="CC356" s="129">
        <f t="shared" ref="CC356" si="5874">U356/U374</f>
        <v>7.4906367041198504E-2</v>
      </c>
      <c r="CD356" s="130">
        <f t="shared" ref="CD356" si="5875">V356/V374</f>
        <v>3.7467976088812978E-2</v>
      </c>
      <c r="CE356" s="131">
        <f t="shared" ref="CE356" si="5876">W356/W374</f>
        <v>0.10993287284755326</v>
      </c>
      <c r="CF356" s="128">
        <f t="shared" ref="CF356" si="5877">X356/X374</f>
        <v>6.1263078280600028E-2</v>
      </c>
      <c r="CG356" s="129">
        <f t="shared" ref="CG356" si="5878">Y356/Y374</f>
        <v>7.4803149606299218E-2</v>
      </c>
      <c r="CH356" s="130">
        <f t="shared" ref="CH356" si="5879">Z356/Z374</f>
        <v>7.2531397626454663E-2</v>
      </c>
      <c r="CI356" s="128">
        <f t="shared" ref="CI356" si="5880">AA356/AA374</f>
        <v>6.0508182601205857E-2</v>
      </c>
      <c r="CJ356" s="134">
        <f t="shared" ref="CJ356" si="5881">AB356/AB374</f>
        <v>7.1729525704421107E-2</v>
      </c>
      <c r="CK356" s="135">
        <f t="shared" ref="CK356" si="5882">AC356/AC374</f>
        <v>7.3034201811201307E-2</v>
      </c>
    </row>
    <row r="357" spans="1:89" ht="15" thickTop="1" thickBot="1" x14ac:dyDescent="0.3">
      <c r="A357" s="136" t="s">
        <v>23</v>
      </c>
      <c r="B357" s="188">
        <v>551</v>
      </c>
      <c r="C357" s="189">
        <v>541</v>
      </c>
      <c r="D357" s="190">
        <v>287</v>
      </c>
      <c r="E357" s="191">
        <v>272</v>
      </c>
      <c r="F357" s="188">
        <v>796</v>
      </c>
      <c r="G357" s="192">
        <v>463</v>
      </c>
      <c r="H357" s="190">
        <v>932</v>
      </c>
      <c r="I357" s="191">
        <v>837</v>
      </c>
      <c r="J357" s="188">
        <v>146</v>
      </c>
      <c r="K357" s="192">
        <v>326</v>
      </c>
      <c r="L357" s="190">
        <v>364</v>
      </c>
      <c r="M357" s="188">
        <v>660</v>
      </c>
      <c r="N357" s="193">
        <v>877</v>
      </c>
      <c r="O357" s="194">
        <v>1085</v>
      </c>
      <c r="P357" s="188">
        <v>442</v>
      </c>
      <c r="Q357" s="192">
        <v>494</v>
      </c>
      <c r="R357" s="190">
        <v>742</v>
      </c>
      <c r="S357" s="191">
        <v>632</v>
      </c>
      <c r="T357" s="188">
        <v>116</v>
      </c>
      <c r="U357" s="192">
        <v>158</v>
      </c>
      <c r="V357" s="190">
        <v>303</v>
      </c>
      <c r="W357" s="191">
        <v>645</v>
      </c>
      <c r="X357" s="188">
        <v>393</v>
      </c>
      <c r="Y357" s="192">
        <v>205</v>
      </c>
      <c r="Z357" s="190">
        <v>1004</v>
      </c>
      <c r="AA357" s="188">
        <v>1047</v>
      </c>
      <c r="AB357" s="169">
        <f t="shared" si="5718"/>
        <v>6953</v>
      </c>
      <c r="AC357" s="170">
        <f t="shared" si="5719"/>
        <v>7365</v>
      </c>
      <c r="AE357" s="297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75" t="s">
        <v>14</v>
      </c>
      <c r="BG357" s="176" t="s">
        <v>15</v>
      </c>
      <c r="BI357" s="136" t="s">
        <v>23</v>
      </c>
      <c r="BJ357" s="128">
        <f>B357/B374</f>
        <v>5.0652693509836366E-2</v>
      </c>
      <c r="BK357" s="129">
        <f t="shared" ref="BK357" si="5883">C357/C374</f>
        <v>4.9101470321292431E-2</v>
      </c>
      <c r="BL357" s="130">
        <f t="shared" ref="BL357" si="5884">D357/D374</f>
        <v>5.775810022137251E-2</v>
      </c>
      <c r="BM357" s="131">
        <f t="shared" ref="BM357" si="5885">E357/E374</f>
        <v>5.2651955090979481E-2</v>
      </c>
      <c r="BN357" s="128">
        <f t="shared" ref="BN357" si="5886">F357/F374</f>
        <v>5.8477813693799591E-2</v>
      </c>
      <c r="BO357" s="129">
        <f t="shared" ref="BO357" si="5887">G357/G374</f>
        <v>3.5541567513625548E-2</v>
      </c>
      <c r="BP357" s="130">
        <f t="shared" ref="BP357" si="5888">H357/H374</f>
        <v>5.6070268319095173E-2</v>
      </c>
      <c r="BQ357" s="131">
        <f t="shared" ref="BQ357" si="5889">I357/I374</f>
        <v>4.7508230219094109E-2</v>
      </c>
      <c r="BR357" s="128">
        <f t="shared" ref="BR357" si="5890">J357/J374</f>
        <v>4.5596502186133668E-2</v>
      </c>
      <c r="BS357" s="129">
        <f t="shared" ref="BS357" si="5891">K357/K374</f>
        <v>0.1028391167192429</v>
      </c>
      <c r="BT357" s="130">
        <f t="shared" ref="BT357" si="5892">L357/L374</f>
        <v>3.8429054054054057E-2</v>
      </c>
      <c r="BU357" s="128">
        <f t="shared" ref="BU357" si="5893">M357/M374</f>
        <v>7.175472928897586E-2</v>
      </c>
      <c r="BV357" s="132">
        <f t="shared" ref="BV357" si="5894">N357/N374</f>
        <v>4.7110012892135796E-2</v>
      </c>
      <c r="BW357" s="133">
        <f t="shared" ref="BW357" si="5895">O357/O374</f>
        <v>5.8782099902481309E-2</v>
      </c>
      <c r="BX357" s="128">
        <f t="shared" ref="BX357" si="5896">P357/P374</f>
        <v>4.646273520445706E-2</v>
      </c>
      <c r="BY357" s="129">
        <f t="shared" ref="BY357" si="5897">Q357/Q374</f>
        <v>5.2676476860737897E-2</v>
      </c>
      <c r="BZ357" s="130">
        <f t="shared" ref="BZ357" si="5898">R357/R374</f>
        <v>6.0168666882906258E-2</v>
      </c>
      <c r="CA357" s="131">
        <f t="shared" ref="CA357" si="5899">S357/S374</f>
        <v>5.0242467604738057E-2</v>
      </c>
      <c r="CB357" s="128">
        <f t="shared" ref="CB357" si="5900">T357/T374</f>
        <v>4.0945993646311331E-2</v>
      </c>
      <c r="CC357" s="129">
        <f t="shared" ref="CC357" si="5901">U357/U374</f>
        <v>5.3796390875042559E-2</v>
      </c>
      <c r="CD357" s="130">
        <f t="shared" ref="CD357" si="5902">V357/V374</f>
        <v>3.2344150298889839E-2</v>
      </c>
      <c r="CE357" s="131">
        <f t="shared" ref="CE357" si="5903">W357/W374</f>
        <v>6.2749294678470666E-2</v>
      </c>
      <c r="CF357" s="128">
        <f t="shared" ref="CF357" si="5904">X357/X374</f>
        <v>4.9539896634312366E-2</v>
      </c>
      <c r="CG357" s="129">
        <f t="shared" ref="CG357" si="5905">Y357/Y374</f>
        <v>4.0354330708661415E-2</v>
      </c>
      <c r="CH357" s="130">
        <f t="shared" ref="CH357" si="5906">Z357/Z374</f>
        <v>5.7840765065099664E-2</v>
      </c>
      <c r="CI357" s="128">
        <f t="shared" ref="CI357" si="5907">AA357/AA374</f>
        <v>5.6363049095607236E-2</v>
      </c>
      <c r="CJ357" s="134">
        <f t="shared" ref="CJ357" si="5908">AB357/AB374</f>
        <v>5.0860227638470319E-2</v>
      </c>
      <c r="CK357" s="135">
        <f t="shared" ref="CK357" si="5909">AC357/AC374</f>
        <v>5.396236921543917E-2</v>
      </c>
    </row>
    <row r="358" spans="1:89" ht="13.5" thickTop="1" x14ac:dyDescent="0.2">
      <c r="A358" s="145" t="s">
        <v>24</v>
      </c>
      <c r="B358" s="202">
        <v>451</v>
      </c>
      <c r="C358" s="196">
        <v>514</v>
      </c>
      <c r="D358" s="197">
        <v>230</v>
      </c>
      <c r="E358" s="198">
        <v>304</v>
      </c>
      <c r="F358" s="195">
        <v>611</v>
      </c>
      <c r="G358" s="199">
        <v>436</v>
      </c>
      <c r="H358" s="197">
        <v>828</v>
      </c>
      <c r="I358" s="198">
        <v>794</v>
      </c>
      <c r="J358" s="195">
        <v>165</v>
      </c>
      <c r="K358" s="199">
        <v>195</v>
      </c>
      <c r="L358" s="197">
        <v>395</v>
      </c>
      <c r="M358" s="195">
        <v>426</v>
      </c>
      <c r="N358" s="200">
        <v>771</v>
      </c>
      <c r="O358" s="203">
        <v>858</v>
      </c>
      <c r="P358" s="195">
        <v>429</v>
      </c>
      <c r="Q358" s="199">
        <v>402</v>
      </c>
      <c r="R358" s="197">
        <v>609</v>
      </c>
      <c r="S358" s="198">
        <v>566</v>
      </c>
      <c r="T358" s="195">
        <v>113</v>
      </c>
      <c r="U358" s="199">
        <v>182</v>
      </c>
      <c r="V358" s="197">
        <v>380</v>
      </c>
      <c r="W358" s="204">
        <v>625</v>
      </c>
      <c r="X358" s="195">
        <v>408</v>
      </c>
      <c r="Y358" s="199">
        <v>215</v>
      </c>
      <c r="Z358" s="197">
        <v>913</v>
      </c>
      <c r="AA358" s="195">
        <v>994</v>
      </c>
      <c r="AB358" s="169">
        <f t="shared" si="5718"/>
        <v>6303</v>
      </c>
      <c r="AC358" s="170">
        <f t="shared" si="5719"/>
        <v>6511</v>
      </c>
      <c r="AE358" s="272" t="str">
        <f>$AE$17</f>
        <v>17:00 - 17:59</v>
      </c>
      <c r="AF358" s="125">
        <f t="shared" ref="AF358:AU359" si="5910">SUMIF($A$9:$A$32,$AE358,B$350:B$373)</f>
        <v>642</v>
      </c>
      <c r="AG358" s="185">
        <f t="shared" si="5910"/>
        <v>1459</v>
      </c>
      <c r="AH358" s="126">
        <f t="shared" si="5910"/>
        <v>407</v>
      </c>
      <c r="AI358" s="179">
        <f t="shared" si="5910"/>
        <v>485</v>
      </c>
      <c r="AJ358" s="125">
        <f t="shared" si="5910"/>
        <v>622</v>
      </c>
      <c r="AK358" s="127">
        <f t="shared" si="5910"/>
        <v>1939</v>
      </c>
      <c r="AL358" s="126">
        <f t="shared" si="5910"/>
        <v>1113</v>
      </c>
      <c r="AM358" s="179">
        <f t="shared" si="5910"/>
        <v>2090</v>
      </c>
      <c r="AN358" s="125">
        <f t="shared" si="5910"/>
        <v>441</v>
      </c>
      <c r="AO358" s="127">
        <f t="shared" si="5910"/>
        <v>127</v>
      </c>
      <c r="AP358" s="126">
        <f t="shared" si="5910"/>
        <v>1182</v>
      </c>
      <c r="AQ358" s="125">
        <f t="shared" si="5910"/>
        <v>379</v>
      </c>
      <c r="AR358" s="178">
        <f t="shared" si="5910"/>
        <v>1947</v>
      </c>
      <c r="AS358" s="180">
        <f t="shared" si="5910"/>
        <v>1076</v>
      </c>
      <c r="AT358" s="125">
        <f t="shared" si="5910"/>
        <v>866</v>
      </c>
      <c r="AU358" s="127">
        <f t="shared" si="5910"/>
        <v>726</v>
      </c>
      <c r="AV358" s="126">
        <f t="shared" ref="AP358:BE359" si="5911">SUMIF($A$9:$A$32,$AE358,R$350:R$373)</f>
        <v>737</v>
      </c>
      <c r="AW358" s="179">
        <f t="shared" si="5911"/>
        <v>1224</v>
      </c>
      <c r="AX358" s="125">
        <f t="shared" si="5911"/>
        <v>379</v>
      </c>
      <c r="AY358" s="127">
        <f t="shared" si="5911"/>
        <v>100</v>
      </c>
      <c r="AZ358" s="126">
        <f t="shared" si="5911"/>
        <v>1027</v>
      </c>
      <c r="BA358" s="179">
        <f t="shared" si="5911"/>
        <v>558</v>
      </c>
      <c r="BB358" s="125">
        <f t="shared" si="5911"/>
        <v>892</v>
      </c>
      <c r="BC358" s="127">
        <f t="shared" si="5911"/>
        <v>265</v>
      </c>
      <c r="BD358" s="183">
        <f t="shared" si="5911"/>
        <v>1251</v>
      </c>
      <c r="BE358" s="184">
        <f t="shared" si="5911"/>
        <v>1639</v>
      </c>
      <c r="BF358" s="169">
        <f>AF358+AH358+AJ358+AL358+AN358+AP358+AR358+AT358+AV358+AX358+AZ358+BB358+BD358</f>
        <v>11506</v>
      </c>
      <c r="BG358" s="170">
        <f>AG358+AI358+AK358+AM358+AO358+AQ358+AS358+AU358+AW358+AY358+BA358+BC358+BE358</f>
        <v>12067</v>
      </c>
      <c r="BI358" s="145" t="s">
        <v>24</v>
      </c>
      <c r="BJ358" s="128">
        <f>B358/B374</f>
        <v>4.1459827174112888E-2</v>
      </c>
      <c r="BK358" s="129">
        <f t="shared" ref="BK358" si="5912">C358/C374</f>
        <v>4.6650934833908149E-2</v>
      </c>
      <c r="BL358" s="130">
        <f t="shared" ref="BL358" si="5913">D358/D374</f>
        <v>4.6286979271483196E-2</v>
      </c>
      <c r="BM358" s="131">
        <f t="shared" ref="BM358" si="5914">E358/E374</f>
        <v>5.8846302748741773E-2</v>
      </c>
      <c r="BN358" s="128">
        <f t="shared" ref="BN358" si="5915">F358/F374</f>
        <v>4.4886864531295916E-2</v>
      </c>
      <c r="BO358" s="129">
        <f t="shared" ref="BO358" si="5916">G358/G374</f>
        <v>3.3468949105703541E-2</v>
      </c>
      <c r="BP358" s="130">
        <f t="shared" ref="BP358" si="5917">H358/H374</f>
        <v>4.9813500180483694E-2</v>
      </c>
      <c r="BQ358" s="131">
        <f t="shared" ref="BQ358" si="5918">I358/I374</f>
        <v>4.5067544556703372E-2</v>
      </c>
      <c r="BR358" s="128">
        <f t="shared" ref="BR358" si="5919">J358/J374</f>
        <v>5.1530293566520925E-2</v>
      </c>
      <c r="BS358" s="129">
        <f t="shared" ref="BS358" si="5920">K358/K374</f>
        <v>6.1514195583596214E-2</v>
      </c>
      <c r="BT358" s="130">
        <f t="shared" ref="BT358" si="5921">L358/L374</f>
        <v>4.1701858108108107E-2</v>
      </c>
      <c r="BU358" s="128">
        <f t="shared" ref="BU358" si="5922">M358/M374</f>
        <v>4.6314416177429873E-2</v>
      </c>
      <c r="BV358" s="132">
        <f t="shared" ref="BV358" si="5923">N358/N374</f>
        <v>4.1415986248388485E-2</v>
      </c>
      <c r="BW358" s="133">
        <f t="shared" ref="BW358" si="5924">O358/O374</f>
        <v>4.6483909415971393E-2</v>
      </c>
      <c r="BX358" s="128">
        <f t="shared" ref="BX358" si="5925">P358/P374</f>
        <v>4.5096184169031849E-2</v>
      </c>
      <c r="BY358" s="129">
        <f t="shared" ref="BY358" si="5926">Q358/Q374</f>
        <v>4.2866282789507361E-2</v>
      </c>
      <c r="BZ358" s="130">
        <f t="shared" ref="BZ358" si="5927">R358/R374</f>
        <v>4.9383717158611742E-2</v>
      </c>
      <c r="CA358" s="131">
        <f t="shared" ref="CA358" si="5928">S358/S374</f>
        <v>4.4995627633357183E-2</v>
      </c>
      <c r="CB358" s="128">
        <f t="shared" ref="CB358" si="5929">T358/T374</f>
        <v>3.9887045534768795E-2</v>
      </c>
      <c r="CC358" s="129">
        <f t="shared" ref="CC358" si="5930">U358/U374</f>
        <v>6.1967994552264212E-2</v>
      </c>
      <c r="CD358" s="130">
        <f t="shared" ref="CD358" si="5931">V358/V374</f>
        <v>4.0563620836891544E-2</v>
      </c>
      <c r="CE358" s="131">
        <f t="shared" ref="CE358" si="5932">W358/W374</f>
        <v>6.0803580114797161E-2</v>
      </c>
      <c r="CF358" s="128">
        <f t="shared" ref="CF358" si="5933">X358/X374</f>
        <v>5.1430732383713602E-2</v>
      </c>
      <c r="CG358" s="129">
        <f t="shared" ref="CG358" si="5934">Y358/Y374</f>
        <v>4.2322834645669292E-2</v>
      </c>
      <c r="CH358" s="130">
        <f t="shared" ref="CH358" si="5935">Z358/Z374</f>
        <v>5.2598225602027884E-2</v>
      </c>
      <c r="CI358" s="128">
        <f t="shared" ref="CI358" si="5936">AA358/AA374</f>
        <v>5.35099052540913E-2</v>
      </c>
      <c r="CJ358" s="134">
        <f t="shared" ref="CJ358" si="5937">AB358/AB374</f>
        <v>4.6105568072095267E-2</v>
      </c>
      <c r="CK358" s="135">
        <f t="shared" ref="CK358" si="5938">AC358/AC374</f>
        <v>4.7705225520940184E-2</v>
      </c>
    </row>
    <row r="359" spans="1:89" x14ac:dyDescent="0.2">
      <c r="A359" s="136" t="s">
        <v>25</v>
      </c>
      <c r="B359" s="205">
        <v>447</v>
      </c>
      <c r="C359" s="189">
        <v>509</v>
      </c>
      <c r="D359" s="190">
        <v>207</v>
      </c>
      <c r="E359" s="191">
        <v>243</v>
      </c>
      <c r="F359" s="188">
        <v>553</v>
      </c>
      <c r="G359" s="192">
        <v>405</v>
      </c>
      <c r="H359" s="190">
        <v>754</v>
      </c>
      <c r="I359" s="191">
        <v>808</v>
      </c>
      <c r="J359" s="188">
        <v>160</v>
      </c>
      <c r="K359" s="189">
        <v>159</v>
      </c>
      <c r="L359" s="190">
        <v>360</v>
      </c>
      <c r="M359" s="188">
        <v>391</v>
      </c>
      <c r="N359" s="193">
        <v>698</v>
      </c>
      <c r="O359" s="206">
        <v>803</v>
      </c>
      <c r="P359" s="188">
        <v>363</v>
      </c>
      <c r="Q359" s="189">
        <v>387</v>
      </c>
      <c r="R359" s="190">
        <v>606</v>
      </c>
      <c r="S359" s="191">
        <v>566</v>
      </c>
      <c r="T359" s="197">
        <v>137</v>
      </c>
      <c r="U359" s="188">
        <v>118</v>
      </c>
      <c r="V359" s="190">
        <v>345</v>
      </c>
      <c r="W359" s="207">
        <v>466</v>
      </c>
      <c r="X359" s="188">
        <v>312</v>
      </c>
      <c r="Y359" s="192">
        <v>183</v>
      </c>
      <c r="Z359" s="190">
        <v>903</v>
      </c>
      <c r="AA359" s="188">
        <v>1095</v>
      </c>
      <c r="AB359" s="169">
        <f t="shared" si="5718"/>
        <v>5845</v>
      </c>
      <c r="AC359" s="170">
        <f t="shared" si="5719"/>
        <v>6133</v>
      </c>
      <c r="AE359" s="274" t="str">
        <f>$AE$18</f>
        <v>18:00 - 18:59</v>
      </c>
      <c r="AF359" s="125">
        <f t="shared" si="5910"/>
        <v>611</v>
      </c>
      <c r="AG359" s="189">
        <f t="shared" si="5910"/>
        <v>935</v>
      </c>
      <c r="AH359" s="190">
        <f t="shared" si="5910"/>
        <v>282</v>
      </c>
      <c r="AI359" s="191">
        <f t="shared" si="5910"/>
        <v>311</v>
      </c>
      <c r="AJ359" s="275">
        <f t="shared" si="5910"/>
        <v>443</v>
      </c>
      <c r="AK359" s="192">
        <f t="shared" si="5910"/>
        <v>1317</v>
      </c>
      <c r="AL359" s="190">
        <f t="shared" si="5910"/>
        <v>918</v>
      </c>
      <c r="AM359" s="191">
        <f t="shared" si="5910"/>
        <v>1621</v>
      </c>
      <c r="AN359" s="275">
        <f t="shared" si="5910"/>
        <v>360</v>
      </c>
      <c r="AO359" s="192">
        <f t="shared" si="5910"/>
        <v>98</v>
      </c>
      <c r="AP359" s="190">
        <f t="shared" si="5911"/>
        <v>1181</v>
      </c>
      <c r="AQ359" s="275">
        <f t="shared" si="5911"/>
        <v>262</v>
      </c>
      <c r="AR359" s="193">
        <f t="shared" si="5911"/>
        <v>1595</v>
      </c>
      <c r="AS359" s="194">
        <f t="shared" si="5911"/>
        <v>974</v>
      </c>
      <c r="AT359" s="275">
        <f t="shared" si="5911"/>
        <v>804</v>
      </c>
      <c r="AU359" s="192">
        <f t="shared" si="5911"/>
        <v>673</v>
      </c>
      <c r="AV359" s="190">
        <f t="shared" si="5911"/>
        <v>804</v>
      </c>
      <c r="AW359" s="191">
        <f t="shared" si="5911"/>
        <v>972</v>
      </c>
      <c r="AX359" s="275">
        <f t="shared" si="5911"/>
        <v>258</v>
      </c>
      <c r="AY359" s="192">
        <f t="shared" si="5911"/>
        <v>59</v>
      </c>
      <c r="AZ359" s="190">
        <f t="shared" si="5911"/>
        <v>1192</v>
      </c>
      <c r="BA359" s="191">
        <f t="shared" si="5911"/>
        <v>425</v>
      </c>
      <c r="BB359" s="275">
        <f t="shared" si="5911"/>
        <v>658</v>
      </c>
      <c r="BC359" s="192">
        <f t="shared" si="5911"/>
        <v>245</v>
      </c>
      <c r="BD359" s="190">
        <f t="shared" si="5911"/>
        <v>1103</v>
      </c>
      <c r="BE359" s="275">
        <f t="shared" si="5911"/>
        <v>1491</v>
      </c>
      <c r="BF359" s="171">
        <f>SUM(AF359,AH359,AJ359,AL359,AN359,AP359,AR359,AT359,AV359,AX359,AZ359,BB359,BD359)</f>
        <v>10209</v>
      </c>
      <c r="BG359" s="172">
        <f>SUM(AG359,AI359,AK359,AM359,AO359,AQ359,AS359,AU359,AW359,AY359,BA359,BC359,BE359)</f>
        <v>9383</v>
      </c>
      <c r="BI359" s="136" t="s">
        <v>25</v>
      </c>
      <c r="BJ359" s="128">
        <f>B359/B374</f>
        <v>4.1092112520683947E-2</v>
      </c>
      <c r="BK359" s="129">
        <f t="shared" ref="BK359" si="5939">C359/C374</f>
        <v>4.6197131965874022E-2</v>
      </c>
      <c r="BL359" s="130">
        <f t="shared" ref="BL359" si="5940">D359/D374</f>
        <v>4.1658281344334878E-2</v>
      </c>
      <c r="BM359" s="131">
        <f t="shared" ref="BM359" si="5941">E359/E374</f>
        <v>4.7038327526132406E-2</v>
      </c>
      <c r="BN359" s="128">
        <f t="shared" ref="BN359" si="5942">F359/F374</f>
        <v>4.0625918307375844E-2</v>
      </c>
      <c r="BO359" s="129">
        <f t="shared" ref="BO359" si="5943">G359/G374</f>
        <v>3.1089276118830122E-2</v>
      </c>
      <c r="BP359" s="130">
        <f t="shared" ref="BP359" si="5944">H359/H374</f>
        <v>4.5361569004933218E-2</v>
      </c>
      <c r="BQ359" s="131">
        <f t="shared" ref="BQ359" si="5945">I359/I374</f>
        <v>4.5862186400272446E-2</v>
      </c>
      <c r="BR359" s="128">
        <f t="shared" ref="BR359" si="5946">J359/J374</f>
        <v>4.996876951905059E-2</v>
      </c>
      <c r="BS359" s="129">
        <f t="shared" ref="BS359" si="5947">K359/K374</f>
        <v>5.0157728706624605E-2</v>
      </c>
      <c r="BT359" s="130">
        <f t="shared" ref="BT359" si="5948">L359/L374</f>
        <v>3.8006756756756757E-2</v>
      </c>
      <c r="BU359" s="128">
        <f t="shared" ref="BU359" si="5949">M359/M374</f>
        <v>4.2509241139378123E-2</v>
      </c>
      <c r="BV359" s="132">
        <f t="shared" ref="BV359" si="5950">N359/N374</f>
        <v>3.749462827675118E-2</v>
      </c>
      <c r="BW359" s="133">
        <f t="shared" ref="BW359" si="5951">O359/O374</f>
        <v>4.3504171632896306E-2</v>
      </c>
      <c r="BX359" s="128">
        <f t="shared" ref="BX359" si="5952">P359/P374</f>
        <v>3.8158309681488492E-2</v>
      </c>
      <c r="BY359" s="129">
        <f t="shared" ref="BY359" si="5953">Q359/Q374</f>
        <v>4.126679462571977E-2</v>
      </c>
      <c r="BZ359" s="130">
        <f t="shared" ref="BZ359" si="5954">R359/R374</f>
        <v>4.9140447615958482E-2</v>
      </c>
      <c r="CA359" s="131">
        <f t="shared" ref="CA359" si="5955">S359/S374</f>
        <v>4.4995627633357183E-2</v>
      </c>
      <c r="CB359" s="128">
        <f t="shared" ref="CB359" si="5956">T359/T374</f>
        <v>4.835863042710907E-2</v>
      </c>
      <c r="CC359" s="129">
        <f t="shared" ref="CC359" si="5957">U359/U374</f>
        <v>4.0177051413006468E-2</v>
      </c>
      <c r="CD359" s="130">
        <f t="shared" ref="CD359" si="5958">V359/V374</f>
        <v>3.6827497865072591E-2</v>
      </c>
      <c r="CE359" s="131">
        <f t="shared" ref="CE359" si="5959">W359/W374</f>
        <v>4.5335149333592763E-2</v>
      </c>
      <c r="CF359" s="128">
        <f t="shared" ref="CF359" si="5960">X359/X374</f>
        <v>3.9329383587545695E-2</v>
      </c>
      <c r="CG359" s="129">
        <f t="shared" ref="CG359" si="5961">Y359/Y374</f>
        <v>3.6023622047244096E-2</v>
      </c>
      <c r="CH359" s="130">
        <f t="shared" ref="CH359" si="5962">Z359/Z374</f>
        <v>5.202212236432769E-2</v>
      </c>
      <c r="CI359" s="128">
        <f t="shared" ref="CI359" si="5963">AA359/AA374</f>
        <v>5.8947028423772613E-2</v>
      </c>
      <c r="CJ359" s="134">
        <f t="shared" ref="CJ359" si="5964">AB359/AB374</f>
        <v>4.2755361793018698E-2</v>
      </c>
      <c r="CK359" s="135">
        <f t="shared" ref="CK359" si="5965">AC359/AC374</f>
        <v>4.4935670115178336E-2</v>
      </c>
    </row>
    <row r="360" spans="1:89" ht="13.5" thickBot="1" x14ac:dyDescent="0.25">
      <c r="A360" s="145" t="s">
        <v>26</v>
      </c>
      <c r="B360" s="202">
        <v>410</v>
      </c>
      <c r="C360" s="196">
        <v>438</v>
      </c>
      <c r="D360" s="197">
        <v>231</v>
      </c>
      <c r="E360" s="198">
        <v>218</v>
      </c>
      <c r="F360" s="195">
        <v>473</v>
      </c>
      <c r="G360" s="199">
        <v>394</v>
      </c>
      <c r="H360" s="197">
        <v>713</v>
      </c>
      <c r="I360" s="198">
        <v>770</v>
      </c>
      <c r="J360" s="195">
        <v>159</v>
      </c>
      <c r="K360" s="196">
        <v>132</v>
      </c>
      <c r="L360" s="197">
        <v>363</v>
      </c>
      <c r="M360" s="195">
        <v>378</v>
      </c>
      <c r="N360" s="200">
        <v>803</v>
      </c>
      <c r="O360" s="203">
        <v>711</v>
      </c>
      <c r="P360" s="195">
        <v>406</v>
      </c>
      <c r="Q360" s="196">
        <v>336</v>
      </c>
      <c r="R360" s="197">
        <v>562</v>
      </c>
      <c r="S360" s="198">
        <v>511</v>
      </c>
      <c r="T360" s="195">
        <v>90</v>
      </c>
      <c r="U360" s="199">
        <v>135</v>
      </c>
      <c r="V360" s="197">
        <v>387</v>
      </c>
      <c r="W360" s="204">
        <v>412</v>
      </c>
      <c r="X360" s="195">
        <v>275</v>
      </c>
      <c r="Y360" s="199">
        <v>201</v>
      </c>
      <c r="Z360" s="197">
        <v>879</v>
      </c>
      <c r="AA360" s="195">
        <v>912</v>
      </c>
      <c r="AB360" s="169">
        <f t="shared" si="5718"/>
        <v>5751</v>
      </c>
      <c r="AC360" s="170">
        <f t="shared" si="5719"/>
        <v>5548</v>
      </c>
      <c r="AE360" s="272"/>
      <c r="AF360" s="125"/>
      <c r="AG360" s="196"/>
      <c r="AH360" s="197"/>
      <c r="AI360" s="198"/>
      <c r="AJ360" s="195"/>
      <c r="AK360" s="199"/>
      <c r="AL360" s="197"/>
      <c r="AM360" s="198"/>
      <c r="AN360" s="195"/>
      <c r="AO360" s="199"/>
      <c r="AP360" s="197"/>
      <c r="AQ360" s="195"/>
      <c r="AR360" s="200"/>
      <c r="AS360" s="201"/>
      <c r="AT360" s="195"/>
      <c r="AU360" s="199"/>
      <c r="AV360" s="197"/>
      <c r="AW360" s="198"/>
      <c r="AX360" s="195"/>
      <c r="AY360" s="199"/>
      <c r="AZ360" s="197"/>
      <c r="BA360" s="198"/>
      <c r="BB360" s="195"/>
      <c r="BC360" s="199"/>
      <c r="BD360" s="197"/>
      <c r="BE360" s="195"/>
      <c r="BF360" s="171"/>
      <c r="BG360" s="172"/>
      <c r="BI360" s="145" t="s">
        <v>26</v>
      </c>
      <c r="BJ360" s="128">
        <f>B360/B374</f>
        <v>3.7690751976466264E-2</v>
      </c>
      <c r="BK360" s="129">
        <f t="shared" ref="BK360" si="5966">C360/C374</f>
        <v>3.9753131239789435E-2</v>
      </c>
      <c r="BL360" s="130">
        <f t="shared" ref="BL360" si="5967">D360/D374</f>
        <v>4.6488227007446169E-2</v>
      </c>
      <c r="BM360" s="131">
        <f t="shared" ref="BM360" si="5968">E360/E374</f>
        <v>4.2198993418505616E-2</v>
      </c>
      <c r="BN360" s="128">
        <f t="shared" ref="BN360" si="5969">F360/F374</f>
        <v>3.4748751101968851E-2</v>
      </c>
      <c r="BO360" s="129">
        <f t="shared" ref="BO360" si="5970">G360/G374</f>
        <v>3.024487602671375E-2</v>
      </c>
      <c r="BP360" s="130">
        <f t="shared" ref="BP360" si="5971">H360/H374</f>
        <v>4.289495848874985E-2</v>
      </c>
      <c r="BQ360" s="131">
        <f t="shared" ref="BQ360" si="5972">I360/I374</f>
        <v>4.3705301396299238E-2</v>
      </c>
      <c r="BR360" s="128">
        <f t="shared" ref="BR360" si="5973">J360/J374</f>
        <v>4.9656464709556529E-2</v>
      </c>
      <c r="BS360" s="129">
        <f t="shared" ref="BS360" si="5974">K360/K374</f>
        <v>4.16403785488959E-2</v>
      </c>
      <c r="BT360" s="130">
        <f t="shared" ref="BT360" si="5975">L360/L374</f>
        <v>3.8323479729729729E-2</v>
      </c>
      <c r="BU360" s="128">
        <f t="shared" ref="BU360" si="5976">M360/M374</f>
        <v>4.1095890410958902E-2</v>
      </c>
      <c r="BV360" s="132">
        <f t="shared" ref="BV360" si="5977">N360/N374</f>
        <v>4.3134937688010314E-2</v>
      </c>
      <c r="BW360" s="133">
        <f t="shared" ref="BW360" si="5978">O360/O374</f>
        <v>3.8519882977570703E-2</v>
      </c>
      <c r="BX360" s="128">
        <f t="shared" ref="BX360" si="5979">P360/P374</f>
        <v>4.2678440029433405E-2</v>
      </c>
      <c r="BY360" s="129">
        <f t="shared" ref="BY360" si="5980">Q360/Q374</f>
        <v>3.5828534868841973E-2</v>
      </c>
      <c r="BZ360" s="130">
        <f t="shared" ref="BZ360" si="5981">R360/R374</f>
        <v>4.5572494323710674E-2</v>
      </c>
      <c r="CA360" s="131">
        <f t="shared" ref="CA360" si="5982">S360/S374</f>
        <v>4.062326099053979E-2</v>
      </c>
      <c r="CB360" s="128">
        <f t="shared" ref="CB360" si="5983">T360/T374</f>
        <v>3.1768443346276029E-2</v>
      </c>
      <c r="CC360" s="129">
        <f t="shared" ref="CC360" si="5984">U360/U374</f>
        <v>4.5965270684371805E-2</v>
      </c>
      <c r="CD360" s="130">
        <f t="shared" ref="CD360" si="5985">V360/V374</f>
        <v>4.1310845431255336E-2</v>
      </c>
      <c r="CE360" s="131">
        <f t="shared" ref="CE360" si="5986">W360/W374</f>
        <v>4.0081720011674288E-2</v>
      </c>
      <c r="CF360" s="128">
        <f t="shared" ref="CF360" si="5987">X360/X374</f>
        <v>3.4665322072355981E-2</v>
      </c>
      <c r="CG360" s="129">
        <f t="shared" ref="CG360" si="5988">Y360/Y374</f>
        <v>3.9566929133858265E-2</v>
      </c>
      <c r="CH360" s="130">
        <f t="shared" ref="CH360" si="5989">Z360/Z374</f>
        <v>5.0639474593847218E-2</v>
      </c>
      <c r="CI360" s="128">
        <f t="shared" ref="CI360" si="5990">AA360/AA374</f>
        <v>4.909560723514212E-2</v>
      </c>
      <c r="CJ360" s="134">
        <f t="shared" ref="CJ360" si="5991">AB360/AB374</f>
        <v>4.2067764871112148E-2</v>
      </c>
      <c r="CK360" s="135">
        <f t="shared" ref="CK360" si="5992">AC360/AC374</f>
        <v>4.0649453415784999E-2</v>
      </c>
    </row>
    <row r="361" spans="1:89" ht="14.25" thickTop="1" thickBot="1" x14ac:dyDescent="0.25">
      <c r="A361" s="136" t="s">
        <v>27</v>
      </c>
      <c r="B361" s="205">
        <v>384</v>
      </c>
      <c r="C361" s="189">
        <v>625</v>
      </c>
      <c r="D361" s="190">
        <v>191</v>
      </c>
      <c r="E361" s="191">
        <v>263</v>
      </c>
      <c r="F361" s="188">
        <v>404</v>
      </c>
      <c r="G361" s="192">
        <v>537</v>
      </c>
      <c r="H361" s="190">
        <v>722</v>
      </c>
      <c r="I361" s="191">
        <v>920</v>
      </c>
      <c r="J361" s="188">
        <v>191</v>
      </c>
      <c r="K361" s="189">
        <v>110</v>
      </c>
      <c r="L361" s="190">
        <v>429</v>
      </c>
      <c r="M361" s="188">
        <v>329</v>
      </c>
      <c r="N361" s="193">
        <v>869</v>
      </c>
      <c r="O361" s="206">
        <v>701</v>
      </c>
      <c r="P361" s="188">
        <v>470</v>
      </c>
      <c r="Q361" s="189">
        <v>320</v>
      </c>
      <c r="R361" s="190">
        <v>543</v>
      </c>
      <c r="S361" s="191">
        <v>534</v>
      </c>
      <c r="T361" s="188">
        <v>129</v>
      </c>
      <c r="U361" s="192">
        <v>95</v>
      </c>
      <c r="V361" s="190">
        <v>420</v>
      </c>
      <c r="W361" s="207">
        <v>393</v>
      </c>
      <c r="X361" s="188">
        <v>306</v>
      </c>
      <c r="Y361" s="192">
        <v>109</v>
      </c>
      <c r="Z361" s="190">
        <v>872</v>
      </c>
      <c r="AA361" s="188">
        <v>853</v>
      </c>
      <c r="AB361" s="169">
        <f t="shared" si="5718"/>
        <v>5930</v>
      </c>
      <c r="AC361" s="170">
        <f t="shared" si="5719"/>
        <v>5789</v>
      </c>
      <c r="AE361" s="266" t="s">
        <v>13</v>
      </c>
      <c r="AF361" s="20">
        <f t="shared" ref="AF361:BG361" si="5993">SUM(AF358:AF360)</f>
        <v>1253</v>
      </c>
      <c r="AG361" s="21">
        <f t="shared" si="5993"/>
        <v>2394</v>
      </c>
      <c r="AH361" s="20">
        <f t="shared" si="5993"/>
        <v>689</v>
      </c>
      <c r="AI361" s="21">
        <f t="shared" si="5993"/>
        <v>796</v>
      </c>
      <c r="AJ361" s="20">
        <f t="shared" si="5993"/>
        <v>1065</v>
      </c>
      <c r="AK361" s="21">
        <f t="shared" si="5993"/>
        <v>3256</v>
      </c>
      <c r="AL361" s="20">
        <f t="shared" si="5993"/>
        <v>2031</v>
      </c>
      <c r="AM361" s="21">
        <f t="shared" si="5993"/>
        <v>3711</v>
      </c>
      <c r="AN361" s="20">
        <f t="shared" si="5993"/>
        <v>801</v>
      </c>
      <c r="AO361" s="21">
        <f t="shared" si="5993"/>
        <v>225</v>
      </c>
      <c r="AP361" s="20">
        <f t="shared" si="5993"/>
        <v>2363</v>
      </c>
      <c r="AQ361" s="21">
        <f t="shared" si="5993"/>
        <v>641</v>
      </c>
      <c r="AR361" s="20">
        <f t="shared" si="5993"/>
        <v>3542</v>
      </c>
      <c r="AS361" s="21">
        <f t="shared" si="5993"/>
        <v>2050</v>
      </c>
      <c r="AT361" s="20">
        <f t="shared" si="5993"/>
        <v>1670</v>
      </c>
      <c r="AU361" s="21">
        <f t="shared" si="5993"/>
        <v>1399</v>
      </c>
      <c r="AV361" s="20">
        <f t="shared" si="5993"/>
        <v>1541</v>
      </c>
      <c r="AW361" s="21">
        <f t="shared" si="5993"/>
        <v>2196</v>
      </c>
      <c r="AX361" s="20">
        <f t="shared" si="5993"/>
        <v>637</v>
      </c>
      <c r="AY361" s="21">
        <f t="shared" si="5993"/>
        <v>159</v>
      </c>
      <c r="AZ361" s="20">
        <f t="shared" si="5993"/>
        <v>2219</v>
      </c>
      <c r="BA361" s="21">
        <f t="shared" si="5993"/>
        <v>983</v>
      </c>
      <c r="BB361" s="20">
        <f t="shared" si="5993"/>
        <v>1550</v>
      </c>
      <c r="BC361" s="21">
        <f t="shared" si="5993"/>
        <v>510</v>
      </c>
      <c r="BD361" s="20">
        <f t="shared" si="5993"/>
        <v>2354</v>
      </c>
      <c r="BE361" s="21">
        <f t="shared" si="5993"/>
        <v>3130</v>
      </c>
      <c r="BF361" s="173">
        <f t="shared" si="5993"/>
        <v>21715</v>
      </c>
      <c r="BG361" s="174">
        <f t="shared" si="5993"/>
        <v>21450</v>
      </c>
      <c r="BI361" s="136" t="s">
        <v>27</v>
      </c>
      <c r="BJ361" s="128">
        <f>B361/B374</f>
        <v>3.5300606729178161E-2</v>
      </c>
      <c r="BK361" s="129">
        <f t="shared" ref="BK361" si="5994">C361/C374</f>
        <v>5.6725358504265744E-2</v>
      </c>
      <c r="BL361" s="130">
        <f t="shared" ref="BL361" si="5995">D361/D374</f>
        <v>3.8438317568927349E-2</v>
      </c>
      <c r="BM361" s="131">
        <f t="shared" ref="BM361" si="5996">E361/E374</f>
        <v>5.0909794812233837E-2</v>
      </c>
      <c r="BN361" s="128">
        <f t="shared" ref="BN361" si="5997">F361/F374</f>
        <v>2.9679694387305319E-2</v>
      </c>
      <c r="BO361" s="129">
        <f t="shared" ref="BO361" si="5998">G361/G374</f>
        <v>4.1222077224226605E-2</v>
      </c>
      <c r="BP361" s="130">
        <f t="shared" ref="BP361" si="5999">H361/H374</f>
        <v>4.3436409577668152E-2</v>
      </c>
      <c r="BQ361" s="131">
        <f t="shared" ref="BQ361" si="6000">I361/I374</f>
        <v>5.2219321148825062E-2</v>
      </c>
      <c r="BR361" s="128">
        <f t="shared" ref="BR361" si="6001">J361/J374</f>
        <v>5.9650218613366647E-2</v>
      </c>
      <c r="BS361" s="129">
        <f t="shared" ref="BS361" si="6002">K361/K374</f>
        <v>3.4700315457413249E-2</v>
      </c>
      <c r="BT361" s="130">
        <f t="shared" ref="BT361" si="6003">L361/L374</f>
        <v>4.5291385135135136E-2</v>
      </c>
      <c r="BU361" s="128">
        <f t="shared" ref="BU361" si="6004">M361/M374</f>
        <v>3.5768645357686452E-2</v>
      </c>
      <c r="BV361" s="132">
        <f t="shared" ref="BV361" si="6005">N361/N374</f>
        <v>4.6680275032230337E-2</v>
      </c>
      <c r="BW361" s="133">
        <f t="shared" ref="BW361" si="6006">O361/O374</f>
        <v>3.7978112471557052E-2</v>
      </c>
      <c r="BX361" s="128">
        <f t="shared" ref="BX361" si="6007">P361/P374</f>
        <v>4.940607589614212E-2</v>
      </c>
      <c r="BY361" s="129">
        <f t="shared" ref="BY361" si="6008">Q361/Q374</f>
        <v>3.4122414160801876E-2</v>
      </c>
      <c r="BZ361" s="130">
        <f t="shared" ref="BZ361" si="6009">R361/R374</f>
        <v>4.4031787220240023E-2</v>
      </c>
      <c r="CA361" s="131">
        <f t="shared" ref="CA361" si="6010">S361/S374</f>
        <v>4.2451705222990702E-2</v>
      </c>
      <c r="CB361" s="128">
        <f t="shared" ref="CB361" si="6011">T361/T374</f>
        <v>4.5534768796328978E-2</v>
      </c>
      <c r="CC361" s="129">
        <f t="shared" ref="CC361" si="6012">U361/U374</f>
        <v>3.2345931222335714E-2</v>
      </c>
      <c r="CD361" s="130">
        <f t="shared" ref="CD361" si="6013">V361/V374</f>
        <v>4.48334756618275E-2</v>
      </c>
      <c r="CE361" s="131">
        <f t="shared" ref="CE361" si="6014">W361/W374</f>
        <v>3.8233291176184452E-2</v>
      </c>
      <c r="CF361" s="128">
        <f t="shared" ref="CF361" si="6015">X361/X374</f>
        <v>3.8573049287785204E-2</v>
      </c>
      <c r="CG361" s="129">
        <f t="shared" ref="CG361" si="6016">Y361/Y374</f>
        <v>2.1456692913385828E-2</v>
      </c>
      <c r="CH361" s="130">
        <f t="shared" ref="CH361" si="6017">Z361/Z374</f>
        <v>5.0236202327457083E-2</v>
      </c>
      <c r="CI361" s="128">
        <f t="shared" ref="CI361" si="6018">AA361/AA374</f>
        <v>4.591946597760551E-2</v>
      </c>
      <c r="CJ361" s="134">
        <f t="shared" ref="CJ361" si="6019">AB361/AB374</f>
        <v>4.3377124967083125E-2</v>
      </c>
      <c r="CK361" s="135">
        <f t="shared" ref="CK361" si="6020">AC361/AC374</f>
        <v>4.2415228158611998E-2</v>
      </c>
    </row>
    <row r="362" spans="1:89" ht="13.5" thickTop="1" x14ac:dyDescent="0.2">
      <c r="A362" s="145" t="s">
        <v>28</v>
      </c>
      <c r="B362" s="202">
        <v>401</v>
      </c>
      <c r="C362" s="196">
        <v>785</v>
      </c>
      <c r="D362" s="197">
        <v>274</v>
      </c>
      <c r="E362" s="198">
        <v>296</v>
      </c>
      <c r="F362" s="195">
        <v>470</v>
      </c>
      <c r="G362" s="199">
        <v>860</v>
      </c>
      <c r="H362" s="197">
        <v>892</v>
      </c>
      <c r="I362" s="198">
        <v>1014</v>
      </c>
      <c r="J362" s="195">
        <v>240</v>
      </c>
      <c r="K362" s="196">
        <v>104</v>
      </c>
      <c r="L362" s="197">
        <v>678</v>
      </c>
      <c r="M362" s="195">
        <v>362</v>
      </c>
      <c r="N362" s="200">
        <v>1037</v>
      </c>
      <c r="O362" s="203">
        <v>766</v>
      </c>
      <c r="P362" s="195">
        <v>524</v>
      </c>
      <c r="Q362" s="196">
        <v>365</v>
      </c>
      <c r="R362" s="197">
        <v>659</v>
      </c>
      <c r="S362" s="198">
        <v>655</v>
      </c>
      <c r="T362" s="195">
        <v>201</v>
      </c>
      <c r="U362" s="199">
        <v>83</v>
      </c>
      <c r="V362" s="197">
        <v>611</v>
      </c>
      <c r="W362" s="204">
        <v>461</v>
      </c>
      <c r="X362" s="195">
        <v>419</v>
      </c>
      <c r="Y362" s="199">
        <v>173</v>
      </c>
      <c r="Z362" s="197">
        <v>1059</v>
      </c>
      <c r="AA362" s="195">
        <v>1212</v>
      </c>
      <c r="AB362" s="169">
        <f t="shared" si="5718"/>
        <v>7465</v>
      </c>
      <c r="AC362" s="170">
        <f t="shared" si="5719"/>
        <v>7136</v>
      </c>
      <c r="BI362" s="145" t="s">
        <v>28</v>
      </c>
      <c r="BJ362" s="128">
        <f>B362/B374</f>
        <v>3.6863394006251146E-2</v>
      </c>
      <c r="BK362" s="129">
        <f t="shared" ref="BK362" si="6021">C362/C374</f>
        <v>7.1247050281357777E-2</v>
      </c>
      <c r="BL362" s="130">
        <f t="shared" ref="BL362" si="6022">D362/D374</f>
        <v>5.5141879653853892E-2</v>
      </c>
      <c r="BM362" s="131">
        <f t="shared" ref="BM362" si="6023">E362/E374</f>
        <v>5.7297715834301204E-2</v>
      </c>
      <c r="BN362" s="128">
        <f t="shared" ref="BN362" si="6024">F362/F374</f>
        <v>3.4528357331766089E-2</v>
      </c>
      <c r="BO362" s="129">
        <f t="shared" ref="BO362" si="6025">G362/G374</f>
        <v>6.6016734474552849E-2</v>
      </c>
      <c r="BP362" s="130">
        <f t="shared" ref="BP362" si="6026">H362/H374</f>
        <v>5.3663819035013841E-2</v>
      </c>
      <c r="BQ362" s="131">
        <f t="shared" ref="BQ362" si="6027">I362/I374</f>
        <v>5.7554773527074582E-2</v>
      </c>
      <c r="BR362" s="128">
        <f t="shared" ref="BR362" si="6028">J362/J374</f>
        <v>7.4953154278575893E-2</v>
      </c>
      <c r="BS362" s="129">
        <f t="shared" ref="BS362" si="6029">K362/K374</f>
        <v>3.2807570977917984E-2</v>
      </c>
      <c r="BT362" s="130">
        <f t="shared" ref="BT362" si="6030">L362/L374</f>
        <v>7.1579391891891886E-2</v>
      </c>
      <c r="BU362" s="128">
        <f t="shared" ref="BU362" si="6031">M362/M374</f>
        <v>3.9356381822135245E-2</v>
      </c>
      <c r="BV362" s="132">
        <f t="shared" ref="BV362" si="6032">N362/N374</f>
        <v>5.5704770090244951E-2</v>
      </c>
      <c r="BW362" s="133">
        <f t="shared" ref="BW362" si="6033">O362/O374</f>
        <v>4.149962076064579E-2</v>
      </c>
      <c r="BX362" s="128">
        <f t="shared" ref="BX362" si="6034">P362/P374</f>
        <v>5.5082518658677602E-2</v>
      </c>
      <c r="BY362" s="129">
        <f t="shared" ref="BY362" si="6035">Q362/Q374</f>
        <v>3.8920878652164641E-2</v>
      </c>
      <c r="BZ362" s="130">
        <f t="shared" ref="BZ362" si="6036">R362/R374</f>
        <v>5.343820953616607E-2</v>
      </c>
      <c r="CA362" s="131">
        <f t="shared" ref="CA362" si="6037">S362/S374</f>
        <v>5.2070911837188968E-2</v>
      </c>
      <c r="CB362" s="128">
        <f t="shared" ref="CB362" si="6038">T362/T374</f>
        <v>7.0949523473349804E-2</v>
      </c>
      <c r="CC362" s="129">
        <f t="shared" ref="CC362" si="6039">U362/U374</f>
        <v>2.8260129383724891E-2</v>
      </c>
      <c r="CD362" s="130">
        <f t="shared" ref="CD362" si="6040">V362/V374</f>
        <v>6.5222032450896666E-2</v>
      </c>
      <c r="CE362" s="131">
        <f t="shared" ref="CE362" si="6041">W362/W374</f>
        <v>4.4848720692674385E-2</v>
      </c>
      <c r="CF362" s="128">
        <f t="shared" ref="CF362" si="6042">X362/X374</f>
        <v>5.2817345266607842E-2</v>
      </c>
      <c r="CG362" s="129">
        <f t="shared" ref="CG362" si="6043">Y362/Y374</f>
        <v>3.4055118110236218E-2</v>
      </c>
      <c r="CH362" s="130">
        <f t="shared" ref="CH362" si="6044">Z362/Z374</f>
        <v>6.1009332872450743E-2</v>
      </c>
      <c r="CI362" s="128">
        <f t="shared" ref="CI362" si="6045">AA362/AA374</f>
        <v>6.5245478036175711E-2</v>
      </c>
      <c r="CJ362" s="134">
        <f t="shared" ref="CJ362" si="6046">AB362/AB374</f>
        <v>5.4605436404599583E-2</v>
      </c>
      <c r="CK362" s="135">
        <f t="shared" ref="CK362" si="6047">AC362/AC374</f>
        <v>5.2284516866445883E-2</v>
      </c>
    </row>
    <row r="363" spans="1:89" x14ac:dyDescent="0.2">
      <c r="A363" s="136" t="s">
        <v>29</v>
      </c>
      <c r="B363" s="205">
        <v>485</v>
      </c>
      <c r="C363" s="189">
        <v>810</v>
      </c>
      <c r="D363" s="190">
        <v>418</v>
      </c>
      <c r="E363" s="191">
        <v>254</v>
      </c>
      <c r="F363" s="188">
        <v>654</v>
      </c>
      <c r="G363" s="192">
        <v>971</v>
      </c>
      <c r="H363" s="190">
        <v>827</v>
      </c>
      <c r="I363" s="191">
        <v>1262</v>
      </c>
      <c r="J363" s="188">
        <v>282</v>
      </c>
      <c r="K363" s="189">
        <v>101</v>
      </c>
      <c r="L363" s="190">
        <v>796</v>
      </c>
      <c r="M363" s="188">
        <v>293</v>
      </c>
      <c r="N363" s="193">
        <v>1534</v>
      </c>
      <c r="O363" s="206">
        <v>938</v>
      </c>
      <c r="P363" s="188">
        <v>708</v>
      </c>
      <c r="Q363" s="189">
        <v>535</v>
      </c>
      <c r="R363" s="190">
        <v>908</v>
      </c>
      <c r="S363" s="191">
        <v>955</v>
      </c>
      <c r="T363" s="188">
        <v>437</v>
      </c>
      <c r="U363" s="192">
        <v>62</v>
      </c>
      <c r="V363" s="190">
        <v>1044</v>
      </c>
      <c r="W363" s="207">
        <v>501</v>
      </c>
      <c r="X363" s="188">
        <v>721</v>
      </c>
      <c r="Y363" s="192">
        <v>190</v>
      </c>
      <c r="Z363" s="190">
        <v>1207</v>
      </c>
      <c r="AA363" s="188">
        <v>1379</v>
      </c>
      <c r="AB363" s="169">
        <f t="shared" si="5718"/>
        <v>10021</v>
      </c>
      <c r="AC363" s="170">
        <f t="shared" si="5719"/>
        <v>8251</v>
      </c>
      <c r="BI363" s="136" t="s">
        <v>29</v>
      </c>
      <c r="BJ363" s="128">
        <f>B363/B374</f>
        <v>4.4585401728258874E-2</v>
      </c>
      <c r="BK363" s="129">
        <f t="shared" ref="BK363" si="6048">C363/C374</f>
        <v>7.3516064621528404E-2</v>
      </c>
      <c r="BL363" s="130">
        <f t="shared" ref="BL363" si="6049">D363/D374</f>
        <v>8.4121553632521634E-2</v>
      </c>
      <c r="BM363" s="131">
        <f t="shared" ref="BM363" si="6050">E363/E374</f>
        <v>4.9167634533488193E-2</v>
      </c>
      <c r="BN363" s="128">
        <f t="shared" ref="BN363" si="6051">F363/F374</f>
        <v>4.8045841904202177E-2</v>
      </c>
      <c r="BO363" s="129">
        <f t="shared" ref="BO363" si="6052">G363/G374</f>
        <v>7.4537499040454439E-2</v>
      </c>
      <c r="BP363" s="130">
        <f t="shared" ref="BP363" si="6053">H363/H374</f>
        <v>4.9753338948381666E-2</v>
      </c>
      <c r="BQ363" s="131">
        <f t="shared" ref="BQ363" si="6054">I363/I374</f>
        <v>7.1631286184583948E-2</v>
      </c>
      <c r="BR363" s="128">
        <f t="shared" ref="BR363" si="6055">J363/J374</f>
        <v>8.8069956277326666E-2</v>
      </c>
      <c r="BS363" s="129">
        <f t="shared" ref="BS363" si="6056">K363/K374</f>
        <v>3.1861198738170345E-2</v>
      </c>
      <c r="BT363" s="130">
        <f t="shared" ref="BT363" si="6057">L363/L374</f>
        <v>8.4037162162162157E-2</v>
      </c>
      <c r="BU363" s="128">
        <f t="shared" ref="BU363" si="6058">M363/M374</f>
        <v>3.1854751032833223E-2</v>
      </c>
      <c r="BV363" s="132">
        <f t="shared" ref="BV363" si="6059">N363/N374</f>
        <v>8.2402234636871505E-2</v>
      </c>
      <c r="BW363" s="133">
        <f t="shared" ref="BW363" si="6060">O363/O374</f>
        <v>5.0818073464080613E-2</v>
      </c>
      <c r="BX363" s="128">
        <f t="shared" ref="BX363" si="6061">P363/P374</f>
        <v>7.4424471775465156E-2</v>
      </c>
      <c r="BY363" s="129">
        <f t="shared" ref="BY363" si="6062">Q363/Q374</f>
        <v>5.7048411175090637E-2</v>
      </c>
      <c r="BZ363" s="130">
        <f t="shared" ref="BZ363" si="6063">R363/R374</f>
        <v>7.3629581576386632E-2</v>
      </c>
      <c r="CA363" s="131">
        <f t="shared" ref="CA363" si="6064">S363/S374</f>
        <v>7.5920184434374746E-2</v>
      </c>
      <c r="CB363" s="128">
        <f t="shared" ref="CB363" si="6065">T363/T374</f>
        <v>0.1542534415813625</v>
      </c>
      <c r="CC363" s="129">
        <f t="shared" ref="CC363" si="6066">U363/U374</f>
        <v>2.1109976166155942E-2</v>
      </c>
      <c r="CD363" s="130">
        <f t="shared" ref="CD363" si="6067">V363/V374</f>
        <v>0.11144321093082835</v>
      </c>
      <c r="CE363" s="131">
        <f t="shared" ref="CE363" si="6068">W363/W374</f>
        <v>4.8740149820021401E-2</v>
      </c>
      <c r="CF363" s="128">
        <f t="shared" ref="CF363" si="6069">X363/X374</f>
        <v>9.0886171687886042E-2</v>
      </c>
      <c r="CG363" s="129">
        <f t="shared" ref="CG363" si="6070">Y363/Y374</f>
        <v>3.7401574803149609E-2</v>
      </c>
      <c r="CH363" s="130">
        <f t="shared" ref="CH363" si="6071">Z363/Z374</f>
        <v>6.9535660790413636E-2</v>
      </c>
      <c r="CI363" s="128">
        <f t="shared" ref="CI363" si="6072">AA363/AA374</f>
        <v>7.4235572782084411E-2</v>
      </c>
      <c r="CJ363" s="134">
        <f t="shared" ref="CJ363" si="6073">AB363/AB374</f>
        <v>7.3302220791760547E-2</v>
      </c>
      <c r="CK363" s="135">
        <f t="shared" ref="CK363" si="6074">AC363/AC374</f>
        <v>6.0453972626828056E-2</v>
      </c>
    </row>
    <row r="364" spans="1:89" x14ac:dyDescent="0.2">
      <c r="A364" s="145" t="s">
        <v>30</v>
      </c>
      <c r="B364" s="202">
        <v>642</v>
      </c>
      <c r="C364" s="196">
        <v>1459</v>
      </c>
      <c r="D364" s="197">
        <v>407</v>
      </c>
      <c r="E364" s="198">
        <v>485</v>
      </c>
      <c r="F364" s="195">
        <v>622</v>
      </c>
      <c r="G364" s="199">
        <v>1939</v>
      </c>
      <c r="H364" s="197">
        <v>1113</v>
      </c>
      <c r="I364" s="198">
        <v>2090</v>
      </c>
      <c r="J364" s="195">
        <v>441</v>
      </c>
      <c r="K364" s="196">
        <v>127</v>
      </c>
      <c r="L364" s="197">
        <v>1182</v>
      </c>
      <c r="M364" s="195">
        <v>379</v>
      </c>
      <c r="N364" s="200">
        <v>1947</v>
      </c>
      <c r="O364" s="203">
        <v>1076</v>
      </c>
      <c r="P364" s="195">
        <v>866</v>
      </c>
      <c r="Q364" s="196">
        <v>726</v>
      </c>
      <c r="R364" s="197">
        <v>737</v>
      </c>
      <c r="S364" s="198">
        <v>1224</v>
      </c>
      <c r="T364" s="195">
        <v>379</v>
      </c>
      <c r="U364" s="199">
        <v>100</v>
      </c>
      <c r="V364" s="197">
        <v>1027</v>
      </c>
      <c r="W364" s="204">
        <v>558</v>
      </c>
      <c r="X364" s="195">
        <v>892</v>
      </c>
      <c r="Y364" s="199">
        <v>265</v>
      </c>
      <c r="Z364" s="197">
        <v>1251</v>
      </c>
      <c r="AA364" s="195">
        <v>1639</v>
      </c>
      <c r="AB364" s="169">
        <f t="shared" si="5718"/>
        <v>11506</v>
      </c>
      <c r="AC364" s="170">
        <f t="shared" si="5719"/>
        <v>12067</v>
      </c>
      <c r="BI364" s="145" t="s">
        <v>30</v>
      </c>
      <c r="BJ364" s="128">
        <f>B364/B374</f>
        <v>5.9018201875344733E-2</v>
      </c>
      <c r="BK364" s="129">
        <f t="shared" ref="BK364" si="6075">C364/C374</f>
        <v>0.13241967689235795</v>
      </c>
      <c r="BL364" s="130">
        <f t="shared" ref="BL364" si="6076">D364/D374</f>
        <v>8.1907828536928962E-2</v>
      </c>
      <c r="BM364" s="131">
        <f t="shared" ref="BM364" si="6077">E364/E374</f>
        <v>9.3883081687959738E-2</v>
      </c>
      <c r="BN364" s="128">
        <f t="shared" ref="BN364" si="6078">F364/F374</f>
        <v>4.5694975022039376E-2</v>
      </c>
      <c r="BO364" s="129">
        <f t="shared" ref="BO364" si="6079">G364/G374</f>
        <v>0.14884470714669532</v>
      </c>
      <c r="BP364" s="130">
        <f t="shared" ref="BP364" si="6080">H364/H374</f>
        <v>6.6959451329563227E-2</v>
      </c>
      <c r="BQ364" s="131">
        <f t="shared" ref="BQ364" si="6081">I364/I374</f>
        <v>0.11862867521852651</v>
      </c>
      <c r="BR364" s="128">
        <f t="shared" ref="BR364" si="6082">J364/J374</f>
        <v>0.1377264209868832</v>
      </c>
      <c r="BS364" s="129">
        <f t="shared" ref="BS364" si="6083">K364/K374</f>
        <v>4.0063091482649839E-2</v>
      </c>
      <c r="BT364" s="130">
        <f t="shared" ref="BT364" si="6084">L364/L374</f>
        <v>0.12478885135135136</v>
      </c>
      <c r="BU364" s="128">
        <f t="shared" ref="BU364" si="6085">M364/M374</f>
        <v>4.120460969776038E-2</v>
      </c>
      <c r="BV364" s="132">
        <f t="shared" ref="BV364" si="6086">N364/N374</f>
        <v>0.10458745165449077</v>
      </c>
      <c r="BW364" s="133">
        <f t="shared" ref="BW364" si="6087">O364/O374</f>
        <v>5.8294506447069024E-2</v>
      </c>
      <c r="BX364" s="128">
        <f t="shared" ref="BX364" si="6088">P364/P374</f>
        <v>9.1033322821402293E-2</v>
      </c>
      <c r="BY364" s="129">
        <f t="shared" ref="BY364" si="6089">Q364/Q374</f>
        <v>7.7415227127319255E-2</v>
      </c>
      <c r="BZ364" s="130">
        <f t="shared" ref="BZ364" si="6090">R364/R374</f>
        <v>5.9763217645150829E-2</v>
      </c>
      <c r="CA364" s="131">
        <f t="shared" ref="CA364" si="6091">S364/S374</f>
        <v>9.730503219651801E-2</v>
      </c>
      <c r="CB364" s="128">
        <f t="shared" ref="CB364" si="6092">T364/T374</f>
        <v>0.13378044475820686</v>
      </c>
      <c r="CC364" s="129">
        <f t="shared" ref="CC364" si="6093">U364/U374</f>
        <v>3.4048348655090231E-2</v>
      </c>
      <c r="CD364" s="130">
        <f t="shared" ref="CD364" si="6094">V364/V374</f>
        <v>0.10962852263023057</v>
      </c>
      <c r="CE364" s="131">
        <f t="shared" ref="CE364" si="6095">W364/W374</f>
        <v>5.4285436326490903E-2</v>
      </c>
      <c r="CF364" s="128">
        <f t="shared" ref="CF364" si="6096">X364/X374</f>
        <v>0.11244169923106014</v>
      </c>
      <c r="CG364" s="129">
        <f t="shared" ref="CG364" si="6097">Y364/Y374</f>
        <v>5.2165354330708659E-2</v>
      </c>
      <c r="CH364" s="130">
        <f t="shared" ref="CH364" si="6098">Z364/Z374</f>
        <v>7.2070515036294511E-2</v>
      </c>
      <c r="CI364" s="128">
        <f t="shared" ref="CI364" si="6099">AA364/AA374</f>
        <v>8.8232127476313524E-2</v>
      </c>
      <c r="CJ364" s="134">
        <f t="shared" ref="CJ364" si="6100">AB364/AB374</f>
        <v>8.4164789185709687E-2</v>
      </c>
      <c r="CK364" s="135">
        <f t="shared" ref="CK364" si="6101">AC364/AC374</f>
        <v>8.8413293865947651E-2</v>
      </c>
    </row>
    <row r="365" spans="1:89" x14ac:dyDescent="0.2">
      <c r="A365" s="136" t="s">
        <v>31</v>
      </c>
      <c r="B365" s="205">
        <v>611</v>
      </c>
      <c r="C365" s="189">
        <v>935</v>
      </c>
      <c r="D365" s="190">
        <v>282</v>
      </c>
      <c r="E365" s="191">
        <v>311</v>
      </c>
      <c r="F365" s="188">
        <v>443</v>
      </c>
      <c r="G365" s="192">
        <v>1317</v>
      </c>
      <c r="H365" s="190">
        <v>918</v>
      </c>
      <c r="I365" s="191">
        <v>1621</v>
      </c>
      <c r="J365" s="188">
        <v>360</v>
      </c>
      <c r="K365" s="189">
        <v>98</v>
      </c>
      <c r="L365" s="190">
        <v>1181</v>
      </c>
      <c r="M365" s="188">
        <v>262</v>
      </c>
      <c r="N365" s="193">
        <v>1595</v>
      </c>
      <c r="O365" s="206">
        <v>974</v>
      </c>
      <c r="P365" s="188">
        <v>804</v>
      </c>
      <c r="Q365" s="189">
        <v>673</v>
      </c>
      <c r="R365" s="190">
        <v>804</v>
      </c>
      <c r="S365" s="191">
        <v>972</v>
      </c>
      <c r="T365" s="188">
        <v>258</v>
      </c>
      <c r="U365" s="192">
        <v>59</v>
      </c>
      <c r="V365" s="190">
        <v>1192</v>
      </c>
      <c r="W365" s="207">
        <v>425</v>
      </c>
      <c r="X365" s="188">
        <v>658</v>
      </c>
      <c r="Y365" s="192">
        <v>245</v>
      </c>
      <c r="Z365" s="190">
        <v>1103</v>
      </c>
      <c r="AA365" s="188">
        <v>1491</v>
      </c>
      <c r="AB365" s="169">
        <f t="shared" si="5718"/>
        <v>10209</v>
      </c>
      <c r="AC365" s="170">
        <f t="shared" si="5719"/>
        <v>9383</v>
      </c>
      <c r="BI365" s="136" t="s">
        <v>31</v>
      </c>
      <c r="BJ365" s="128">
        <f>B365/B374</f>
        <v>5.6168413311270454E-2</v>
      </c>
      <c r="BK365" s="129">
        <f t="shared" ref="BK365" si="6102">C365/C374</f>
        <v>8.4861136322381556E-2</v>
      </c>
      <c r="BL365" s="130">
        <f t="shared" ref="BL365" si="6103">D365/D374</f>
        <v>5.675186154155766E-2</v>
      </c>
      <c r="BM365" s="131">
        <f t="shared" ref="BM365" si="6104">E365/E374</f>
        <v>6.0201316298877275E-2</v>
      </c>
      <c r="BN365" s="128">
        <f t="shared" ref="BN365" si="6105">F365/F374</f>
        <v>3.2544813399941232E-2</v>
      </c>
      <c r="BO365" s="129">
        <f t="shared" ref="BO365" si="6106">G365/G374</f>
        <v>0.10109772011975128</v>
      </c>
      <c r="BP365" s="130">
        <f t="shared" ref="BP365" si="6107">H365/H374</f>
        <v>5.5228011069666703E-2</v>
      </c>
      <c r="BQ365" s="131">
        <f t="shared" ref="BQ365" si="6108">I365/I374</f>
        <v>9.2008173458962422E-2</v>
      </c>
      <c r="BR365" s="128">
        <f t="shared" ref="BR365" si="6109">J365/J374</f>
        <v>0.11242973141786383</v>
      </c>
      <c r="BS365" s="129">
        <f t="shared" ref="BS365" si="6110">K365/K374</f>
        <v>3.0914826498422712E-2</v>
      </c>
      <c r="BT365" s="130">
        <f t="shared" ref="BT365" si="6111">L365/L374</f>
        <v>0.12468327702702703</v>
      </c>
      <c r="BU365" s="128">
        <f t="shared" ref="BU365" si="6112">M365/M374</f>
        <v>2.8484453141987387E-2</v>
      </c>
      <c r="BV365" s="132">
        <f t="shared" ref="BV365" si="6113">N365/N374</f>
        <v>8.5678985818650619E-2</v>
      </c>
      <c r="BW365" s="133">
        <f t="shared" ref="BW365" si="6114">O365/O374</f>
        <v>5.2768447285729762E-2</v>
      </c>
      <c r="BX365" s="128">
        <f t="shared" ref="BX365" si="6115">P365/P374</f>
        <v>8.4515925575528228E-2</v>
      </c>
      <c r="BY365" s="129">
        <f t="shared" ref="BY365" si="6116">Q365/Q374</f>
        <v>7.1763702281936445E-2</v>
      </c>
      <c r="BZ365" s="130">
        <f t="shared" ref="BZ365" si="6117">R365/R374</f>
        <v>6.5196237431073625E-2</v>
      </c>
      <c r="CA365" s="131">
        <f t="shared" ref="CA365" si="6118">S365/S374</f>
        <v>7.7271643214881947E-2</v>
      </c>
      <c r="CB365" s="128">
        <f t="shared" ref="CB365" si="6119">T365/T374</f>
        <v>9.1069537592657956E-2</v>
      </c>
      <c r="CC365" s="129">
        <f t="shared" ref="CC365" si="6120">U365/U374</f>
        <v>2.0088525706503234E-2</v>
      </c>
      <c r="CD365" s="130">
        <f t="shared" ref="CD365" si="6121">V365/V374</f>
        <v>0.12724167378309137</v>
      </c>
      <c r="CE365" s="131">
        <f t="shared" ref="CE365" si="6122">W365/W374</f>
        <v>4.134643447806207E-2</v>
      </c>
      <c r="CF365" s="128">
        <f t="shared" ref="CF365" si="6123">X365/X374</f>
        <v>8.2944661540400852E-2</v>
      </c>
      <c r="CG365" s="129">
        <f t="shared" ref="CG365" si="6124">Y365/Y374</f>
        <v>4.8228346456692911E-2</v>
      </c>
      <c r="CH365" s="130">
        <f t="shared" ref="CH365" si="6125">Z365/Z374</f>
        <v>6.354418711833161E-2</v>
      </c>
      <c r="CI365" s="128">
        <f t="shared" ref="CI365" si="6126">AA365/AA374</f>
        <v>8.026485788113695E-2</v>
      </c>
      <c r="CJ365" s="134">
        <f t="shared" ref="CJ365" si="6127">AB365/AB374</f>
        <v>7.4677414635573633E-2</v>
      </c>
      <c r="CK365" s="135">
        <f t="shared" ref="CK365" si="6128">AC365/AC374</f>
        <v>6.8747985111807977E-2</v>
      </c>
    </row>
    <row r="366" spans="1:89" x14ac:dyDescent="0.2">
      <c r="A366" s="145" t="s">
        <v>32</v>
      </c>
      <c r="B366" s="202">
        <v>813</v>
      </c>
      <c r="C366" s="196">
        <v>1119</v>
      </c>
      <c r="D366" s="197">
        <v>192</v>
      </c>
      <c r="E366" s="198">
        <v>477</v>
      </c>
      <c r="F366" s="195">
        <v>445</v>
      </c>
      <c r="G366" s="199">
        <v>1734</v>
      </c>
      <c r="H366" s="197">
        <v>878</v>
      </c>
      <c r="I366" s="198">
        <v>2007</v>
      </c>
      <c r="J366" s="195">
        <v>342</v>
      </c>
      <c r="K366" s="196">
        <v>89</v>
      </c>
      <c r="L366" s="197">
        <v>1179</v>
      </c>
      <c r="M366" s="195">
        <v>302</v>
      </c>
      <c r="N366" s="200">
        <v>1741</v>
      </c>
      <c r="O366" s="203">
        <v>1031</v>
      </c>
      <c r="P366" s="195">
        <v>511</v>
      </c>
      <c r="Q366" s="196">
        <v>772</v>
      </c>
      <c r="R366" s="197">
        <v>628</v>
      </c>
      <c r="S366" s="198">
        <v>1229</v>
      </c>
      <c r="T366" s="195">
        <v>179</v>
      </c>
      <c r="U366" s="199">
        <v>81</v>
      </c>
      <c r="V366" s="197">
        <v>1235</v>
      </c>
      <c r="W366" s="204">
        <v>534</v>
      </c>
      <c r="X366" s="195">
        <v>401</v>
      </c>
      <c r="Y366" s="199">
        <v>338</v>
      </c>
      <c r="Z366" s="197">
        <v>953</v>
      </c>
      <c r="AA366" s="195">
        <v>1669</v>
      </c>
      <c r="AB366" s="169">
        <f t="shared" si="5718"/>
        <v>9497</v>
      </c>
      <c r="AC366" s="170">
        <f t="shared" si="5719"/>
        <v>11382</v>
      </c>
      <c r="BI366" s="145" t="s">
        <v>32</v>
      </c>
      <c r="BJ366" s="128">
        <f>B366/B374</f>
        <v>7.473800330943188E-2</v>
      </c>
      <c r="BK366" s="129">
        <f t="shared" ref="BK366" si="6129">C366/C374</f>
        <v>0.10156108186603739</v>
      </c>
      <c r="BL366" s="130">
        <f t="shared" ref="BL366" si="6130">D366/D374</f>
        <v>3.8639565304890322E-2</v>
      </c>
      <c r="BM366" s="131">
        <f t="shared" ref="BM366" si="6131">E366/E374</f>
        <v>9.2334494773519168E-2</v>
      </c>
      <c r="BN366" s="128">
        <f t="shared" ref="BN366" si="6132">F366/F374</f>
        <v>3.2691742580076406E-2</v>
      </c>
      <c r="BO366" s="129">
        <f t="shared" ref="BO366" si="6133">G366/G374</f>
        <v>0.13310815997543562</v>
      </c>
      <c r="BP366" s="130">
        <f t="shared" ref="BP366" si="6134">H366/H374</f>
        <v>5.2821561785585371E-2</v>
      </c>
      <c r="BQ366" s="131">
        <f t="shared" ref="BQ366" si="6135">I366/I374</f>
        <v>0.11391758428879555</v>
      </c>
      <c r="BR366" s="128">
        <f t="shared" ref="BR366" si="6136">J366/J374</f>
        <v>0.10680824484697064</v>
      </c>
      <c r="BS366" s="129">
        <f t="shared" ref="BS366" si="6137">K366/K374</f>
        <v>2.8075709779179812E-2</v>
      </c>
      <c r="BT366" s="130">
        <f t="shared" ref="BT366" si="6138">L366/L374</f>
        <v>0.12447212837837837</v>
      </c>
      <c r="BU366" s="128">
        <f t="shared" ref="BU366" si="6139">M366/M374</f>
        <v>3.283322461404653E-2</v>
      </c>
      <c r="BV366" s="132">
        <f t="shared" ref="BV366" si="6140">N366/N374</f>
        <v>9.352170176192523E-2</v>
      </c>
      <c r="BW366" s="133">
        <f t="shared" ref="BW366" si="6141">O366/O374</f>
        <v>5.5856539170007588E-2</v>
      </c>
      <c r="BX366" s="128">
        <f t="shared" ref="BX366" si="6142">P366/P374</f>
        <v>5.3715967623252391E-2</v>
      </c>
      <c r="BY366" s="129">
        <f t="shared" ref="BY366" si="6143">Q366/Q374</f>
        <v>8.2320324162934527E-2</v>
      </c>
      <c r="BZ366" s="130">
        <f t="shared" ref="BZ366" si="6144">R366/R374</f>
        <v>5.0924424262082386E-2</v>
      </c>
      <c r="CA366" s="131">
        <f t="shared" ref="CA366" si="6145">S366/S374</f>
        <v>9.7702520073137775E-2</v>
      </c>
      <c r="CB366" s="128">
        <f t="shared" ref="CB366" si="6146">T366/T374</f>
        <v>6.3183903988704548E-2</v>
      </c>
      <c r="CC366" s="129">
        <f t="shared" ref="CC366" si="6147">U366/U374</f>
        <v>2.7579162410623085E-2</v>
      </c>
      <c r="CD366" s="130">
        <f t="shared" ref="CD366" si="6148">V366/V374</f>
        <v>0.13183176771989752</v>
      </c>
      <c r="CE366" s="131">
        <f t="shared" ref="CE366" si="6149">W366/W374</f>
        <v>5.1950578850082696E-2</v>
      </c>
      <c r="CF366" s="128">
        <f t="shared" ref="CF366" si="6150">X366/X374</f>
        <v>5.054834236732636E-2</v>
      </c>
      <c r="CG366" s="129">
        <f t="shared" ref="CG366" si="6151">Y366/Y374</f>
        <v>6.6535433070866137E-2</v>
      </c>
      <c r="CH366" s="130">
        <f t="shared" ref="CH366" si="6152">Z366/Z374</f>
        <v>5.4902638552828668E-2</v>
      </c>
      <c r="CI366" s="128">
        <f t="shared" ref="CI366" si="6153">AA366/AA374</f>
        <v>8.9847114556416877E-2</v>
      </c>
      <c r="CJ366" s="134">
        <f t="shared" ref="CJ366" si="6154">AB366/AB374</f>
        <v>6.9469233695175117E-2</v>
      </c>
      <c r="CK366" s="135">
        <f t="shared" ref="CK366" si="6155">AC366/AC374</f>
        <v>8.3394390551273415E-2</v>
      </c>
    </row>
    <row r="367" spans="1:89" x14ac:dyDescent="0.2">
      <c r="A367" s="136" t="s">
        <v>33</v>
      </c>
      <c r="B367" s="205">
        <v>449</v>
      </c>
      <c r="C367" s="189">
        <v>591</v>
      </c>
      <c r="D367" s="190">
        <v>136</v>
      </c>
      <c r="E367" s="191">
        <v>281</v>
      </c>
      <c r="F367" s="188">
        <v>469</v>
      </c>
      <c r="G367" s="192">
        <v>843</v>
      </c>
      <c r="H367" s="190">
        <v>601</v>
      </c>
      <c r="I367" s="191">
        <v>946</v>
      </c>
      <c r="J367" s="188">
        <v>122</v>
      </c>
      <c r="K367" s="189">
        <v>37</v>
      </c>
      <c r="L367" s="190">
        <v>480</v>
      </c>
      <c r="M367" s="188">
        <v>385</v>
      </c>
      <c r="N367" s="193">
        <v>713</v>
      </c>
      <c r="O367" s="206">
        <v>892</v>
      </c>
      <c r="P367" s="188">
        <v>367</v>
      </c>
      <c r="Q367" s="189">
        <v>517</v>
      </c>
      <c r="R367" s="190">
        <v>607</v>
      </c>
      <c r="S367" s="191">
        <v>508</v>
      </c>
      <c r="T367" s="188">
        <v>100</v>
      </c>
      <c r="U367" s="192">
        <v>101</v>
      </c>
      <c r="V367" s="190">
        <v>545</v>
      </c>
      <c r="W367" s="207">
        <v>328</v>
      </c>
      <c r="X367" s="188">
        <v>254</v>
      </c>
      <c r="Y367" s="192">
        <v>248</v>
      </c>
      <c r="Z367" s="190">
        <v>675</v>
      </c>
      <c r="AA367" s="188">
        <v>808</v>
      </c>
      <c r="AB367" s="169">
        <f t="shared" si="5718"/>
        <v>5518</v>
      </c>
      <c r="AC367" s="170">
        <f t="shared" si="5719"/>
        <v>6485</v>
      </c>
      <c r="BI367" s="136" t="s">
        <v>33</v>
      </c>
      <c r="BJ367" s="128">
        <f>B367/B374</f>
        <v>4.1275969847398418E-2</v>
      </c>
      <c r="BK367" s="129">
        <f t="shared" ref="BK367" si="6156">C367/C374</f>
        <v>5.3639499001633693E-2</v>
      </c>
      <c r="BL367" s="130">
        <f t="shared" ref="BL367" si="6157">D367/D374</f>
        <v>2.7369692090963977E-2</v>
      </c>
      <c r="BM367" s="131">
        <f t="shared" ref="BM367" si="6158">E367/E374</f>
        <v>5.4394115369725125E-2</v>
      </c>
      <c r="BN367" s="128">
        <f t="shared" ref="BN367" si="6159">F367/F374</f>
        <v>3.4454892741698502E-2</v>
      </c>
      <c r="BO367" s="129">
        <f t="shared" ref="BO367" si="6160">G367/G374</f>
        <v>6.471175251400936E-2</v>
      </c>
      <c r="BP367" s="130">
        <f t="shared" ref="BP367" si="6161">H367/H374</f>
        <v>3.6156900493322104E-2</v>
      </c>
      <c r="BQ367" s="131">
        <f t="shared" ref="BQ367" si="6162">I367/I374</f>
        <v>5.3695084572596211E-2</v>
      </c>
      <c r="BR367" s="128">
        <f t="shared" ref="BR367" si="6163">J367/J374</f>
        <v>3.8101186758276076E-2</v>
      </c>
      <c r="BS367" s="129">
        <f t="shared" ref="BS367" si="6164">K367/K374</f>
        <v>1.167192429022082E-2</v>
      </c>
      <c r="BT367" s="130">
        <f t="shared" ref="BT367" si="6165">L367/L374</f>
        <v>5.0675675675675678E-2</v>
      </c>
      <c r="BU367" s="128">
        <f t="shared" ref="BU367" si="6166">M367/M374</f>
        <v>4.1856925418569252E-2</v>
      </c>
      <c r="BV367" s="132">
        <f t="shared" ref="BV367" si="6167">N367/N374</f>
        <v>3.8300386764073914E-2</v>
      </c>
      <c r="BW367" s="133">
        <f t="shared" ref="BW367" si="6168">O367/O374</f>
        <v>4.8325929136417811E-2</v>
      </c>
      <c r="BX367" s="128">
        <f t="shared" ref="BX367" si="6169">P367/P374</f>
        <v>3.8578786923157783E-2</v>
      </c>
      <c r="BY367" s="129">
        <f t="shared" ref="BY367" si="6170">Q367/Q374</f>
        <v>5.5129025378545533E-2</v>
      </c>
      <c r="BZ367" s="130">
        <f t="shared" ref="BZ367" si="6171">R367/R374</f>
        <v>4.9221537463509567E-2</v>
      </c>
      <c r="CA367" s="131">
        <f t="shared" ref="CA367" si="6172">S367/S374</f>
        <v>4.0384768264567932E-2</v>
      </c>
      <c r="CB367" s="128">
        <f t="shared" ref="CB367" si="6173">T367/T374</f>
        <v>3.5298270384751147E-2</v>
      </c>
      <c r="CC367" s="129">
        <f t="shared" ref="CC367" si="6174">U367/U374</f>
        <v>3.4388832141641131E-2</v>
      </c>
      <c r="CD367" s="130">
        <f t="shared" ref="CD367" si="6175">V367/V374</f>
        <v>5.8176771989752352E-2</v>
      </c>
      <c r="CE367" s="131">
        <f t="shared" ref="CE367" si="6176">W367/W374</f>
        <v>3.1909718844245552E-2</v>
      </c>
      <c r="CF367" s="128">
        <f t="shared" ref="CF367" si="6177">X367/X374</f>
        <v>3.2018152023194253E-2</v>
      </c>
      <c r="CG367" s="129">
        <f t="shared" ref="CG367" si="6178">Y367/Y374</f>
        <v>4.8818897637795275E-2</v>
      </c>
      <c r="CH367" s="130">
        <f t="shared" ref="CH367" si="6179">Z367/Z374</f>
        <v>3.8886968544763222E-2</v>
      </c>
      <c r="CI367" s="128">
        <f t="shared" ref="CI367" si="6180">AA367/AA374</f>
        <v>4.3496985357450474E-2</v>
      </c>
      <c r="CJ367" s="134">
        <f t="shared" ref="CJ367" si="6181">AB367/AB374</f>
        <v>4.0363402288088483E-2</v>
      </c>
      <c r="CK367" s="135">
        <f t="shared" ref="CK367" si="6182">AC367/AC374</f>
        <v>4.751472700096715E-2</v>
      </c>
    </row>
    <row r="368" spans="1:89" x14ac:dyDescent="0.2">
      <c r="A368" s="145" t="s">
        <v>34</v>
      </c>
      <c r="B368" s="202">
        <v>90</v>
      </c>
      <c r="C368" s="196">
        <v>265</v>
      </c>
      <c r="D368" s="197">
        <v>71</v>
      </c>
      <c r="E368" s="198">
        <v>174</v>
      </c>
      <c r="F368" s="195">
        <v>261</v>
      </c>
      <c r="G368" s="199">
        <v>449</v>
      </c>
      <c r="H368" s="197">
        <v>297</v>
      </c>
      <c r="I368" s="198">
        <v>458</v>
      </c>
      <c r="J368" s="195">
        <v>34</v>
      </c>
      <c r="K368" s="196">
        <v>17</v>
      </c>
      <c r="L368" s="197">
        <v>198</v>
      </c>
      <c r="M368" s="195">
        <v>269</v>
      </c>
      <c r="N368" s="200">
        <v>404</v>
      </c>
      <c r="O368" s="203">
        <v>577</v>
      </c>
      <c r="P368" s="195">
        <v>191</v>
      </c>
      <c r="Q368" s="196">
        <v>312</v>
      </c>
      <c r="R368" s="197">
        <v>320</v>
      </c>
      <c r="S368" s="198">
        <v>302</v>
      </c>
      <c r="T368" s="195">
        <v>75</v>
      </c>
      <c r="U368" s="199">
        <v>63</v>
      </c>
      <c r="V368" s="197">
        <v>194</v>
      </c>
      <c r="W368" s="204">
        <v>228</v>
      </c>
      <c r="X368" s="195">
        <v>140</v>
      </c>
      <c r="Y368" s="199">
        <v>237</v>
      </c>
      <c r="Z368" s="197">
        <v>412</v>
      </c>
      <c r="AA368" s="195">
        <v>449</v>
      </c>
      <c r="AB368" s="169">
        <f t="shared" si="5718"/>
        <v>2687</v>
      </c>
      <c r="AC368" s="170">
        <f t="shared" si="5719"/>
        <v>3800</v>
      </c>
      <c r="BI368" s="145" t="s">
        <v>34</v>
      </c>
      <c r="BJ368" s="128">
        <f>B368/B374</f>
        <v>8.2735797021511303E-3</v>
      </c>
      <c r="BK368" s="129">
        <f t="shared" ref="BK368" si="6183">C368/C374</f>
        <v>2.4051552005808677E-2</v>
      </c>
      <c r="BL368" s="130">
        <f t="shared" ref="BL368" si="6184">D368/D374</f>
        <v>1.42885892533709E-2</v>
      </c>
      <c r="BM368" s="131">
        <f t="shared" ref="BM368" si="6185">E368/E374</f>
        <v>3.3681765389082463E-2</v>
      </c>
      <c r="BN368" s="128">
        <f t="shared" ref="BN368" si="6186">F368/F374</f>
        <v>1.9174258007640319E-2</v>
      </c>
      <c r="BO368" s="129">
        <f t="shared" ref="BO368" si="6187">G368/G374</f>
        <v>3.4466876487295614E-2</v>
      </c>
      <c r="BP368" s="130">
        <f t="shared" ref="BP368" si="6188">H368/H374</f>
        <v>1.7867885934303933E-2</v>
      </c>
      <c r="BQ368" s="131">
        <f t="shared" ref="BQ368" si="6189">I368/I374</f>
        <v>2.599614031104552E-2</v>
      </c>
      <c r="BR368" s="128">
        <f t="shared" ref="BR368" si="6190">J368/J374</f>
        <v>1.0618363522798251E-2</v>
      </c>
      <c r="BS368" s="129">
        <f t="shared" ref="BS368" si="6191">K368/K374</f>
        <v>5.3627760252365929E-3</v>
      </c>
      <c r="BT368" s="130">
        <f t="shared" ref="BT368" si="6192">L368/L374</f>
        <v>2.0903716216216218E-2</v>
      </c>
      <c r="BU368" s="128">
        <f t="shared" ref="BU368" si="6193">M368/M374</f>
        <v>2.9245488149597737E-2</v>
      </c>
      <c r="BV368" s="132">
        <f t="shared" ref="BV368" si="6194">N368/N374</f>
        <v>2.1701761925225611E-2</v>
      </c>
      <c r="BW368" s="133">
        <f t="shared" ref="BW368" si="6195">O368/O374</f>
        <v>3.1260158196987756E-2</v>
      </c>
      <c r="BX368" s="128">
        <f t="shared" ref="BX368" si="6196">P368/P374</f>
        <v>2.0077788289708819E-2</v>
      </c>
      <c r="BY368" s="129">
        <f t="shared" ref="BY368" si="6197">Q368/Q374</f>
        <v>3.326935380678183E-2</v>
      </c>
      <c r="BZ368" s="130">
        <f t="shared" ref="BZ368" si="6198">R368/R374</f>
        <v>2.5948751216347713E-2</v>
      </c>
      <c r="CA368" s="131">
        <f t="shared" ref="CA368" si="6199">S368/S374</f>
        <v>2.4008267747833691E-2</v>
      </c>
      <c r="CB368" s="128">
        <f t="shared" ref="CB368" si="6200">T368/T374</f>
        <v>2.6473702788563359E-2</v>
      </c>
      <c r="CC368" s="129">
        <f t="shared" ref="CC368" si="6201">U368/U374</f>
        <v>2.1450459652706845E-2</v>
      </c>
      <c r="CD368" s="130">
        <f t="shared" ref="CD368" si="6202">V368/V374</f>
        <v>2.0708795900939367E-2</v>
      </c>
      <c r="CE368" s="131">
        <f t="shared" ref="CE368" si="6203">W368/W374</f>
        <v>2.2181146025878003E-2</v>
      </c>
      <c r="CF368" s="128">
        <f t="shared" ref="CF368" si="6204">X368/X374</f>
        <v>1.7647800327744864E-2</v>
      </c>
      <c r="CG368" s="129">
        <f t="shared" ref="CG368" si="6205">Y368/Y374</f>
        <v>4.6653543307086612E-2</v>
      </c>
      <c r="CH368" s="130">
        <f t="shared" ref="CH368" si="6206">Z368/Z374</f>
        <v>2.373545339324807E-2</v>
      </c>
      <c r="CI368" s="128">
        <f t="shared" ref="CI368" si="6207">AA368/AA374</f>
        <v>2.4170973298880277E-2</v>
      </c>
      <c r="CJ368" s="134">
        <f t="shared" ref="CJ368" si="6208">AB368/AB374</f>
        <v>1.9655031161307311E-2</v>
      </c>
      <c r="CK368" s="135">
        <f t="shared" ref="CK368" si="6209">AC368/AC374</f>
        <v>2.7842091380674658E-2</v>
      </c>
    </row>
    <row r="369" spans="1:89" x14ac:dyDescent="0.2">
      <c r="A369" s="136" t="s">
        <v>35</v>
      </c>
      <c r="B369" s="205">
        <v>0</v>
      </c>
      <c r="C369" s="189">
        <v>89</v>
      </c>
      <c r="D369" s="190">
        <v>5</v>
      </c>
      <c r="E369" s="191">
        <v>75</v>
      </c>
      <c r="F369" s="188">
        <v>3</v>
      </c>
      <c r="G369" s="192">
        <v>152</v>
      </c>
      <c r="H369" s="190">
        <v>34</v>
      </c>
      <c r="I369" s="191">
        <v>125</v>
      </c>
      <c r="J369" s="188">
        <v>12</v>
      </c>
      <c r="K369" s="189">
        <v>5</v>
      </c>
      <c r="L369" s="190">
        <v>44</v>
      </c>
      <c r="M369" s="188">
        <v>31</v>
      </c>
      <c r="N369" s="193">
        <v>78</v>
      </c>
      <c r="O369" s="206">
        <v>86</v>
      </c>
      <c r="P369" s="188">
        <v>34</v>
      </c>
      <c r="Q369" s="189">
        <v>25</v>
      </c>
      <c r="R369" s="190">
        <v>62</v>
      </c>
      <c r="S369" s="191">
        <v>26</v>
      </c>
      <c r="T369" s="188">
        <v>4</v>
      </c>
      <c r="U369" s="192">
        <v>2</v>
      </c>
      <c r="V369" s="190">
        <v>34</v>
      </c>
      <c r="W369" s="207">
        <v>16</v>
      </c>
      <c r="X369" s="188">
        <v>22</v>
      </c>
      <c r="Y369" s="192">
        <v>9</v>
      </c>
      <c r="Z369" s="190">
        <v>34</v>
      </c>
      <c r="AA369" s="188">
        <v>0</v>
      </c>
      <c r="AB369" s="169">
        <f t="shared" si="5718"/>
        <v>366</v>
      </c>
      <c r="AC369" s="170">
        <f t="shared" si="5719"/>
        <v>641</v>
      </c>
      <c r="BI369" s="136" t="s">
        <v>35</v>
      </c>
      <c r="BJ369" s="128">
        <f>B369/B374</f>
        <v>0</v>
      </c>
      <c r="BK369" s="129">
        <f t="shared" ref="BK369" si="6210">C369/C374</f>
        <v>8.0776910510074428E-3</v>
      </c>
      <c r="BL369" s="130">
        <f t="shared" ref="BL369" si="6211">D369/D374</f>
        <v>1.006238679814852E-3</v>
      </c>
      <c r="BM369" s="131">
        <f t="shared" ref="BM369" si="6212">E369/E374</f>
        <v>1.4518002322880372E-2</v>
      </c>
      <c r="BN369" s="128">
        <f t="shared" ref="BN369" si="6213">F369/F374</f>
        <v>2.2039377020276226E-4</v>
      </c>
      <c r="BO369" s="129">
        <f t="shared" ref="BO369" si="6214">G369/G374</f>
        <v>1.1668074000153527E-2</v>
      </c>
      <c r="BP369" s="130">
        <f t="shared" ref="BP369" si="6215">H369/H374</f>
        <v>2.0454818914691373E-3</v>
      </c>
      <c r="BQ369" s="131">
        <f t="shared" ref="BQ369" si="6216">I369/I374</f>
        <v>7.0950164604381884E-3</v>
      </c>
      <c r="BR369" s="128">
        <f t="shared" ref="BR369" si="6217">J369/J374</f>
        <v>3.7476577139287947E-3</v>
      </c>
      <c r="BS369" s="129">
        <f t="shared" ref="BS369" si="6218">K369/K374</f>
        <v>1.5772870662460567E-3</v>
      </c>
      <c r="BT369" s="130">
        <f t="shared" ref="BT369" si="6219">L369/L374</f>
        <v>4.6452702702702705E-3</v>
      </c>
      <c r="BU369" s="128">
        <f t="shared" ref="BU369" si="6220">M369/M374</f>
        <v>3.3702978908458359E-3</v>
      </c>
      <c r="BV369" s="132">
        <f t="shared" ref="BV369" si="6221">N369/N374</f>
        <v>4.1899441340782122E-3</v>
      </c>
      <c r="BW369" s="133">
        <f t="shared" ref="BW369" si="6222">O369/O374</f>
        <v>4.6592263517174128E-3</v>
      </c>
      <c r="BX369" s="128">
        <f t="shared" ref="BX369" si="6223">P369/P374</f>
        <v>3.5740565541890045E-3</v>
      </c>
      <c r="BY369" s="129">
        <f t="shared" ref="BY369" si="6224">Q369/Q374</f>
        <v>2.6658136063126467E-3</v>
      </c>
      <c r="BZ369" s="130">
        <f t="shared" ref="BZ369" si="6225">R369/R374</f>
        <v>5.0275705481673694E-3</v>
      </c>
      <c r="CA369" s="131">
        <f t="shared" ref="CA369" si="6226">S369/S374</f>
        <v>2.0669369584227679E-3</v>
      </c>
      <c r="CB369" s="128">
        <f t="shared" ref="CB369" si="6227">T369/T374</f>
        <v>1.4119308153900459E-3</v>
      </c>
      <c r="CC369" s="129">
        <f t="shared" ref="CC369" si="6228">U369/U374</f>
        <v>6.8096697310180451E-4</v>
      </c>
      <c r="CD369" s="130">
        <f t="shared" ref="CD369" si="6229">V369/V374</f>
        <v>3.6293766011955592E-3</v>
      </c>
      <c r="CE369" s="131">
        <f t="shared" ref="CE369" si="6230">W369/W374</f>
        <v>1.5565716509388073E-3</v>
      </c>
      <c r="CF369" s="128">
        <f t="shared" ref="CF369" si="6231">X369/X374</f>
        <v>2.7732257657884785E-3</v>
      </c>
      <c r="CG369" s="129">
        <f t="shared" ref="CG369" si="6232">Y369/Y374</f>
        <v>1.7716535433070866E-3</v>
      </c>
      <c r="CH369" s="130">
        <f t="shared" ref="CH369" si="6233">Z369/Z374</f>
        <v>1.9587510081806661E-3</v>
      </c>
      <c r="CI369" s="128">
        <f t="shared" ref="CI369" si="6234">AA369/AA374</f>
        <v>0</v>
      </c>
      <c r="CJ369" s="134">
        <f t="shared" ref="CJ369" si="6235">AB369/AB374</f>
        <v>2.6772390789127189E-3</v>
      </c>
      <c r="CK369" s="135">
        <f t="shared" ref="CK369" si="6236">AC369/AC374</f>
        <v>4.6965212039506458E-3</v>
      </c>
    </row>
    <row r="370" spans="1:89" x14ac:dyDescent="0.2">
      <c r="A370" s="145" t="s">
        <v>36</v>
      </c>
      <c r="B370" s="202"/>
      <c r="C370" s="196"/>
      <c r="D370" s="197"/>
      <c r="E370" s="198"/>
      <c r="F370" s="195"/>
      <c r="G370" s="199"/>
      <c r="H370" s="197"/>
      <c r="I370" s="198"/>
      <c r="J370" s="195"/>
      <c r="K370" s="199"/>
      <c r="L370" s="197"/>
      <c r="M370" s="195"/>
      <c r="N370" s="200"/>
      <c r="O370" s="203"/>
      <c r="P370" s="195"/>
      <c r="Q370" s="199"/>
      <c r="R370" s="197"/>
      <c r="S370" s="198"/>
      <c r="T370" s="195"/>
      <c r="U370" s="199"/>
      <c r="V370" s="197"/>
      <c r="W370" s="198"/>
      <c r="X370" s="195"/>
      <c r="Y370" s="199"/>
      <c r="Z370" s="197"/>
      <c r="AA370" s="195"/>
      <c r="AB370" s="169">
        <f t="shared" si="5718"/>
        <v>0</v>
      </c>
      <c r="AC370" s="170">
        <f t="shared" si="5719"/>
        <v>0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0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0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0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0</v>
      </c>
    </row>
    <row r="371" spans="1:89" x14ac:dyDescent="0.2">
      <c r="A371" s="136" t="s">
        <v>37</v>
      </c>
      <c r="B371" s="58"/>
      <c r="C371" s="59"/>
      <c r="D371" s="138"/>
      <c r="E371" s="139"/>
      <c r="F371" s="137"/>
      <c r="G371" s="140"/>
      <c r="H371" s="138"/>
      <c r="I371" s="139"/>
      <c r="J371" s="137"/>
      <c r="K371" s="140"/>
      <c r="L371" s="138"/>
      <c r="M371" s="137"/>
      <c r="N371" s="141"/>
      <c r="O371" s="142"/>
      <c r="P371" s="137"/>
      <c r="Q371" s="140"/>
      <c r="R371" s="138"/>
      <c r="S371" s="139"/>
      <c r="T371" s="137"/>
      <c r="U371" s="140"/>
      <c r="V371" s="138"/>
      <c r="W371" s="139"/>
      <c r="X371" s="137"/>
      <c r="Y371" s="140"/>
      <c r="Z371" s="143"/>
      <c r="AA371" s="144"/>
      <c r="AB371" s="171">
        <f t="shared" ref="AB371:AB373" si="6264">SUM(B371,D371,F371,H371,J371,L371,N371,P371,R371,T371,V371,X371,Z371)</f>
        <v>0</v>
      </c>
      <c r="AC371" s="172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71">
        <f t="shared" si="6264"/>
        <v>0</v>
      </c>
      <c r="AC372" s="172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71">
        <f t="shared" si="6264"/>
        <v>0</v>
      </c>
      <c r="AC373" s="172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66" t="s">
        <v>13</v>
      </c>
      <c r="B374" s="20">
        <f t="shared" ref="B374" si="6347">SUM(B351:B373)</f>
        <v>10878</v>
      </c>
      <c r="C374" s="21">
        <f t="shared" ref="C374" si="6348">SUM(C351:C373)</f>
        <v>11018</v>
      </c>
      <c r="D374" s="20">
        <f t="shared" ref="D374" si="6349">SUM(D351:D373)</f>
        <v>4969</v>
      </c>
      <c r="E374" s="21">
        <f t="shared" ref="E374" si="6350">SUM(E351:E373)</f>
        <v>5166</v>
      </c>
      <c r="F374" s="20">
        <f t="shared" ref="F374" si="6351">SUM(F351:F373)</f>
        <v>13612</v>
      </c>
      <c r="G374" s="21">
        <f t="shared" ref="G374" si="6352">SUM(G351:G373)</f>
        <v>13027</v>
      </c>
      <c r="H374" s="20">
        <f t="shared" ref="H374" si="6353">SUM(H351:H373)</f>
        <v>16622</v>
      </c>
      <c r="I374" s="21">
        <f t="shared" ref="I374" si="6354">SUM(I351:I373)</f>
        <v>17618</v>
      </c>
      <c r="J374" s="20">
        <f t="shared" ref="J374" si="6355">SUM(J351:J373)</f>
        <v>3202</v>
      </c>
      <c r="K374" s="21">
        <f t="shared" ref="K374" si="6356">SUM(K351:K373)</f>
        <v>3170</v>
      </c>
      <c r="L374" s="20">
        <f t="shared" ref="L374" si="6357">SUM(L351:L373)</f>
        <v>9472</v>
      </c>
      <c r="M374" s="21">
        <f t="shared" ref="M374" si="6358">SUM(M351:M373)</f>
        <v>9198</v>
      </c>
      <c r="N374" s="20">
        <f t="shared" ref="N374" si="6359">SUM(N351:N373)</f>
        <v>18616</v>
      </c>
      <c r="O374" s="21">
        <f t="shared" ref="O374" si="6360">SUM(O351:O373)</f>
        <v>18458</v>
      </c>
      <c r="P374" s="20">
        <f t="shared" ref="P374" si="6361">SUM(P351:P373)</f>
        <v>9513</v>
      </c>
      <c r="Q374" s="21">
        <f t="shared" ref="Q374" si="6362">SUM(Q351:Q373)</f>
        <v>9378</v>
      </c>
      <c r="R374" s="20">
        <f t="shared" ref="R374" si="6363">SUM(R351:R373)</f>
        <v>12332</v>
      </c>
      <c r="S374" s="21">
        <f t="shared" ref="S374" si="6364">SUM(S351:S373)</f>
        <v>12579</v>
      </c>
      <c r="T374" s="20">
        <f t="shared" ref="T374" si="6365">SUM(T351:T373)</f>
        <v>2833</v>
      </c>
      <c r="U374" s="21">
        <f t="shared" ref="U374" si="6366">SUM(U351:U373)</f>
        <v>2937</v>
      </c>
      <c r="V374" s="20">
        <f t="shared" ref="V374" si="6367">SUM(V351:V373)</f>
        <v>9368</v>
      </c>
      <c r="W374" s="21">
        <f t="shared" ref="W374" si="6368">SUM(W351:W373)</f>
        <v>10279</v>
      </c>
      <c r="X374" s="20">
        <f t="shared" ref="X374" si="6369">SUM(X351:X373)</f>
        <v>7933</v>
      </c>
      <c r="Y374" s="21">
        <f t="shared" ref="Y374" si="6370">SUM(Y351:Y373)</f>
        <v>5080</v>
      </c>
      <c r="Z374" s="20">
        <f t="shared" ref="Z374" si="6371">SUM(Z351:Z373)</f>
        <v>17358</v>
      </c>
      <c r="AA374" s="21">
        <f t="shared" ref="AA374" si="6372">SUM(AA351:AA373)</f>
        <v>18576</v>
      </c>
      <c r="AB374" s="173">
        <f t="shared" ref="AB374:AC374" si="6373">SUM(AB350:AB373)</f>
        <v>136708</v>
      </c>
      <c r="AC374" s="174">
        <f t="shared" si="6373"/>
        <v>136484</v>
      </c>
      <c r="BI374" s="266" t="s">
        <v>13</v>
      </c>
      <c r="BJ374" s="154">
        <f>SUM(BJ350:BJ373)</f>
        <v>0.99999999999999989</v>
      </c>
      <c r="BK374" s="155">
        <f t="shared" ref="BK374:CK374" si="6374">SUM(BK350:BK373)</f>
        <v>0.99999999999999989</v>
      </c>
      <c r="BL374" s="154">
        <f t="shared" si="6374"/>
        <v>1</v>
      </c>
      <c r="BM374" s="155">
        <f t="shared" si="6374"/>
        <v>1</v>
      </c>
      <c r="BN374" s="154">
        <f t="shared" si="6374"/>
        <v>0.99999999999999989</v>
      </c>
      <c r="BO374" s="155">
        <f t="shared" si="6374"/>
        <v>1</v>
      </c>
      <c r="BP374" s="154">
        <f t="shared" si="6374"/>
        <v>1</v>
      </c>
      <c r="BQ374" s="155">
        <f t="shared" si="6374"/>
        <v>0.99999999999999978</v>
      </c>
      <c r="BR374" s="154">
        <f t="shared" si="6374"/>
        <v>0.99999999999999989</v>
      </c>
      <c r="BS374" s="155">
        <f t="shared" si="6374"/>
        <v>1</v>
      </c>
      <c r="BT374" s="154">
        <f t="shared" si="6374"/>
        <v>1</v>
      </c>
      <c r="BU374" s="155">
        <f t="shared" si="6374"/>
        <v>0.99999999999999989</v>
      </c>
      <c r="BV374" s="154">
        <f t="shared" si="6374"/>
        <v>1</v>
      </c>
      <c r="BW374" s="155">
        <f t="shared" si="6374"/>
        <v>1</v>
      </c>
      <c r="BX374" s="154">
        <f t="shared" si="6374"/>
        <v>1</v>
      </c>
      <c r="BY374" s="155">
        <f t="shared" si="6374"/>
        <v>1.0000000000000002</v>
      </c>
      <c r="BZ374" s="154">
        <f t="shared" si="6374"/>
        <v>1</v>
      </c>
      <c r="CA374" s="155">
        <f t="shared" si="6374"/>
        <v>0.99999999999999989</v>
      </c>
      <c r="CB374" s="154">
        <f t="shared" si="6374"/>
        <v>1</v>
      </c>
      <c r="CC374" s="155">
        <f t="shared" si="6374"/>
        <v>0.99999999999999989</v>
      </c>
      <c r="CD374" s="154">
        <f t="shared" si="6374"/>
        <v>0.99999999999999989</v>
      </c>
      <c r="CE374" s="155">
        <f t="shared" si="6374"/>
        <v>0.99999999999999989</v>
      </c>
      <c r="CF374" s="154">
        <f t="shared" si="6374"/>
        <v>0.99999999999999978</v>
      </c>
      <c r="CG374" s="155">
        <f t="shared" si="6374"/>
        <v>1</v>
      </c>
      <c r="CH374" s="154">
        <f t="shared" si="6374"/>
        <v>1</v>
      </c>
      <c r="CI374" s="155">
        <f t="shared" si="6374"/>
        <v>1</v>
      </c>
      <c r="CJ374" s="154">
        <f t="shared" si="6374"/>
        <v>0.99999999999999989</v>
      </c>
      <c r="CK374" s="155">
        <f t="shared" si="6374"/>
        <v>1</v>
      </c>
    </row>
    <row r="375" spans="1:89" ht="13.5" thickTop="1" x14ac:dyDescent="0.2">
      <c r="A375" s="186"/>
    </row>
    <row r="377" spans="1:89" x14ac:dyDescent="0.2">
      <c r="A377" s="300">
        <f>+A346+1</f>
        <v>44574</v>
      </c>
      <c r="B377" s="300"/>
      <c r="C377" s="300"/>
      <c r="D377" s="300"/>
      <c r="BI377" s="305">
        <f>+BI346+1</f>
        <v>44574</v>
      </c>
      <c r="BJ377" s="305"/>
      <c r="BK377" s="305"/>
      <c r="BL377" s="305"/>
    </row>
    <row r="378" spans="1:89" ht="13.5" thickBot="1" x14ac:dyDescent="0.25">
      <c r="AE378" s="269" t="s">
        <v>84</v>
      </c>
    </row>
    <row r="379" spans="1:89" ht="14.25" thickTop="1" thickBot="1" x14ac:dyDescent="0.25">
      <c r="A379" s="296" t="s">
        <v>0</v>
      </c>
      <c r="B379" s="298" t="s">
        <v>1</v>
      </c>
      <c r="C379" s="299"/>
      <c r="D379" s="298" t="s">
        <v>2</v>
      </c>
      <c r="E379" s="299"/>
      <c r="F379" s="298" t="s">
        <v>3</v>
      </c>
      <c r="G379" s="299"/>
      <c r="H379" s="298" t="s">
        <v>4</v>
      </c>
      <c r="I379" s="299"/>
      <c r="J379" s="298" t="s">
        <v>5</v>
      </c>
      <c r="K379" s="299"/>
      <c r="L379" s="298" t="s">
        <v>6</v>
      </c>
      <c r="M379" s="299"/>
      <c r="N379" s="298" t="s">
        <v>7</v>
      </c>
      <c r="O379" s="299"/>
      <c r="P379" s="298" t="s">
        <v>8</v>
      </c>
      <c r="Q379" s="299"/>
      <c r="R379" s="298" t="s">
        <v>9</v>
      </c>
      <c r="S379" s="299"/>
      <c r="T379" s="298" t="s">
        <v>10</v>
      </c>
      <c r="U379" s="299"/>
      <c r="V379" s="298" t="s">
        <v>11</v>
      </c>
      <c r="W379" s="299"/>
      <c r="X379" s="298" t="s">
        <v>12</v>
      </c>
      <c r="Y379" s="299"/>
      <c r="Z379" s="301" t="s">
        <v>40</v>
      </c>
      <c r="AA379" s="302"/>
      <c r="AB379" s="303" t="s">
        <v>41</v>
      </c>
      <c r="AC379" s="304"/>
      <c r="AE379" s="296" t="s">
        <v>0</v>
      </c>
      <c r="AF379" s="298" t="s">
        <v>1</v>
      </c>
      <c r="AG379" s="299"/>
      <c r="AH379" s="298" t="s">
        <v>2</v>
      </c>
      <c r="AI379" s="299"/>
      <c r="AJ379" s="298" t="s">
        <v>3</v>
      </c>
      <c r="AK379" s="299"/>
      <c r="AL379" s="298" t="s">
        <v>4</v>
      </c>
      <c r="AM379" s="299"/>
      <c r="AN379" s="298" t="s">
        <v>5</v>
      </c>
      <c r="AO379" s="299"/>
      <c r="AP379" s="298" t="s">
        <v>6</v>
      </c>
      <c r="AQ379" s="299"/>
      <c r="AR379" s="298" t="s">
        <v>7</v>
      </c>
      <c r="AS379" s="299"/>
      <c r="AT379" s="298" t="s">
        <v>8</v>
      </c>
      <c r="AU379" s="299"/>
      <c r="AV379" s="298" t="s">
        <v>9</v>
      </c>
      <c r="AW379" s="299"/>
      <c r="AX379" s="298" t="s">
        <v>10</v>
      </c>
      <c r="AY379" s="299"/>
      <c r="AZ379" s="298" t="s">
        <v>11</v>
      </c>
      <c r="BA379" s="299"/>
      <c r="BB379" s="298" t="s">
        <v>12</v>
      </c>
      <c r="BC379" s="299"/>
      <c r="BD379" s="301" t="s">
        <v>40</v>
      </c>
      <c r="BE379" s="302"/>
      <c r="BF379" s="303" t="s">
        <v>41</v>
      </c>
      <c r="BG379" s="304"/>
      <c r="BI379" s="296" t="s">
        <v>0</v>
      </c>
      <c r="BJ379" s="298" t="s">
        <v>1</v>
      </c>
      <c r="BK379" s="299"/>
      <c r="BL379" s="298" t="s">
        <v>2</v>
      </c>
      <c r="BM379" s="299"/>
      <c r="BN379" s="298" t="s">
        <v>3</v>
      </c>
      <c r="BO379" s="299"/>
      <c r="BP379" s="298" t="s">
        <v>4</v>
      </c>
      <c r="BQ379" s="299"/>
      <c r="BR379" s="298" t="s">
        <v>5</v>
      </c>
      <c r="BS379" s="299"/>
      <c r="BT379" s="298" t="s">
        <v>6</v>
      </c>
      <c r="BU379" s="299"/>
      <c r="BV379" s="298" t="s">
        <v>7</v>
      </c>
      <c r="BW379" s="299"/>
      <c r="BX379" s="298" t="s">
        <v>8</v>
      </c>
      <c r="BY379" s="299"/>
      <c r="BZ379" s="298" t="s">
        <v>9</v>
      </c>
      <c r="CA379" s="299"/>
      <c r="CB379" s="298" t="s">
        <v>10</v>
      </c>
      <c r="CC379" s="299"/>
      <c r="CD379" s="298" t="s">
        <v>11</v>
      </c>
      <c r="CE379" s="299"/>
      <c r="CF379" s="298" t="s">
        <v>12</v>
      </c>
      <c r="CG379" s="299"/>
      <c r="CH379" s="301" t="s">
        <v>40</v>
      </c>
      <c r="CI379" s="302"/>
      <c r="CJ379" s="298" t="s">
        <v>41</v>
      </c>
      <c r="CK379" s="299"/>
    </row>
    <row r="380" spans="1:89" ht="15" thickTop="1" thickBot="1" x14ac:dyDescent="0.3">
      <c r="A380" s="297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75" t="s">
        <v>14</v>
      </c>
      <c r="AC380" s="176" t="s">
        <v>15</v>
      </c>
      <c r="AE380" s="297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75" t="s">
        <v>14</v>
      </c>
      <c r="BG380" s="176" t="s">
        <v>15</v>
      </c>
      <c r="BI380" s="297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85"/>
      <c r="D381" s="126"/>
      <c r="E381" s="179"/>
      <c r="F381" s="125"/>
      <c r="G381" s="127"/>
      <c r="H381" s="126"/>
      <c r="I381" s="179"/>
      <c r="J381" s="125"/>
      <c r="K381" s="127"/>
      <c r="L381" s="126"/>
      <c r="M381" s="125"/>
      <c r="N381" s="178"/>
      <c r="O381" s="180"/>
      <c r="P381" s="125"/>
      <c r="Q381" s="127"/>
      <c r="R381" s="126"/>
      <c r="S381" s="179"/>
      <c r="T381" s="125"/>
      <c r="U381" s="127"/>
      <c r="V381" s="126"/>
      <c r="W381" s="179"/>
      <c r="X381" s="125"/>
      <c r="Y381" s="127"/>
      <c r="Z381" s="183"/>
      <c r="AA381" s="184"/>
      <c r="AB381" s="169">
        <f>B381+D381+F381+H381+J381+L381+N381+P381+R381+T381+V381+X381+Z381</f>
        <v>0</v>
      </c>
      <c r="AC381" s="170">
        <f>C381+E381+G381+I381+K381+M381+O381+Q381+S381+U381+W381+Y381+AA381</f>
        <v>0</v>
      </c>
      <c r="AE381" s="272" t="str">
        <f>$AE$9</f>
        <v>07:00 - 07:59</v>
      </c>
      <c r="AF381" s="125">
        <f>SUMIF($A$9:$A$32,$AE381,B$381:B$404)</f>
        <v>1245</v>
      </c>
      <c r="AG381" s="185">
        <f t="shared" ref="AG381:AV382" si="6375">SUMIF($A$9:$A$32,$AE381,C$381:C$404)</f>
        <v>522</v>
      </c>
      <c r="AH381" s="126">
        <f t="shared" si="6375"/>
        <v>443</v>
      </c>
      <c r="AI381" s="179">
        <f t="shared" si="6375"/>
        <v>417</v>
      </c>
      <c r="AJ381" s="125">
        <f t="shared" si="6375"/>
        <v>1471</v>
      </c>
      <c r="AK381" s="127">
        <f t="shared" si="6375"/>
        <v>831</v>
      </c>
      <c r="AL381" s="126">
        <f t="shared" si="6375"/>
        <v>1605</v>
      </c>
      <c r="AM381" s="179">
        <f t="shared" si="6375"/>
        <v>1106</v>
      </c>
      <c r="AN381" s="125">
        <f t="shared" si="6375"/>
        <v>121</v>
      </c>
      <c r="AO381" s="127">
        <f t="shared" si="6375"/>
        <v>484</v>
      </c>
      <c r="AP381" s="126">
        <f t="shared" si="6375"/>
        <v>532</v>
      </c>
      <c r="AQ381" s="125">
        <f t="shared" si="6375"/>
        <v>1216</v>
      </c>
      <c r="AR381" s="178">
        <f t="shared" si="6375"/>
        <v>1260</v>
      </c>
      <c r="AS381" s="180">
        <f t="shared" si="6375"/>
        <v>1989</v>
      </c>
      <c r="AT381" s="125">
        <f t="shared" si="6375"/>
        <v>923</v>
      </c>
      <c r="AU381" s="127">
        <f t="shared" si="6375"/>
        <v>860</v>
      </c>
      <c r="AV381" s="126">
        <f t="shared" si="6375"/>
        <v>1119</v>
      </c>
      <c r="AW381" s="179">
        <f t="shared" ref="AW381:BE382" si="6376">SUMIF($A$9:$A$32,$AE381,S$381:S$404)</f>
        <v>859</v>
      </c>
      <c r="AX381" s="125">
        <f t="shared" si="6376"/>
        <v>145</v>
      </c>
      <c r="AY381" s="127">
        <f t="shared" si="6376"/>
        <v>494</v>
      </c>
      <c r="AZ381" s="126">
        <f t="shared" si="6376"/>
        <v>459</v>
      </c>
      <c r="BA381" s="179">
        <f t="shared" si="6376"/>
        <v>1060</v>
      </c>
      <c r="BB381" s="125">
        <f t="shared" si="6376"/>
        <v>738</v>
      </c>
      <c r="BC381" s="127">
        <f t="shared" si="6376"/>
        <v>676</v>
      </c>
      <c r="BD381" s="183">
        <f t="shared" si="6376"/>
        <v>1471</v>
      </c>
      <c r="BE381" s="184">
        <f t="shared" si="6376"/>
        <v>1210</v>
      </c>
      <c r="BF381" s="169">
        <f>AF381+AH381+AJ381+AL381+AN381+AP381+AR381+AT381+AV381+AX381+AZ381+BB381+BD381</f>
        <v>11532</v>
      </c>
      <c r="BG381" s="170">
        <f>AG381+AI381+AK381+AM381+AO381+AQ381+AS381+AU381+AW381+AY381+BA381+BC381+BE381</f>
        <v>11724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88">
        <v>142</v>
      </c>
      <c r="C382" s="189">
        <v>0</v>
      </c>
      <c r="D382" s="190">
        <v>78</v>
      </c>
      <c r="E382" s="191">
        <v>0</v>
      </c>
      <c r="F382" s="188">
        <v>334</v>
      </c>
      <c r="G382" s="192">
        <v>2</v>
      </c>
      <c r="H382" s="190">
        <v>208</v>
      </c>
      <c r="I382" s="191">
        <v>13</v>
      </c>
      <c r="J382" s="188">
        <v>1</v>
      </c>
      <c r="K382" s="192">
        <v>8</v>
      </c>
      <c r="L382" s="190">
        <v>6</v>
      </c>
      <c r="M382" s="188">
        <v>44</v>
      </c>
      <c r="N382" s="193">
        <v>68</v>
      </c>
      <c r="O382" s="194">
        <v>59</v>
      </c>
      <c r="P382" s="188">
        <v>20</v>
      </c>
      <c r="Q382" s="192">
        <v>43</v>
      </c>
      <c r="R382" s="190">
        <v>8</v>
      </c>
      <c r="S382" s="191">
        <v>40</v>
      </c>
      <c r="T382" s="188">
        <v>0</v>
      </c>
      <c r="U382" s="192">
        <v>0</v>
      </c>
      <c r="V382" s="190">
        <v>6</v>
      </c>
      <c r="W382" s="191">
        <v>0</v>
      </c>
      <c r="X382" s="188">
        <v>1</v>
      </c>
      <c r="Y382" s="192">
        <v>0</v>
      </c>
      <c r="Z382" s="190">
        <v>0</v>
      </c>
      <c r="AA382" s="188">
        <v>0</v>
      </c>
      <c r="AB382" s="169">
        <f t="shared" ref="AB382:AB401" si="6404">B382+D382+F382+H382+J382+L382+N382+P382+R382+T382+V382+X382+Z382</f>
        <v>872</v>
      </c>
      <c r="AC382" s="170">
        <f t="shared" ref="AC382:AC401" si="6405">C382+E382+G382+I382+K382+M382+O382+Q382+S382+U382+W382+Y382+AA382</f>
        <v>209</v>
      </c>
      <c r="AE382" s="274" t="str">
        <f>$AE$10</f>
        <v>08:00 - 08:59</v>
      </c>
      <c r="AF382" s="125">
        <f>SUMIF($A$9:$A$32,$AE382,B$381:B$404)</f>
        <v>1086</v>
      </c>
      <c r="AG382" s="189">
        <f t="shared" si="6375"/>
        <v>666</v>
      </c>
      <c r="AH382" s="190">
        <f t="shared" si="6375"/>
        <v>330</v>
      </c>
      <c r="AI382" s="191">
        <f t="shared" si="6375"/>
        <v>438</v>
      </c>
      <c r="AJ382" s="275">
        <f t="shared" si="6375"/>
        <v>1324</v>
      </c>
      <c r="AK382" s="192">
        <f t="shared" si="6375"/>
        <v>629</v>
      </c>
      <c r="AL382" s="190">
        <f t="shared" si="6375"/>
        <v>1365</v>
      </c>
      <c r="AM382" s="191">
        <f t="shared" si="6375"/>
        <v>968</v>
      </c>
      <c r="AN382" s="275">
        <f t="shared" si="6375"/>
        <v>118</v>
      </c>
      <c r="AO382" s="192">
        <f t="shared" si="6375"/>
        <v>363</v>
      </c>
      <c r="AP382" s="190">
        <f t="shared" si="6375"/>
        <v>398</v>
      </c>
      <c r="AQ382" s="275">
        <f t="shared" si="6375"/>
        <v>1165</v>
      </c>
      <c r="AR382" s="193">
        <f t="shared" si="6375"/>
        <v>1185</v>
      </c>
      <c r="AS382" s="194">
        <f t="shared" si="6375"/>
        <v>1916</v>
      </c>
      <c r="AT382" s="275">
        <f t="shared" si="6375"/>
        <v>706</v>
      </c>
      <c r="AU382" s="192">
        <f t="shared" si="6375"/>
        <v>676</v>
      </c>
      <c r="AV382" s="190">
        <f t="shared" si="6375"/>
        <v>1019</v>
      </c>
      <c r="AW382" s="191">
        <f t="shared" si="6376"/>
        <v>728</v>
      </c>
      <c r="AX382" s="275">
        <f t="shared" si="6376"/>
        <v>116</v>
      </c>
      <c r="AY382" s="192">
        <f t="shared" si="6376"/>
        <v>369</v>
      </c>
      <c r="AZ382" s="190">
        <f t="shared" si="6376"/>
        <v>352</v>
      </c>
      <c r="BA382" s="191">
        <f t="shared" si="6376"/>
        <v>947</v>
      </c>
      <c r="BB382" s="275">
        <f t="shared" si="6376"/>
        <v>531</v>
      </c>
      <c r="BC382" s="192">
        <f t="shared" si="6376"/>
        <v>595</v>
      </c>
      <c r="BD382" s="190">
        <f t="shared" si="6376"/>
        <v>1292</v>
      </c>
      <c r="BE382" s="275">
        <f t="shared" si="6376"/>
        <v>1150</v>
      </c>
      <c r="BF382" s="171">
        <f>SUM(AF382,AH382,AJ382,AL382,AN382,AP382,AR382,AT382,AV382,AX382,AZ382,BB382,BD382)</f>
        <v>9822</v>
      </c>
      <c r="BG382" s="172">
        <f>SUM(AG382,AI382,AK382,AM382,AO382,AQ382,AS382,AU382,AW382,AY382,BA382,BC382,BE382)</f>
        <v>10610</v>
      </c>
      <c r="BI382" s="136" t="s">
        <v>17</v>
      </c>
      <c r="BJ382" s="128">
        <f>B382/B405</f>
        <v>1.3478879924062648E-2</v>
      </c>
      <c r="BK382" s="129">
        <f t="shared" ref="BK382" si="6406">C382/C405</f>
        <v>0</v>
      </c>
      <c r="BL382" s="130">
        <f t="shared" ref="BL382" si="6407">D382/D405</f>
        <v>1.555023923444976E-2</v>
      </c>
      <c r="BM382" s="131">
        <f t="shared" ref="BM382" si="6408">E382/E405</f>
        <v>0</v>
      </c>
      <c r="BN382" s="128">
        <f t="shared" ref="BN382" si="6409">F382/F405</f>
        <v>2.4910501193317423E-2</v>
      </c>
      <c r="BO382" s="129">
        <f t="shared" ref="BO382" si="6410">G382/G405</f>
        <v>1.5629884338855892E-4</v>
      </c>
      <c r="BP382" s="130">
        <f t="shared" ref="BP382" si="6411">H382/H405</f>
        <v>1.2785837226456848E-2</v>
      </c>
      <c r="BQ382" s="131">
        <f t="shared" ref="BQ382" si="6412">I382/I405</f>
        <v>7.6121325682164192E-4</v>
      </c>
      <c r="BR382" s="128">
        <f t="shared" ref="BR382" si="6413">J382/J405</f>
        <v>3.3898305084745765E-4</v>
      </c>
      <c r="BS382" s="129">
        <f t="shared" ref="BS382" si="6414">K382/K405</f>
        <v>2.7387880862718246E-3</v>
      </c>
      <c r="BT382" s="130">
        <f t="shared" ref="BT382" si="6415">L382/L405</f>
        <v>6.4184852374839533E-4</v>
      </c>
      <c r="BU382" s="128">
        <f t="shared" ref="BU382" si="6416">M382/M405</f>
        <v>4.7805302042590175E-3</v>
      </c>
      <c r="BV382" s="132">
        <f t="shared" ref="BV382" si="6417">N382/N405</f>
        <v>3.6810480160233854E-3</v>
      </c>
      <c r="BW382" s="133">
        <f t="shared" ref="BW382" si="6418">O382/O405</f>
        <v>3.2214032214032216E-3</v>
      </c>
      <c r="BX382" s="128">
        <f t="shared" ref="BX382" si="6419">P382/P405</f>
        <v>2.1958717610891525E-3</v>
      </c>
      <c r="BY382" s="129">
        <f t="shared" ref="BY382" si="6420">Q382/Q405</f>
        <v>4.8352636905431238E-3</v>
      </c>
      <c r="BZ382" s="130">
        <f t="shared" ref="BZ382" si="6421">R382/R405</f>
        <v>6.7550451743646038E-4</v>
      </c>
      <c r="CA382" s="131">
        <f t="shared" ref="CA382" si="6422">S382/S405</f>
        <v>3.3200531208499337E-3</v>
      </c>
      <c r="CB382" s="128">
        <f t="shared" ref="CB382" si="6423">T382/T405</f>
        <v>0</v>
      </c>
      <c r="CC382" s="129">
        <f t="shared" ref="CC382" si="6424">U382/U405</f>
        <v>0</v>
      </c>
      <c r="CD382" s="130">
        <f t="shared" ref="CD382" si="6425">V382/V405</f>
        <v>6.5373719764654609E-4</v>
      </c>
      <c r="CE382" s="131">
        <f t="shared" ref="CE382" si="6426">W382/W405</f>
        <v>0</v>
      </c>
      <c r="CF382" s="128">
        <f t="shared" ref="CF382" si="6427">X382/X405</f>
        <v>1.2804097311139564E-4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6.5342335389019192E-3</v>
      </c>
      <c r="CK382" s="135">
        <f t="shared" ref="CK382" si="6432">AC382/AC405</f>
        <v>1.568280219409156E-3</v>
      </c>
    </row>
    <row r="383" spans="1:89" ht="13.5" thickBot="1" x14ac:dyDescent="0.25">
      <c r="A383" s="145" t="s">
        <v>18</v>
      </c>
      <c r="B383" s="195">
        <v>678</v>
      </c>
      <c r="C383" s="196">
        <v>0</v>
      </c>
      <c r="D383" s="197">
        <v>325</v>
      </c>
      <c r="E383" s="198">
        <v>86</v>
      </c>
      <c r="F383" s="195">
        <v>1375</v>
      </c>
      <c r="G383" s="199">
        <v>181</v>
      </c>
      <c r="H383" s="197">
        <v>896</v>
      </c>
      <c r="I383" s="198">
        <v>292</v>
      </c>
      <c r="J383" s="195">
        <v>41</v>
      </c>
      <c r="K383" s="199">
        <v>118</v>
      </c>
      <c r="L383" s="197">
        <v>192</v>
      </c>
      <c r="M383" s="195">
        <v>439</v>
      </c>
      <c r="N383" s="200">
        <v>592</v>
      </c>
      <c r="O383" s="201">
        <v>808</v>
      </c>
      <c r="P383" s="195">
        <v>273</v>
      </c>
      <c r="Q383" s="199">
        <v>497</v>
      </c>
      <c r="R383" s="197">
        <v>416</v>
      </c>
      <c r="S383" s="198">
        <v>486</v>
      </c>
      <c r="T383" s="195">
        <v>40</v>
      </c>
      <c r="U383" s="199">
        <v>219</v>
      </c>
      <c r="V383" s="197">
        <v>130</v>
      </c>
      <c r="W383" s="198">
        <v>515</v>
      </c>
      <c r="X383" s="195">
        <v>330</v>
      </c>
      <c r="Y383" s="199">
        <v>272</v>
      </c>
      <c r="Z383" s="197">
        <v>774</v>
      </c>
      <c r="AA383" s="195">
        <v>509</v>
      </c>
      <c r="AB383" s="169">
        <f t="shared" si="6404"/>
        <v>6062</v>
      </c>
      <c r="AC383" s="170">
        <f t="shared" si="6405"/>
        <v>4422</v>
      </c>
      <c r="AE383" s="272"/>
      <c r="AF383" s="125"/>
      <c r="AG383" s="196"/>
      <c r="AH383" s="197"/>
      <c r="AI383" s="198"/>
      <c r="AJ383" s="195"/>
      <c r="AK383" s="199"/>
      <c r="AL383" s="197"/>
      <c r="AM383" s="198"/>
      <c r="AN383" s="195"/>
      <c r="AO383" s="199"/>
      <c r="AP383" s="197"/>
      <c r="AQ383" s="195"/>
      <c r="AR383" s="200"/>
      <c r="AS383" s="201"/>
      <c r="AT383" s="195"/>
      <c r="AU383" s="199"/>
      <c r="AV383" s="197"/>
      <c r="AW383" s="198"/>
      <c r="AX383" s="195"/>
      <c r="AY383" s="199"/>
      <c r="AZ383" s="197"/>
      <c r="BA383" s="198"/>
      <c r="BB383" s="195"/>
      <c r="BC383" s="199"/>
      <c r="BD383" s="197"/>
      <c r="BE383" s="195"/>
      <c r="BF383" s="171"/>
      <c r="BG383" s="172"/>
      <c r="BI383" s="145" t="s">
        <v>18</v>
      </c>
      <c r="BJ383" s="128">
        <f>B383/B405</f>
        <v>6.4356905552918842E-2</v>
      </c>
      <c r="BK383" s="129">
        <f t="shared" ref="BK383" si="6433">C383/C405</f>
        <v>0</v>
      </c>
      <c r="BL383" s="130">
        <f t="shared" ref="BL383" si="6434">D383/D405</f>
        <v>6.4792663476873999E-2</v>
      </c>
      <c r="BM383" s="131">
        <f t="shared" ref="BM383" si="6435">E383/E405</f>
        <v>1.69424743892829E-2</v>
      </c>
      <c r="BN383" s="128">
        <f t="shared" ref="BN383" si="6436">F383/F405</f>
        <v>0.10255071599045346</v>
      </c>
      <c r="BO383" s="129">
        <f t="shared" ref="BO383" si="6437">G383/G405</f>
        <v>1.4145045326664583E-2</v>
      </c>
      <c r="BP383" s="130">
        <f t="shared" ref="BP383" si="6438">H383/H405</f>
        <v>5.5077452667814115E-2</v>
      </c>
      <c r="BQ383" s="131">
        <f t="shared" ref="BQ383" si="6439">I383/I405</f>
        <v>1.7098020845532264E-2</v>
      </c>
      <c r="BR383" s="128">
        <f t="shared" ref="BR383" si="6440">J383/J405</f>
        <v>1.3898305084745762E-2</v>
      </c>
      <c r="BS383" s="129">
        <f t="shared" ref="BS383" si="6441">K383/K405</f>
        <v>4.0397124272509417E-2</v>
      </c>
      <c r="BT383" s="130">
        <f t="shared" ref="BT383" si="6442">L383/L405</f>
        <v>2.0539152759948651E-2</v>
      </c>
      <c r="BU383" s="128">
        <f t="shared" ref="BU383" si="6443">M383/M405</f>
        <v>4.7696653628857021E-2</v>
      </c>
      <c r="BV383" s="132">
        <f t="shared" ref="BV383" si="6444">N383/N405</f>
        <v>3.2046770963027119E-2</v>
      </c>
      <c r="BW383" s="133">
        <f t="shared" ref="BW383" si="6445">O383/O405</f>
        <v>4.411684411684412E-2</v>
      </c>
      <c r="BX383" s="128">
        <f t="shared" ref="BX383" si="6446">P383/P405</f>
        <v>2.9973649538866932E-2</v>
      </c>
      <c r="BY383" s="129">
        <f t="shared" ref="BY383" si="6447">Q383/Q405</f>
        <v>5.5886652423254246E-2</v>
      </c>
      <c r="BZ383" s="130">
        <f t="shared" ref="BZ383" si="6448">R383/R405</f>
        <v>3.512623490669594E-2</v>
      </c>
      <c r="CA383" s="131">
        <f t="shared" ref="CA383" si="6449">S383/S405</f>
        <v>4.0338645418326692E-2</v>
      </c>
      <c r="CB383" s="128">
        <f t="shared" ref="CB383" si="6450">T383/T405</f>
        <v>1.4646649578908825E-2</v>
      </c>
      <c r="CC383" s="129">
        <f t="shared" ref="CC383" si="6451">U383/U405</f>
        <v>7.5647668393782383E-2</v>
      </c>
      <c r="CD383" s="130">
        <f t="shared" ref="CD383" si="6452">V383/V405</f>
        <v>1.4164305949008499E-2</v>
      </c>
      <c r="CE383" s="131">
        <f t="shared" ref="CE383" si="6453">W383/W405</f>
        <v>5.0798974156638393E-2</v>
      </c>
      <c r="CF383" s="128">
        <f t="shared" ref="CF383" si="6454">X383/X405</f>
        <v>4.2253521126760563E-2</v>
      </c>
      <c r="CG383" s="129">
        <f t="shared" ref="CG383" si="6455">Y383/Y405</f>
        <v>5.3124999999999999E-2</v>
      </c>
      <c r="CH383" s="130">
        <f t="shared" ref="CH383" si="6456">Z383/Z405</f>
        <v>4.6118095692069358E-2</v>
      </c>
      <c r="CI383" s="128">
        <f t="shared" ref="CI383" si="6457">AA383/AA405</f>
        <v>2.822289991682839E-2</v>
      </c>
      <c r="CJ383" s="134">
        <f t="shared" ref="CJ383" si="6458">AB383/AB405</f>
        <v>4.5424912514705769E-2</v>
      </c>
      <c r="CK383" s="135">
        <f t="shared" ref="CK383" si="6459">AC383/AC405</f>
        <v>3.3181507800130565E-2</v>
      </c>
    </row>
    <row r="384" spans="1:89" ht="14.25" thickTop="1" thickBot="1" x14ac:dyDescent="0.25">
      <c r="A384" s="136" t="s">
        <v>19</v>
      </c>
      <c r="B384" s="188">
        <v>1076</v>
      </c>
      <c r="C384" s="189">
        <v>378</v>
      </c>
      <c r="D384" s="190">
        <v>525</v>
      </c>
      <c r="E384" s="191">
        <v>305</v>
      </c>
      <c r="F384" s="188">
        <v>1657</v>
      </c>
      <c r="G384" s="192">
        <v>502</v>
      </c>
      <c r="H384" s="190">
        <v>1434</v>
      </c>
      <c r="I384" s="191">
        <v>627</v>
      </c>
      <c r="J384" s="188">
        <v>91</v>
      </c>
      <c r="K384" s="192">
        <v>220</v>
      </c>
      <c r="L384" s="190">
        <v>353</v>
      </c>
      <c r="M384" s="188">
        <v>759</v>
      </c>
      <c r="N384" s="193">
        <v>1205</v>
      </c>
      <c r="O384" s="194">
        <v>1513</v>
      </c>
      <c r="P384" s="188">
        <v>732</v>
      </c>
      <c r="Q384" s="192">
        <v>758</v>
      </c>
      <c r="R384" s="190">
        <v>872</v>
      </c>
      <c r="S384" s="191">
        <v>842</v>
      </c>
      <c r="T384" s="188">
        <v>127</v>
      </c>
      <c r="U384" s="192">
        <v>418</v>
      </c>
      <c r="V384" s="190">
        <v>350</v>
      </c>
      <c r="W384" s="191">
        <v>1039</v>
      </c>
      <c r="X384" s="188">
        <v>545</v>
      </c>
      <c r="Y384" s="192">
        <v>582</v>
      </c>
      <c r="Z384" s="190">
        <v>1283</v>
      </c>
      <c r="AA384" s="188">
        <v>987</v>
      </c>
      <c r="AB384" s="169">
        <f t="shared" si="6404"/>
        <v>10250</v>
      </c>
      <c r="AC384" s="170">
        <f t="shared" si="6405"/>
        <v>8930</v>
      </c>
      <c r="AE384" s="266" t="s">
        <v>13</v>
      </c>
      <c r="AF384" s="20">
        <f t="shared" ref="AF384:BG384" si="6460">SUM(AF381:AF383)</f>
        <v>2331</v>
      </c>
      <c r="AG384" s="21">
        <f t="shared" si="6460"/>
        <v>1188</v>
      </c>
      <c r="AH384" s="20">
        <f t="shared" si="6460"/>
        <v>773</v>
      </c>
      <c r="AI384" s="21">
        <f t="shared" si="6460"/>
        <v>855</v>
      </c>
      <c r="AJ384" s="20">
        <f t="shared" si="6460"/>
        <v>2795</v>
      </c>
      <c r="AK384" s="21">
        <f t="shared" si="6460"/>
        <v>1460</v>
      </c>
      <c r="AL384" s="20">
        <f t="shared" si="6460"/>
        <v>2970</v>
      </c>
      <c r="AM384" s="21">
        <f t="shared" si="6460"/>
        <v>2074</v>
      </c>
      <c r="AN384" s="20">
        <f t="shared" si="6460"/>
        <v>239</v>
      </c>
      <c r="AO384" s="21">
        <f t="shared" si="6460"/>
        <v>847</v>
      </c>
      <c r="AP384" s="20">
        <f t="shared" si="6460"/>
        <v>930</v>
      </c>
      <c r="AQ384" s="21">
        <f t="shared" si="6460"/>
        <v>2381</v>
      </c>
      <c r="AR384" s="20">
        <f t="shared" si="6460"/>
        <v>2445</v>
      </c>
      <c r="AS384" s="21">
        <f t="shared" si="6460"/>
        <v>3905</v>
      </c>
      <c r="AT384" s="20">
        <f t="shared" si="6460"/>
        <v>1629</v>
      </c>
      <c r="AU384" s="21">
        <f t="shared" si="6460"/>
        <v>1536</v>
      </c>
      <c r="AV384" s="20">
        <f t="shared" si="6460"/>
        <v>2138</v>
      </c>
      <c r="AW384" s="21">
        <f t="shared" si="6460"/>
        <v>1587</v>
      </c>
      <c r="AX384" s="20">
        <f t="shared" si="6460"/>
        <v>261</v>
      </c>
      <c r="AY384" s="21">
        <f t="shared" si="6460"/>
        <v>863</v>
      </c>
      <c r="AZ384" s="20">
        <f t="shared" si="6460"/>
        <v>811</v>
      </c>
      <c r="BA384" s="21">
        <f t="shared" si="6460"/>
        <v>2007</v>
      </c>
      <c r="BB384" s="20">
        <f t="shared" si="6460"/>
        <v>1269</v>
      </c>
      <c r="BC384" s="21">
        <f t="shared" si="6460"/>
        <v>1271</v>
      </c>
      <c r="BD384" s="20">
        <f t="shared" si="6460"/>
        <v>2763</v>
      </c>
      <c r="BE384" s="21">
        <f t="shared" si="6460"/>
        <v>2360</v>
      </c>
      <c r="BF384" s="173">
        <f t="shared" si="6460"/>
        <v>21354</v>
      </c>
      <c r="BG384" s="174">
        <f t="shared" si="6460"/>
        <v>22334</v>
      </c>
      <c r="BI384" s="136" t="s">
        <v>19</v>
      </c>
      <c r="BJ384" s="128">
        <f>B384/B405</f>
        <v>0.10213573801613669</v>
      </c>
      <c r="BK384" s="129">
        <f t="shared" ref="BK384" si="6461">C384/C405</f>
        <v>3.5169333829549683E-2</v>
      </c>
      <c r="BL384" s="130">
        <f t="shared" ref="BL384" si="6462">D384/D405</f>
        <v>0.10466507177033493</v>
      </c>
      <c r="BM384" s="131">
        <f t="shared" ref="BM384" si="6463">E384/E405</f>
        <v>6.0086682427107962E-2</v>
      </c>
      <c r="BN384" s="128">
        <f t="shared" ref="BN384" si="6464">F384/F405</f>
        <v>0.12358293556085918</v>
      </c>
      <c r="BO384" s="129">
        <f t="shared" ref="BO384" si="6465">G384/G405</f>
        <v>3.9231009690528292E-2</v>
      </c>
      <c r="BP384" s="130">
        <f t="shared" ref="BP384" si="6466">H384/H405</f>
        <v>8.8148512417015004E-2</v>
      </c>
      <c r="BQ384" s="131">
        <f t="shared" ref="BQ384" si="6467">I384/I405</f>
        <v>3.6713900925166881E-2</v>
      </c>
      <c r="BR384" s="128">
        <f t="shared" ref="BR384" si="6468">J384/J405</f>
        <v>3.0847457627118643E-2</v>
      </c>
      <c r="BS384" s="129">
        <f t="shared" ref="BS384" si="6469">K384/K405</f>
        <v>7.5316672372475177E-2</v>
      </c>
      <c r="BT384" s="130">
        <f t="shared" ref="BT384" si="6470">L384/L405</f>
        <v>3.7762088147197261E-2</v>
      </c>
      <c r="BU384" s="128">
        <f t="shared" ref="BU384" si="6471">M384/M405</f>
        <v>8.2464146023468063E-2</v>
      </c>
      <c r="BV384" s="132">
        <f t="shared" ref="BV384" si="6472">N384/N405</f>
        <v>6.5230336166296754E-2</v>
      </c>
      <c r="BW384" s="133">
        <f t="shared" ref="BW384" si="6473">O384/O405</f>
        <v>8.2609882609882612E-2</v>
      </c>
      <c r="BX384" s="128">
        <f t="shared" ref="BX384" si="6474">P384/P405</f>
        <v>8.0368906455862976E-2</v>
      </c>
      <c r="BY384" s="129">
        <f t="shared" ref="BY384" si="6475">Q384/Q405</f>
        <v>8.5235578544922974E-2</v>
      </c>
      <c r="BZ384" s="130">
        <f t="shared" ref="BZ384" si="6476">R384/R405</f>
        <v>7.3629992400574176E-2</v>
      </c>
      <c r="CA384" s="131">
        <f t="shared" ref="CA384" si="6477">S384/S405</f>
        <v>6.9887118193891096E-2</v>
      </c>
      <c r="CB384" s="128">
        <f t="shared" ref="CB384" si="6478">T384/T405</f>
        <v>4.6503112413035515E-2</v>
      </c>
      <c r="CC384" s="129">
        <f t="shared" ref="CC384" si="6479">U384/U405</f>
        <v>0.14438687392055269</v>
      </c>
      <c r="CD384" s="130">
        <f t="shared" ref="CD384" si="6480">V384/V405</f>
        <v>3.8134669862715187E-2</v>
      </c>
      <c r="CE384" s="131">
        <f t="shared" ref="CE384" si="6481">W384/W405</f>
        <v>0.10248569737620833</v>
      </c>
      <c r="CF384" s="128">
        <f t="shared" ref="CF384" si="6482">X384/X405</f>
        <v>6.978233034571063E-2</v>
      </c>
      <c r="CG384" s="129">
        <f t="shared" ref="CG384" si="6483">Y384/Y405</f>
        <v>0.11367187500000001</v>
      </c>
      <c r="CH384" s="130">
        <f t="shared" ref="CH384" si="6484">Z384/Z405</f>
        <v>7.6446404099386286E-2</v>
      </c>
      <c r="CI384" s="128">
        <f t="shared" ref="CI384" si="6485">AA384/AA405</f>
        <v>5.4726919878014972E-2</v>
      </c>
      <c r="CJ384" s="134">
        <f t="shared" ref="CJ384" si="6486">AB384/AB405</f>
        <v>7.6807217630441141E-2</v>
      </c>
      <c r="CK384" s="135">
        <f t="shared" ref="CK384" si="6487">AC384/AC405</f>
        <v>6.7008336647482125E-2</v>
      </c>
    </row>
    <row r="385" spans="1:89" ht="13.5" thickTop="1" x14ac:dyDescent="0.2">
      <c r="A385" s="145" t="s">
        <v>20</v>
      </c>
      <c r="B385" s="195">
        <v>1245</v>
      </c>
      <c r="C385" s="196">
        <v>522</v>
      </c>
      <c r="D385" s="197">
        <v>443</v>
      </c>
      <c r="E385" s="198">
        <v>417</v>
      </c>
      <c r="F385" s="195">
        <v>1471</v>
      </c>
      <c r="G385" s="199">
        <v>831</v>
      </c>
      <c r="H385" s="197">
        <v>1605</v>
      </c>
      <c r="I385" s="198">
        <v>1106</v>
      </c>
      <c r="J385" s="195">
        <v>121</v>
      </c>
      <c r="K385" s="199">
        <v>484</v>
      </c>
      <c r="L385" s="197">
        <v>532</v>
      </c>
      <c r="M385" s="195">
        <v>1216</v>
      </c>
      <c r="N385" s="200">
        <v>1260</v>
      </c>
      <c r="O385" s="201">
        <v>1989</v>
      </c>
      <c r="P385" s="195">
        <v>923</v>
      </c>
      <c r="Q385" s="199">
        <v>860</v>
      </c>
      <c r="R385" s="197">
        <v>1119</v>
      </c>
      <c r="S385" s="198">
        <v>859</v>
      </c>
      <c r="T385" s="195">
        <v>145</v>
      </c>
      <c r="U385" s="199">
        <v>494</v>
      </c>
      <c r="V385" s="197">
        <v>459</v>
      </c>
      <c r="W385" s="198">
        <v>1060</v>
      </c>
      <c r="X385" s="195">
        <v>738</v>
      </c>
      <c r="Y385" s="199">
        <v>676</v>
      </c>
      <c r="Z385" s="197">
        <v>1471</v>
      </c>
      <c r="AA385" s="195">
        <v>1210</v>
      </c>
      <c r="AB385" s="169">
        <f t="shared" si="6404"/>
        <v>11532</v>
      </c>
      <c r="AC385" s="170">
        <f t="shared" si="6405"/>
        <v>11724</v>
      </c>
      <c r="BI385" s="145" t="s">
        <v>20</v>
      </c>
      <c r="BJ385" s="128">
        <f>B385/B405</f>
        <v>0.11817750355956336</v>
      </c>
      <c r="BK385" s="129">
        <f t="shared" ref="BK385" si="6488">C385/C405</f>
        <v>4.8567175288425753E-2</v>
      </c>
      <c r="BL385" s="130">
        <f t="shared" ref="BL385" si="6489">D385/D405</f>
        <v>8.8317384370015947E-2</v>
      </c>
      <c r="BM385" s="131">
        <f t="shared" ref="BM385" si="6490">E385/E405</f>
        <v>8.2151300236406613E-2</v>
      </c>
      <c r="BN385" s="128">
        <f t="shared" ref="BN385" si="6491">F385/F405</f>
        <v>0.10971062052505967</v>
      </c>
      <c r="BO385" s="129">
        <f t="shared" ref="BO385" si="6492">G385/G405</f>
        <v>6.4942169427946228E-2</v>
      </c>
      <c r="BP385" s="130">
        <f t="shared" ref="BP385" si="6493">H385/H405</f>
        <v>9.8659945906073271E-2</v>
      </c>
      <c r="BQ385" s="131">
        <f t="shared" ref="BQ385" si="6494">I385/I405</f>
        <v>6.4761681695748918E-2</v>
      </c>
      <c r="BR385" s="128">
        <f t="shared" ref="BR385" si="6495">J385/J405</f>
        <v>4.1016949152542372E-2</v>
      </c>
      <c r="BS385" s="129">
        <f t="shared" ref="BS385" si="6496">K385/K405</f>
        <v>0.16569667921944539</v>
      </c>
      <c r="BT385" s="130">
        <f t="shared" ref="BT385" si="6497">L385/L405</f>
        <v>5.6910569105691054E-2</v>
      </c>
      <c r="BU385" s="128">
        <f t="shared" ref="BU385" si="6498">M385/M405</f>
        <v>0.13211647109952196</v>
      </c>
      <c r="BV385" s="132">
        <f t="shared" ref="BV385" si="6499">N385/N405</f>
        <v>6.8207654414550969E-2</v>
      </c>
      <c r="BW385" s="133">
        <f t="shared" ref="BW385" si="6500">O385/O405</f>
        <v>0.10859950859950859</v>
      </c>
      <c r="BX385" s="128">
        <f t="shared" ref="BX385" si="6501">P385/P405</f>
        <v>0.10133948177426438</v>
      </c>
      <c r="BY385" s="129">
        <f t="shared" ref="BY385" si="6502">Q385/Q405</f>
        <v>9.6705273810862483E-2</v>
      </c>
      <c r="BZ385" s="130">
        <f t="shared" ref="BZ385" si="6503">R385/R405</f>
        <v>9.4486194376424887E-2</v>
      </c>
      <c r="CA385" s="131">
        <f t="shared" ref="CA385" si="6504">S385/S405</f>
        <v>7.129814077025233E-2</v>
      </c>
      <c r="CB385" s="128">
        <f t="shared" ref="CB385" si="6505">T385/T405</f>
        <v>5.3094104723544491E-2</v>
      </c>
      <c r="CC385" s="129">
        <f t="shared" ref="CC385" si="6506">U385/U405</f>
        <v>0.17063903281519863</v>
      </c>
      <c r="CD385" s="130">
        <f t="shared" ref="CD385" si="6507">V385/V405</f>
        <v>5.0010895619960777E-2</v>
      </c>
      <c r="CE385" s="131">
        <f t="shared" ref="CE385" si="6508">W385/W405</f>
        <v>0.10455711185638193</v>
      </c>
      <c r="CF385" s="128">
        <f t="shared" ref="CF385" si="6509">X385/X405</f>
        <v>9.4494238156209984E-2</v>
      </c>
      <c r="CG385" s="129">
        <f t="shared" ref="CG385" si="6510">Y385/Y405</f>
        <v>0.13203124999999999</v>
      </c>
      <c r="CH385" s="130">
        <f t="shared" ref="CH385" si="6511">Z385/Z405</f>
        <v>8.7648215456116313E-2</v>
      </c>
      <c r="CI385" s="128">
        <f t="shared" ref="CI385" si="6512">AA385/AA405</f>
        <v>6.709176601053507E-2</v>
      </c>
      <c r="CJ385" s="134">
        <f t="shared" ref="CJ385" si="6513">AB385/AB405</f>
        <v>8.6413739874560705E-2</v>
      </c>
      <c r="CK385" s="135">
        <f t="shared" ref="CK385" si="6514">AC385/AC405</f>
        <v>8.7973766949057161E-2</v>
      </c>
    </row>
    <row r="386" spans="1:89" ht="13.5" thickBot="1" x14ac:dyDescent="0.25">
      <c r="A386" s="136" t="s">
        <v>21</v>
      </c>
      <c r="B386" s="188">
        <v>1086</v>
      </c>
      <c r="C386" s="189">
        <v>666</v>
      </c>
      <c r="D386" s="190">
        <v>330</v>
      </c>
      <c r="E386" s="191">
        <v>438</v>
      </c>
      <c r="F386" s="188">
        <v>1324</v>
      </c>
      <c r="G386" s="192">
        <v>629</v>
      </c>
      <c r="H386" s="190">
        <v>1365</v>
      </c>
      <c r="I386" s="191">
        <v>968</v>
      </c>
      <c r="J386" s="188">
        <v>118</v>
      </c>
      <c r="K386" s="192">
        <v>363</v>
      </c>
      <c r="L386" s="190">
        <v>398</v>
      </c>
      <c r="M386" s="188">
        <v>1165</v>
      </c>
      <c r="N386" s="193">
        <v>1185</v>
      </c>
      <c r="O386" s="194">
        <v>1916</v>
      </c>
      <c r="P386" s="188">
        <v>706</v>
      </c>
      <c r="Q386" s="192">
        <v>676</v>
      </c>
      <c r="R386" s="190">
        <v>1019</v>
      </c>
      <c r="S386" s="191">
        <v>728</v>
      </c>
      <c r="T386" s="188">
        <v>116</v>
      </c>
      <c r="U386" s="192">
        <v>369</v>
      </c>
      <c r="V386" s="190">
        <v>352</v>
      </c>
      <c r="W386" s="191">
        <v>947</v>
      </c>
      <c r="X386" s="188">
        <v>531</v>
      </c>
      <c r="Y386" s="192">
        <v>595</v>
      </c>
      <c r="Z386" s="190">
        <v>1292</v>
      </c>
      <c r="AA386" s="188">
        <v>1150</v>
      </c>
      <c r="AB386" s="169">
        <f t="shared" si="6404"/>
        <v>9822</v>
      </c>
      <c r="AC386" s="170">
        <f t="shared" si="6405"/>
        <v>10610</v>
      </c>
      <c r="AE386" s="269" t="s">
        <v>85</v>
      </c>
      <c r="BI386" s="136" t="s">
        <v>21</v>
      </c>
      <c r="BJ386" s="128">
        <f>B386/B405</f>
        <v>0.10308495491219744</v>
      </c>
      <c r="BK386" s="129">
        <f t="shared" ref="BK386" si="6515">C386/C405</f>
        <v>6.1965016747301822E-2</v>
      </c>
      <c r="BL386" s="130">
        <f t="shared" ref="BL386" si="6516">D386/D405</f>
        <v>6.5789473684210523E-2</v>
      </c>
      <c r="BM386" s="131">
        <f t="shared" ref="BM386" si="6517">E386/E405</f>
        <v>8.6288416075650118E-2</v>
      </c>
      <c r="BN386" s="128">
        <f t="shared" ref="BN386" si="6518">F386/F405</f>
        <v>9.874701670644391E-2</v>
      </c>
      <c r="BO386" s="129">
        <f t="shared" ref="BO386" si="6519">G386/G405</f>
        <v>4.9155986245701784E-2</v>
      </c>
      <c r="BP386" s="130">
        <f t="shared" ref="BP386" si="6520">H386/H405</f>
        <v>8.3907056798623064E-2</v>
      </c>
      <c r="BQ386" s="131">
        <f t="shared" ref="BQ386" si="6521">I386/I405</f>
        <v>5.6681110200257644E-2</v>
      </c>
      <c r="BR386" s="128">
        <f t="shared" ref="BR386" si="6522">J386/J405</f>
        <v>0.04</v>
      </c>
      <c r="BS386" s="129">
        <f t="shared" ref="BS386" si="6523">K386/K405</f>
        <v>0.12427250941458405</v>
      </c>
      <c r="BT386" s="130">
        <f t="shared" ref="BT386" si="6524">L386/L405</f>
        <v>4.2575952075310224E-2</v>
      </c>
      <c r="BU386" s="128">
        <f t="shared" ref="BU386" si="6525">M386/M405</f>
        <v>0.12657540199913081</v>
      </c>
      <c r="BV386" s="132">
        <f t="shared" ref="BV386" si="6526">N386/N405</f>
        <v>6.4147674985113409E-2</v>
      </c>
      <c r="BW386" s="133">
        <f t="shared" ref="BW386" si="6527">O386/O405</f>
        <v>0.10461370461370462</v>
      </c>
      <c r="BX386" s="128">
        <f t="shared" ref="BX386" si="6528">P386/P405</f>
        <v>7.7514273166447073E-2</v>
      </c>
      <c r="BY386" s="129">
        <f t="shared" ref="BY386" si="6529">Q386/Q405</f>
        <v>7.6014843135050039E-2</v>
      </c>
      <c r="BZ386" s="130">
        <f t="shared" ref="BZ386" si="6530">R386/R405</f>
        <v>8.6042387908469131E-2</v>
      </c>
      <c r="CA386" s="131">
        <f t="shared" ref="CA386" si="6531">S386/S405</f>
        <v>6.0424966799468793E-2</v>
      </c>
      <c r="CB386" s="128">
        <f t="shared" ref="CB386" si="6532">T386/T405</f>
        <v>4.2475283778835589E-2</v>
      </c>
      <c r="CC386" s="129">
        <f t="shared" ref="CC386" si="6533">U386/U405</f>
        <v>0.12746113989637306</v>
      </c>
      <c r="CD386" s="130">
        <f t="shared" ref="CD386" si="6534">V386/V405</f>
        <v>3.8352582261930702E-2</v>
      </c>
      <c r="CE386" s="131">
        <f t="shared" ref="CE386" si="6535">W386/W405</f>
        <v>9.3410929177352539E-2</v>
      </c>
      <c r="CF386" s="128">
        <f t="shared" ref="CF386" si="6536">X386/X405</f>
        <v>6.7989756722151087E-2</v>
      </c>
      <c r="CG386" s="129">
        <f t="shared" ref="CG386" si="6537">Y386/Y405</f>
        <v>0.1162109375</v>
      </c>
      <c r="CH386" s="130">
        <f t="shared" ref="CH386" si="6538">Z386/Z405</f>
        <v>7.6982661026038249E-2</v>
      </c>
      <c r="CI386" s="128">
        <f t="shared" ref="CI386" si="6539">AA386/AA405</f>
        <v>6.3764901580260602E-2</v>
      </c>
      <c r="CJ386" s="134">
        <f t="shared" ref="CJ386" si="6540">AB386/AB405</f>
        <v>7.3600047957677356E-2</v>
      </c>
      <c r="CK386" s="135">
        <f t="shared" ref="CK386" si="6541">AC386/AC405</f>
        <v>7.9614608267613143E-2</v>
      </c>
    </row>
    <row r="387" spans="1:89" ht="14.25" thickTop="1" thickBot="1" x14ac:dyDescent="0.25">
      <c r="A387" s="145" t="s">
        <v>22</v>
      </c>
      <c r="B387" s="195">
        <v>847</v>
      </c>
      <c r="C387" s="196">
        <v>461</v>
      </c>
      <c r="D387" s="197">
        <v>398</v>
      </c>
      <c r="E387" s="198">
        <v>229</v>
      </c>
      <c r="F387" s="195">
        <v>1211</v>
      </c>
      <c r="G387" s="199">
        <v>344</v>
      </c>
      <c r="H387" s="197">
        <v>1398</v>
      </c>
      <c r="I387" s="198">
        <v>740</v>
      </c>
      <c r="J387" s="195">
        <v>170</v>
      </c>
      <c r="K387" s="199">
        <v>379</v>
      </c>
      <c r="L387" s="197">
        <v>338</v>
      </c>
      <c r="M387" s="195">
        <v>919</v>
      </c>
      <c r="N387" s="200">
        <v>998</v>
      </c>
      <c r="O387" s="201">
        <v>1302</v>
      </c>
      <c r="P387" s="195">
        <v>663</v>
      </c>
      <c r="Q387" s="199">
        <v>388</v>
      </c>
      <c r="R387" s="197">
        <v>996</v>
      </c>
      <c r="S387" s="198">
        <v>570</v>
      </c>
      <c r="T387" s="195">
        <v>130</v>
      </c>
      <c r="U387" s="199">
        <v>169</v>
      </c>
      <c r="V387" s="197">
        <v>337</v>
      </c>
      <c r="W387" s="198">
        <v>932</v>
      </c>
      <c r="X387" s="195">
        <v>503</v>
      </c>
      <c r="Y387" s="199">
        <v>358</v>
      </c>
      <c r="Z387" s="197">
        <v>1141</v>
      </c>
      <c r="AA387" s="195">
        <v>863</v>
      </c>
      <c r="AB387" s="169">
        <f t="shared" si="6404"/>
        <v>9130</v>
      </c>
      <c r="AC387" s="170">
        <f t="shared" si="6405"/>
        <v>7654</v>
      </c>
      <c r="AE387" s="296" t="s">
        <v>0</v>
      </c>
      <c r="AF387" s="298" t="s">
        <v>1</v>
      </c>
      <c r="AG387" s="299"/>
      <c r="AH387" s="298" t="s">
        <v>2</v>
      </c>
      <c r="AI387" s="299"/>
      <c r="AJ387" s="298" t="s">
        <v>3</v>
      </c>
      <c r="AK387" s="299"/>
      <c r="AL387" s="298" t="s">
        <v>4</v>
      </c>
      <c r="AM387" s="299"/>
      <c r="AN387" s="298" t="s">
        <v>5</v>
      </c>
      <c r="AO387" s="299"/>
      <c r="AP387" s="298" t="s">
        <v>6</v>
      </c>
      <c r="AQ387" s="299"/>
      <c r="AR387" s="298" t="s">
        <v>7</v>
      </c>
      <c r="AS387" s="299"/>
      <c r="AT387" s="298" t="s">
        <v>8</v>
      </c>
      <c r="AU387" s="299"/>
      <c r="AV387" s="298" t="s">
        <v>9</v>
      </c>
      <c r="AW387" s="299"/>
      <c r="AX387" s="298" t="s">
        <v>10</v>
      </c>
      <c r="AY387" s="299"/>
      <c r="AZ387" s="298" t="s">
        <v>11</v>
      </c>
      <c r="BA387" s="299"/>
      <c r="BB387" s="298" t="s">
        <v>12</v>
      </c>
      <c r="BC387" s="299"/>
      <c r="BD387" s="301" t="s">
        <v>40</v>
      </c>
      <c r="BE387" s="302"/>
      <c r="BF387" s="303" t="s">
        <v>41</v>
      </c>
      <c r="BG387" s="304"/>
      <c r="BI387" s="145" t="s">
        <v>22</v>
      </c>
      <c r="BJ387" s="128">
        <f>B387/B405</f>
        <v>8.039867109634552E-2</v>
      </c>
      <c r="BK387" s="129">
        <f t="shared" ref="BK387" si="6542">C387/C405</f>
        <v>4.2891700781540754E-2</v>
      </c>
      <c r="BL387" s="130">
        <f t="shared" ref="BL387" si="6543">D387/D405</f>
        <v>7.9346092503987234E-2</v>
      </c>
      <c r="BM387" s="131">
        <f t="shared" ref="BM387" si="6544">E387/E405</f>
        <v>4.5114263199369585E-2</v>
      </c>
      <c r="BN387" s="128">
        <f t="shared" ref="BN387" si="6545">F387/F405</f>
        <v>9.0319212410501198E-2</v>
      </c>
      <c r="BO387" s="129">
        <f t="shared" ref="BO387" si="6546">G387/G405</f>
        <v>2.6883401062832137E-2</v>
      </c>
      <c r="BP387" s="130">
        <f t="shared" ref="BP387" si="6547">H387/H405</f>
        <v>8.5935579050897465E-2</v>
      </c>
      <c r="BQ387" s="131">
        <f t="shared" ref="BQ387" si="6548">I387/I405</f>
        <v>4.3330600772924228E-2</v>
      </c>
      <c r="BR387" s="128">
        <f t="shared" ref="BR387" si="6549">J387/J405</f>
        <v>5.7627118644067797E-2</v>
      </c>
      <c r="BS387" s="129">
        <f t="shared" ref="BS387" si="6550">K387/K405</f>
        <v>0.12975008558712769</v>
      </c>
      <c r="BT387" s="130">
        <f t="shared" ref="BT387" si="6551">L387/L405</f>
        <v>3.6157466837826273E-2</v>
      </c>
      <c r="BU387" s="128">
        <f t="shared" ref="BU387" si="6552">M387/M405</f>
        <v>9.9847892220773574E-2</v>
      </c>
      <c r="BV387" s="132">
        <f t="shared" ref="BV387" si="6553">N387/N405</f>
        <v>5.4024792941049102E-2</v>
      </c>
      <c r="BW387" s="133">
        <f t="shared" ref="BW387" si="6554">O387/O405</f>
        <v>7.1089271089271086E-2</v>
      </c>
      <c r="BX387" s="128">
        <f t="shared" ref="BX387" si="6555">P387/P405</f>
        <v>7.2793148880105407E-2</v>
      </c>
      <c r="BY387" s="129">
        <f t="shared" ref="BY387" si="6556">Q387/Q405</f>
        <v>4.362982120769144E-2</v>
      </c>
      <c r="BZ387" s="130">
        <f t="shared" ref="BZ387" si="6557">R387/R405</f>
        <v>8.4100312420839318E-2</v>
      </c>
      <c r="CA387" s="131">
        <f t="shared" ref="CA387" si="6558">S387/S405</f>
        <v>4.7310756972111553E-2</v>
      </c>
      <c r="CB387" s="128">
        <f t="shared" ref="CB387" si="6559">T387/T405</f>
        <v>4.7601611131453683E-2</v>
      </c>
      <c r="CC387" s="129">
        <f t="shared" ref="CC387" si="6560">U387/U405</f>
        <v>5.8376511226252162E-2</v>
      </c>
      <c r="CD387" s="130">
        <f t="shared" ref="CD387" si="6561">V387/V405</f>
        <v>3.671823926781434E-2</v>
      </c>
      <c r="CE387" s="131">
        <f t="shared" ref="CE387" si="6562">W387/W405</f>
        <v>9.193134740579996E-2</v>
      </c>
      <c r="CF387" s="128">
        <f t="shared" ref="CF387" si="6563">X387/X405</f>
        <v>6.4404609475032015E-2</v>
      </c>
      <c r="CG387" s="129">
        <f t="shared" ref="CG387" si="6564">Y387/Y405</f>
        <v>6.9921874999999994E-2</v>
      </c>
      <c r="CH387" s="130">
        <f t="shared" ref="CH387" si="6565">Z387/Z405</f>
        <v>6.7985461478877435E-2</v>
      </c>
      <c r="CI387" s="128">
        <f t="shared" ref="CI387" si="6566">AA387/AA405</f>
        <v>4.7851400055447739E-2</v>
      </c>
      <c r="CJ387" s="134">
        <f t="shared" ref="CJ387" si="6567">AB387/AB405</f>
        <v>6.8414624094236834E-2</v>
      </c>
      <c r="CK387" s="135">
        <f t="shared" ref="CK387" si="6568">AC387/AC405</f>
        <v>5.7433573202668328E-2</v>
      </c>
    </row>
    <row r="388" spans="1:89" ht="15" thickTop="1" thickBot="1" x14ac:dyDescent="0.3">
      <c r="A388" s="136" t="s">
        <v>23</v>
      </c>
      <c r="B388" s="188">
        <v>537</v>
      </c>
      <c r="C388" s="189">
        <v>636</v>
      </c>
      <c r="D388" s="190">
        <v>225</v>
      </c>
      <c r="E388" s="191">
        <v>279</v>
      </c>
      <c r="F388" s="188">
        <v>803</v>
      </c>
      <c r="G388" s="192">
        <v>382</v>
      </c>
      <c r="H388" s="190">
        <v>920</v>
      </c>
      <c r="I388" s="191">
        <v>921</v>
      </c>
      <c r="J388" s="188">
        <v>121</v>
      </c>
      <c r="K388" s="192">
        <v>295</v>
      </c>
      <c r="L388" s="190">
        <v>335</v>
      </c>
      <c r="M388" s="188">
        <v>911</v>
      </c>
      <c r="N388" s="193">
        <v>1006</v>
      </c>
      <c r="O388" s="194">
        <v>1450</v>
      </c>
      <c r="P388" s="188">
        <v>439</v>
      </c>
      <c r="Q388" s="192">
        <v>484</v>
      </c>
      <c r="R388" s="190">
        <v>661</v>
      </c>
      <c r="S388" s="191">
        <v>792</v>
      </c>
      <c r="T388" s="188">
        <v>112</v>
      </c>
      <c r="U388" s="192">
        <v>214</v>
      </c>
      <c r="V388" s="190">
        <v>254</v>
      </c>
      <c r="W388" s="191">
        <v>907</v>
      </c>
      <c r="X388" s="188">
        <v>370</v>
      </c>
      <c r="Y388" s="192">
        <v>292</v>
      </c>
      <c r="Z388" s="190">
        <v>954</v>
      </c>
      <c r="AA388" s="188">
        <v>1149</v>
      </c>
      <c r="AB388" s="169">
        <f t="shared" si="6404"/>
        <v>6737</v>
      </c>
      <c r="AC388" s="170">
        <f t="shared" si="6405"/>
        <v>8712</v>
      </c>
      <c r="AE388" s="297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75" t="s">
        <v>14</v>
      </c>
      <c r="BG388" s="176" t="s">
        <v>15</v>
      </c>
      <c r="BI388" s="136" t="s">
        <v>23</v>
      </c>
      <c r="BJ388" s="128">
        <f>B388/B405</f>
        <v>5.0972947318462268E-2</v>
      </c>
      <c r="BK388" s="129">
        <f t="shared" ref="BK388" si="6569">C388/C405</f>
        <v>5.9173799776702646E-2</v>
      </c>
      <c r="BL388" s="130">
        <f t="shared" ref="BL388" si="6570">D388/D405</f>
        <v>4.4856459330143539E-2</v>
      </c>
      <c r="BM388" s="131">
        <f t="shared" ref="BM388" si="6571">E388/E405</f>
        <v>5.4964539007092202E-2</v>
      </c>
      <c r="BN388" s="128">
        <f t="shared" ref="BN388" si="6572">F388/F405</f>
        <v>5.9889618138424819E-2</v>
      </c>
      <c r="BO388" s="129">
        <f t="shared" ref="BO388" si="6573">G388/G405</f>
        <v>2.9853079087214754E-2</v>
      </c>
      <c r="BP388" s="130">
        <f t="shared" ref="BP388" si="6574">H388/H405</f>
        <v>5.6552741578559135E-2</v>
      </c>
      <c r="BQ388" s="131">
        <f t="shared" ref="BQ388" si="6575">I388/I405</f>
        <v>5.3929031502517856E-2</v>
      </c>
      <c r="BR388" s="128">
        <f t="shared" ref="BR388" si="6576">J388/J405</f>
        <v>4.1016949152542372E-2</v>
      </c>
      <c r="BS388" s="129">
        <f t="shared" ref="BS388" si="6577">K388/K405</f>
        <v>0.10099281068127354</v>
      </c>
      <c r="BT388" s="130">
        <f t="shared" ref="BT388" si="6578">L388/L405</f>
        <v>3.5836542575952077E-2</v>
      </c>
      <c r="BU388" s="128">
        <f t="shared" ref="BU388" si="6579">M388/M405</f>
        <v>9.8978704910908294E-2</v>
      </c>
      <c r="BV388" s="132">
        <f t="shared" ref="BV388" si="6580">N388/N405</f>
        <v>5.4457857413522437E-2</v>
      </c>
      <c r="BW388" s="133">
        <f t="shared" ref="BW388" si="6581">O388/O405</f>
        <v>7.9170079170079163E-2</v>
      </c>
      <c r="BX388" s="128">
        <f t="shared" ref="BX388" si="6582">P388/P405</f>
        <v>4.8199385155906896E-2</v>
      </c>
      <c r="BY388" s="129">
        <f t="shared" ref="BY388" si="6583">Q388/Q405</f>
        <v>5.4424828516810977E-2</v>
      </c>
      <c r="BZ388" s="130">
        <f t="shared" ref="BZ388" si="6584">R388/R405</f>
        <v>5.5813560753187538E-2</v>
      </c>
      <c r="CA388" s="131">
        <f t="shared" ref="CA388" si="6585">S388/S405</f>
        <v>6.5737051792828682E-2</v>
      </c>
      <c r="CB388" s="128">
        <f t="shared" ref="CB388" si="6586">T388/T405</f>
        <v>4.1010618820944707E-2</v>
      </c>
      <c r="CC388" s="129">
        <f t="shared" ref="CC388" si="6587">U388/U405</f>
        <v>7.3920552677029364E-2</v>
      </c>
      <c r="CD388" s="130">
        <f t="shared" ref="CD388" si="6588">V388/V405</f>
        <v>2.7674874700370451E-2</v>
      </c>
      <c r="CE388" s="131">
        <f t="shared" ref="CE388" si="6589">W388/W405</f>
        <v>8.9465377786545675E-2</v>
      </c>
      <c r="CF388" s="128">
        <f t="shared" ref="CF388" si="6590">X388/X405</f>
        <v>4.7375160051216392E-2</v>
      </c>
      <c r="CG388" s="129">
        <f t="shared" ref="CG388" si="6591">Y388/Y405</f>
        <v>5.7031249999999999E-2</v>
      </c>
      <c r="CH388" s="130">
        <f t="shared" ref="CH388" si="6592">Z388/Z405</f>
        <v>5.6843234225108744E-2</v>
      </c>
      <c r="CI388" s="128">
        <f t="shared" ref="CI388" si="6593">AA388/AA405</f>
        <v>6.3709453839756028E-2</v>
      </c>
      <c r="CJ388" s="134">
        <f t="shared" ref="CJ388" si="6594">AB388/AB405</f>
        <v>5.0482948797686042E-2</v>
      </c>
      <c r="CK388" s="135">
        <f t="shared" ref="CK388" si="6595">AC388/AC405</f>
        <v>6.5372522830107985E-2</v>
      </c>
    </row>
    <row r="389" spans="1:89" ht="13.5" thickTop="1" x14ac:dyDescent="0.2">
      <c r="A389" s="145" t="s">
        <v>24</v>
      </c>
      <c r="B389" s="202">
        <v>433</v>
      </c>
      <c r="C389" s="196">
        <v>502</v>
      </c>
      <c r="D389" s="197">
        <v>221</v>
      </c>
      <c r="E389" s="198">
        <v>246</v>
      </c>
      <c r="F389" s="195">
        <v>595</v>
      </c>
      <c r="G389" s="199">
        <v>443</v>
      </c>
      <c r="H389" s="197">
        <v>810</v>
      </c>
      <c r="I389" s="198">
        <v>741</v>
      </c>
      <c r="J389" s="195">
        <v>124</v>
      </c>
      <c r="K389" s="199">
        <v>165</v>
      </c>
      <c r="L389" s="197">
        <v>361</v>
      </c>
      <c r="M389" s="195">
        <v>485</v>
      </c>
      <c r="N389" s="200">
        <v>827</v>
      </c>
      <c r="O389" s="203">
        <v>831</v>
      </c>
      <c r="P389" s="195">
        <v>407</v>
      </c>
      <c r="Q389" s="199">
        <v>340</v>
      </c>
      <c r="R389" s="197">
        <v>551</v>
      </c>
      <c r="S389" s="198">
        <v>497</v>
      </c>
      <c r="T389" s="195">
        <v>116</v>
      </c>
      <c r="U389" s="199">
        <v>134</v>
      </c>
      <c r="V389" s="197">
        <v>315</v>
      </c>
      <c r="W389" s="204">
        <v>502</v>
      </c>
      <c r="X389" s="195">
        <v>374</v>
      </c>
      <c r="Y389" s="199">
        <v>215</v>
      </c>
      <c r="Z389" s="197">
        <v>901</v>
      </c>
      <c r="AA389" s="195">
        <v>1087</v>
      </c>
      <c r="AB389" s="169">
        <f t="shared" si="6404"/>
        <v>6035</v>
      </c>
      <c r="AC389" s="170">
        <f t="shared" si="6405"/>
        <v>6188</v>
      </c>
      <c r="AE389" s="272" t="str">
        <f>$AE$17</f>
        <v>17:00 - 17:59</v>
      </c>
      <c r="AF389" s="125">
        <f t="shared" ref="AF389:AU390" si="6596">SUMIF($A$9:$A$32,$AE389,B$381:B$404)</f>
        <v>627</v>
      </c>
      <c r="AG389" s="185">
        <f t="shared" si="6596"/>
        <v>1352</v>
      </c>
      <c r="AH389" s="126">
        <f t="shared" si="6596"/>
        <v>395</v>
      </c>
      <c r="AI389" s="179">
        <f t="shared" si="6596"/>
        <v>364</v>
      </c>
      <c r="AJ389" s="125">
        <f t="shared" si="6596"/>
        <v>671</v>
      </c>
      <c r="AK389" s="127">
        <f t="shared" si="6596"/>
        <v>1477</v>
      </c>
      <c r="AL389" s="126">
        <f t="shared" si="6596"/>
        <v>1037</v>
      </c>
      <c r="AM389" s="179">
        <f t="shared" si="6596"/>
        <v>1903</v>
      </c>
      <c r="AN389" s="125">
        <f t="shared" si="6596"/>
        <v>451</v>
      </c>
      <c r="AO389" s="127">
        <f t="shared" si="6596"/>
        <v>97</v>
      </c>
      <c r="AP389" s="126">
        <f t="shared" si="6596"/>
        <v>1183</v>
      </c>
      <c r="AQ389" s="125">
        <f t="shared" si="6596"/>
        <v>379</v>
      </c>
      <c r="AR389" s="178">
        <f t="shared" si="6596"/>
        <v>1887</v>
      </c>
      <c r="AS389" s="180">
        <f t="shared" si="6596"/>
        <v>1111</v>
      </c>
      <c r="AT389" s="125">
        <f t="shared" si="6596"/>
        <v>874</v>
      </c>
      <c r="AU389" s="127">
        <f t="shared" si="6596"/>
        <v>800</v>
      </c>
      <c r="AV389" s="126">
        <f t="shared" ref="AP389:BE390" si="6597">SUMIF($A$9:$A$32,$AE389,R$381:R$404)</f>
        <v>749</v>
      </c>
      <c r="AW389" s="179">
        <f t="shared" si="6597"/>
        <v>1136</v>
      </c>
      <c r="AX389" s="125">
        <f t="shared" si="6597"/>
        <v>398</v>
      </c>
      <c r="AY389" s="127">
        <f t="shared" si="6597"/>
        <v>75</v>
      </c>
      <c r="AZ389" s="126">
        <f t="shared" si="6597"/>
        <v>1032</v>
      </c>
      <c r="BA389" s="179">
        <f t="shared" si="6597"/>
        <v>485</v>
      </c>
      <c r="BB389" s="125">
        <f t="shared" si="6597"/>
        <v>863</v>
      </c>
      <c r="BC389" s="127">
        <f t="shared" si="6597"/>
        <v>217</v>
      </c>
      <c r="BD389" s="183">
        <f t="shared" si="6597"/>
        <v>1178</v>
      </c>
      <c r="BE389" s="184">
        <f t="shared" si="6597"/>
        <v>1524</v>
      </c>
      <c r="BF389" s="169">
        <f>AF389+AH389+AJ389+AL389+AN389+AP389+AR389+AT389+AV389+AX389+AZ389+BB389+BD389</f>
        <v>11345</v>
      </c>
      <c r="BG389" s="170">
        <f>AG389+AI389+AK389+AM389+AO389+AQ389+AS389+AU389+AW389+AY389+BA389+BC389+BE389</f>
        <v>10920</v>
      </c>
      <c r="BI389" s="145" t="s">
        <v>24</v>
      </c>
      <c r="BJ389" s="128">
        <f>B389/B405</f>
        <v>4.110109159943047E-2</v>
      </c>
      <c r="BK389" s="129">
        <f t="shared" ref="BK389" si="6598">C389/C405</f>
        <v>4.6706363974692966E-2</v>
      </c>
      <c r="BL389" s="130">
        <f t="shared" ref="BL389" si="6599">D389/D405</f>
        <v>4.4059011164274325E-2</v>
      </c>
      <c r="BM389" s="131">
        <f t="shared" ref="BM389" si="6600">E389/E405</f>
        <v>4.8463356973995272E-2</v>
      </c>
      <c r="BN389" s="128">
        <f t="shared" ref="BN389" si="6601">F389/F405</f>
        <v>4.4376491646778045E-2</v>
      </c>
      <c r="BO389" s="129">
        <f t="shared" ref="BO389" si="6602">G389/G405</f>
        <v>3.4620193810565802E-2</v>
      </c>
      <c r="BP389" s="130">
        <f t="shared" ref="BP389" si="6603">H389/H405</f>
        <v>4.9791000737644454E-2</v>
      </c>
      <c r="BQ389" s="131">
        <f t="shared" ref="BQ389" si="6604">I389/I405</f>
        <v>4.3389155638833589E-2</v>
      </c>
      <c r="BR389" s="128">
        <f t="shared" ref="BR389" si="6605">J389/J405</f>
        <v>4.2033898305084749E-2</v>
      </c>
      <c r="BS389" s="129">
        <f t="shared" ref="BS389" si="6606">K389/K405</f>
        <v>5.6487504279356386E-2</v>
      </c>
      <c r="BT389" s="130">
        <f t="shared" ref="BT389" si="6607">L389/L405</f>
        <v>3.8617886178861791E-2</v>
      </c>
      <c r="BU389" s="128">
        <f t="shared" ref="BU389" si="6608">M389/M405</f>
        <v>5.2694480660582355E-2</v>
      </c>
      <c r="BV389" s="132">
        <f t="shared" ref="BV389" si="6609">N389/N405</f>
        <v>4.4768039841931465E-2</v>
      </c>
      <c r="BW389" s="133">
        <f t="shared" ref="BW389" si="6610">O389/O405</f>
        <v>4.5372645372645376E-2</v>
      </c>
      <c r="BX389" s="128">
        <f t="shared" ref="BX389" si="6611">P389/P405</f>
        <v>4.4685990338164248E-2</v>
      </c>
      <c r="BY389" s="129">
        <f t="shared" ref="BY389" si="6612">Q389/Q405</f>
        <v>3.8232317553131674E-2</v>
      </c>
      <c r="BZ389" s="130">
        <f t="shared" ref="BZ389" si="6613">R389/R405</f>
        <v>4.6525373638436208E-2</v>
      </c>
      <c r="CA389" s="131">
        <f t="shared" ref="CA389" si="6614">S389/S405</f>
        <v>4.1251660026560423E-2</v>
      </c>
      <c r="CB389" s="128">
        <f t="shared" ref="CB389" si="6615">T389/T405</f>
        <v>4.2475283778835589E-2</v>
      </c>
      <c r="CC389" s="129">
        <f t="shared" ref="CC389" si="6616">U389/U405</f>
        <v>4.6286701208980999E-2</v>
      </c>
      <c r="CD389" s="130">
        <f t="shared" ref="CD389" si="6617">V389/V405</f>
        <v>3.432120287644367E-2</v>
      </c>
      <c r="CE389" s="131">
        <f t="shared" ref="CE389" si="6618">W389/W405</f>
        <v>4.9516669954626162E-2</v>
      </c>
      <c r="CF389" s="128">
        <f t="shared" ref="CF389" si="6619">X389/X405</f>
        <v>4.788732394366197E-2</v>
      </c>
      <c r="CG389" s="129">
        <f t="shared" ref="CG389" si="6620">Y389/Y405</f>
        <v>4.19921875E-2</v>
      </c>
      <c r="CH389" s="130">
        <f t="shared" ref="CH389" si="6621">Z389/Z405</f>
        <v>5.3685276768158256E-2</v>
      </c>
      <c r="CI389" s="128">
        <f t="shared" ref="CI389" si="6622">AA389/AA405</f>
        <v>6.0271693928472418E-2</v>
      </c>
      <c r="CJ389" s="134">
        <f t="shared" ref="CJ389" si="6623">AB389/AB405</f>
        <v>4.5222591063386559E-2</v>
      </c>
      <c r="CK389" s="135">
        <f t="shared" ref="CK389" si="6624">AC389/AC405</f>
        <v>4.6433100467482571E-2</v>
      </c>
    </row>
    <row r="390" spans="1:89" x14ac:dyDescent="0.2">
      <c r="A390" s="136" t="s">
        <v>25</v>
      </c>
      <c r="B390" s="205">
        <v>435</v>
      </c>
      <c r="C390" s="189">
        <v>464</v>
      </c>
      <c r="D390" s="190">
        <v>243</v>
      </c>
      <c r="E390" s="191">
        <v>205</v>
      </c>
      <c r="F390" s="188">
        <v>493</v>
      </c>
      <c r="G390" s="192">
        <v>446</v>
      </c>
      <c r="H390" s="190">
        <v>703</v>
      </c>
      <c r="I390" s="191">
        <v>659</v>
      </c>
      <c r="J390" s="188">
        <v>150</v>
      </c>
      <c r="K390" s="189">
        <v>110</v>
      </c>
      <c r="L390" s="190">
        <v>317</v>
      </c>
      <c r="M390" s="188">
        <v>356</v>
      </c>
      <c r="N390" s="193">
        <v>720</v>
      </c>
      <c r="O390" s="206">
        <v>731</v>
      </c>
      <c r="P390" s="188">
        <v>351</v>
      </c>
      <c r="Q390" s="189">
        <v>334</v>
      </c>
      <c r="R390" s="190">
        <v>544</v>
      </c>
      <c r="S390" s="191">
        <v>475</v>
      </c>
      <c r="T390" s="197">
        <v>112</v>
      </c>
      <c r="U390" s="188">
        <v>79</v>
      </c>
      <c r="V390" s="190">
        <v>322</v>
      </c>
      <c r="W390" s="207">
        <v>421</v>
      </c>
      <c r="X390" s="188">
        <v>321</v>
      </c>
      <c r="Y390" s="192">
        <v>144</v>
      </c>
      <c r="Z390" s="190">
        <v>886</v>
      </c>
      <c r="AA390" s="188">
        <v>928</v>
      </c>
      <c r="AB390" s="169">
        <f t="shared" si="6404"/>
        <v>5597</v>
      </c>
      <c r="AC390" s="170">
        <f t="shared" si="6405"/>
        <v>5352</v>
      </c>
      <c r="AE390" s="274" t="str">
        <f>$AE$18</f>
        <v>18:00 - 18:59</v>
      </c>
      <c r="AF390" s="125">
        <f t="shared" si="6596"/>
        <v>562</v>
      </c>
      <c r="AG390" s="189">
        <f t="shared" si="6596"/>
        <v>1304</v>
      </c>
      <c r="AH390" s="190">
        <f t="shared" si="6596"/>
        <v>286</v>
      </c>
      <c r="AI390" s="191">
        <f t="shared" si="6596"/>
        <v>448</v>
      </c>
      <c r="AJ390" s="275">
        <f t="shared" si="6596"/>
        <v>409</v>
      </c>
      <c r="AK390" s="192">
        <f t="shared" si="6596"/>
        <v>1566</v>
      </c>
      <c r="AL390" s="190">
        <f t="shared" si="6596"/>
        <v>985</v>
      </c>
      <c r="AM390" s="191">
        <f t="shared" si="6596"/>
        <v>1887</v>
      </c>
      <c r="AN390" s="275">
        <f t="shared" si="6596"/>
        <v>303</v>
      </c>
      <c r="AO390" s="192">
        <f t="shared" si="6596"/>
        <v>104</v>
      </c>
      <c r="AP390" s="190">
        <f t="shared" si="6597"/>
        <v>1119</v>
      </c>
      <c r="AQ390" s="275">
        <f t="shared" si="6597"/>
        <v>268</v>
      </c>
      <c r="AR390" s="193">
        <f t="shared" si="6597"/>
        <v>1628</v>
      </c>
      <c r="AS390" s="194">
        <f t="shared" si="6597"/>
        <v>963</v>
      </c>
      <c r="AT390" s="275">
        <f t="shared" si="6597"/>
        <v>718</v>
      </c>
      <c r="AU390" s="192">
        <f t="shared" si="6597"/>
        <v>681</v>
      </c>
      <c r="AV390" s="190">
        <f t="shared" si="6597"/>
        <v>753</v>
      </c>
      <c r="AW390" s="191">
        <f t="shared" si="6597"/>
        <v>1104</v>
      </c>
      <c r="AX390" s="275">
        <f t="shared" si="6597"/>
        <v>284</v>
      </c>
      <c r="AY390" s="192">
        <f t="shared" si="6597"/>
        <v>74</v>
      </c>
      <c r="AZ390" s="190">
        <f t="shared" si="6597"/>
        <v>1156</v>
      </c>
      <c r="BA390" s="191">
        <f t="shared" si="6597"/>
        <v>595</v>
      </c>
      <c r="BB390" s="275">
        <f t="shared" si="6597"/>
        <v>656</v>
      </c>
      <c r="BC390" s="192">
        <f t="shared" si="6597"/>
        <v>326</v>
      </c>
      <c r="BD390" s="190">
        <f t="shared" si="6597"/>
        <v>1027</v>
      </c>
      <c r="BE390" s="275">
        <f t="shared" si="6597"/>
        <v>1798</v>
      </c>
      <c r="BF390" s="171">
        <f>SUM(AF390,AH390,AJ390,AL390,AN390,AP390,AR390,AT390,AV390,AX390,AZ390,BB390,BD390)</f>
        <v>9886</v>
      </c>
      <c r="BG390" s="172">
        <f>SUM(AG390,AI390,AK390,AM390,AO390,AQ390,AS390,AU390,AW390,AY390,BA390,BC390,BE390)</f>
        <v>11118</v>
      </c>
      <c r="BI390" s="136" t="s">
        <v>25</v>
      </c>
      <c r="BJ390" s="128">
        <f>B390/B405</f>
        <v>4.129093497864262E-2</v>
      </c>
      <c r="BK390" s="129">
        <f t="shared" ref="BK390" si="6625">C390/C405</f>
        <v>4.3170822478600671E-2</v>
      </c>
      <c r="BL390" s="130">
        <f t="shared" ref="BL390" si="6626">D390/D405</f>
        <v>4.8444976076555027E-2</v>
      </c>
      <c r="BM390" s="131">
        <f t="shared" ref="BM390" si="6627">E390/E405</f>
        <v>4.0386130811662729E-2</v>
      </c>
      <c r="BN390" s="128">
        <f t="shared" ref="BN390" si="6628">F390/F405</f>
        <v>3.6769093078758947E-2</v>
      </c>
      <c r="BO390" s="129">
        <f t="shared" ref="BO390" si="6629">G390/G405</f>
        <v>3.4854642075648638E-2</v>
      </c>
      <c r="BP390" s="130">
        <f t="shared" ref="BP390" si="6630">H390/H405</f>
        <v>4.3213671010572906E-2</v>
      </c>
      <c r="BQ390" s="131">
        <f t="shared" ref="BQ390" si="6631">I390/I405</f>
        <v>3.8587656634266304E-2</v>
      </c>
      <c r="BR390" s="128">
        <f t="shared" ref="BR390" si="6632">J390/J405</f>
        <v>5.0847457627118647E-2</v>
      </c>
      <c r="BS390" s="129">
        <f t="shared" ref="BS390" si="6633">K390/K405</f>
        <v>3.7658336186237588E-2</v>
      </c>
      <c r="BT390" s="130">
        <f t="shared" ref="BT390" si="6634">L390/L405</f>
        <v>3.3910997004706886E-2</v>
      </c>
      <c r="BU390" s="128">
        <f t="shared" ref="BU390" si="6635">M390/M405</f>
        <v>3.867883528900478E-2</v>
      </c>
      <c r="BV390" s="132">
        <f t="shared" ref="BV390" si="6636">N390/N405</f>
        <v>3.897580252260055E-2</v>
      </c>
      <c r="BW390" s="133">
        <f t="shared" ref="BW390" si="6637">O390/O405</f>
        <v>3.9912639912639915E-2</v>
      </c>
      <c r="BX390" s="128">
        <f t="shared" ref="BX390" si="6638">P390/P405</f>
        <v>3.8537549407114624E-2</v>
      </c>
      <c r="BY390" s="129">
        <f t="shared" ref="BY390" si="6639">Q390/Q405</f>
        <v>3.7557629596311704E-2</v>
      </c>
      <c r="BZ390" s="130">
        <f t="shared" ref="BZ390" si="6640">R390/R405</f>
        <v>4.5934307185679306E-2</v>
      </c>
      <c r="CA390" s="131">
        <f t="shared" ref="CA390" si="6641">S390/S405</f>
        <v>3.9425630810092961E-2</v>
      </c>
      <c r="CB390" s="128">
        <f t="shared" ref="CB390" si="6642">T390/T405</f>
        <v>4.1010618820944707E-2</v>
      </c>
      <c r="CC390" s="129">
        <f t="shared" ref="CC390" si="6643">U390/U405</f>
        <v>2.7288428324697755E-2</v>
      </c>
      <c r="CD390" s="130">
        <f t="shared" ref="CD390" si="6644">V390/V405</f>
        <v>3.508389627369797E-2</v>
      </c>
      <c r="CE390" s="131">
        <f t="shared" ref="CE390" si="6645">W390/W405</f>
        <v>4.1526928388242255E-2</v>
      </c>
      <c r="CF390" s="128">
        <f t="shared" ref="CF390" si="6646">X390/X405</f>
        <v>4.1101152368758005E-2</v>
      </c>
      <c r="CG390" s="129">
        <f t="shared" ref="CG390" si="6647">Y390/Y405</f>
        <v>2.8125000000000001E-2</v>
      </c>
      <c r="CH390" s="130">
        <f t="shared" ref="CH390" si="6648">Z390/Z405</f>
        <v>5.279151522373831E-2</v>
      </c>
      <c r="CI390" s="128">
        <f t="shared" ref="CI390" si="6649">AA390/AA405</f>
        <v>5.1455503188245079E-2</v>
      </c>
      <c r="CJ390" s="134">
        <f t="shared" ref="CJ390" si="6650">AB390/AB405</f>
        <v>4.1940487519763807E-2</v>
      </c>
      <c r="CK390" s="135">
        <f t="shared" ref="CK390" si="6651">AC390/AC405</f>
        <v>4.0159979589845948E-2</v>
      </c>
    </row>
    <row r="391" spans="1:89" ht="13.5" thickBot="1" x14ac:dyDescent="0.25">
      <c r="A391" s="145" t="s">
        <v>26</v>
      </c>
      <c r="B391" s="202">
        <v>357</v>
      </c>
      <c r="C391" s="196">
        <v>469</v>
      </c>
      <c r="D391" s="197">
        <v>210</v>
      </c>
      <c r="E391" s="198">
        <v>259</v>
      </c>
      <c r="F391" s="195">
        <v>425</v>
      </c>
      <c r="G391" s="199">
        <v>445</v>
      </c>
      <c r="H391" s="197">
        <v>695</v>
      </c>
      <c r="I391" s="198">
        <v>803</v>
      </c>
      <c r="J391" s="195">
        <v>135</v>
      </c>
      <c r="K391" s="196">
        <v>153</v>
      </c>
      <c r="L391" s="197">
        <v>300</v>
      </c>
      <c r="M391" s="195">
        <v>373</v>
      </c>
      <c r="N391" s="200">
        <v>743</v>
      </c>
      <c r="O391" s="203">
        <v>752</v>
      </c>
      <c r="P391" s="195">
        <v>358</v>
      </c>
      <c r="Q391" s="196">
        <v>326</v>
      </c>
      <c r="R391" s="197">
        <v>512</v>
      </c>
      <c r="S391" s="198">
        <v>532</v>
      </c>
      <c r="T391" s="195">
        <v>96</v>
      </c>
      <c r="U391" s="199">
        <v>139</v>
      </c>
      <c r="V391" s="197">
        <v>331</v>
      </c>
      <c r="W391" s="204">
        <v>429</v>
      </c>
      <c r="X391" s="195">
        <v>288</v>
      </c>
      <c r="Y391" s="199">
        <v>187</v>
      </c>
      <c r="Z391" s="197">
        <v>833</v>
      </c>
      <c r="AA391" s="195">
        <v>939</v>
      </c>
      <c r="AB391" s="169">
        <f t="shared" si="6404"/>
        <v>5283</v>
      </c>
      <c r="AC391" s="170">
        <f t="shared" si="6405"/>
        <v>5806</v>
      </c>
      <c r="AE391" s="272"/>
      <c r="AF391" s="125"/>
      <c r="AG391" s="196"/>
      <c r="AH391" s="197"/>
      <c r="AI391" s="198"/>
      <c r="AJ391" s="195"/>
      <c r="AK391" s="199"/>
      <c r="AL391" s="197"/>
      <c r="AM391" s="198"/>
      <c r="AN391" s="195"/>
      <c r="AO391" s="199"/>
      <c r="AP391" s="197"/>
      <c r="AQ391" s="195"/>
      <c r="AR391" s="200"/>
      <c r="AS391" s="201"/>
      <c r="AT391" s="195"/>
      <c r="AU391" s="199"/>
      <c r="AV391" s="197"/>
      <c r="AW391" s="198"/>
      <c r="AX391" s="195"/>
      <c r="AY391" s="199"/>
      <c r="AZ391" s="197"/>
      <c r="BA391" s="198"/>
      <c r="BB391" s="195"/>
      <c r="BC391" s="199"/>
      <c r="BD391" s="197"/>
      <c r="BE391" s="195"/>
      <c r="BF391" s="171"/>
      <c r="BG391" s="172"/>
      <c r="BI391" s="145" t="s">
        <v>26</v>
      </c>
      <c r="BJ391" s="128">
        <f>B391/B405</f>
        <v>3.3887043189368769E-2</v>
      </c>
      <c r="BK391" s="129">
        <f t="shared" ref="BK391" si="6652">C391/C405</f>
        <v>4.3636025307033866E-2</v>
      </c>
      <c r="BL391" s="130">
        <f t="shared" ref="BL391" si="6653">D391/D405</f>
        <v>4.1866028708133975E-2</v>
      </c>
      <c r="BM391" s="131">
        <f t="shared" ref="BM391" si="6654">E391/E405</f>
        <v>5.1024428684003149E-2</v>
      </c>
      <c r="BN391" s="128">
        <f t="shared" ref="BN391" si="6655">F391/F405</f>
        <v>3.169749403341289E-2</v>
      </c>
      <c r="BO391" s="129">
        <f t="shared" ref="BO391" si="6656">G391/G405</f>
        <v>3.4776492653954362E-2</v>
      </c>
      <c r="BP391" s="130">
        <f t="shared" ref="BP391" si="6657">H391/H405</f>
        <v>4.2721908040324566E-2</v>
      </c>
      <c r="BQ391" s="131">
        <f t="shared" ref="BQ391" si="6658">I391/I405</f>
        <v>4.7019557325213727E-2</v>
      </c>
      <c r="BR391" s="128">
        <f t="shared" ref="BR391" si="6659">J391/J405</f>
        <v>4.576271186440678E-2</v>
      </c>
      <c r="BS391" s="129">
        <f t="shared" ref="BS391" si="6660">K391/K405</f>
        <v>5.237932214994865E-2</v>
      </c>
      <c r="BT391" s="130">
        <f t="shared" ref="BT391" si="6661">L391/L405</f>
        <v>3.2092426187419767E-2</v>
      </c>
      <c r="BU391" s="128">
        <f t="shared" ref="BU391" si="6662">M391/M405</f>
        <v>4.0525858322468494E-2</v>
      </c>
      <c r="BV391" s="132">
        <f t="shared" ref="BV391" si="6663">N391/N405</f>
        <v>4.0220862880961404E-2</v>
      </c>
      <c r="BW391" s="133">
        <f t="shared" ref="BW391" si="6664">O391/O405</f>
        <v>4.105924105924106E-2</v>
      </c>
      <c r="BX391" s="128">
        <f t="shared" ref="BX391" si="6665">P391/P405</f>
        <v>3.9306104523495825E-2</v>
      </c>
      <c r="BY391" s="129">
        <f t="shared" ref="BY391" si="6666">Q391/Q405</f>
        <v>3.6658045653885078E-2</v>
      </c>
      <c r="BZ391" s="130">
        <f t="shared" ref="BZ391" si="6667">R391/R405</f>
        <v>4.3232289115933464E-2</v>
      </c>
      <c r="CA391" s="131">
        <f t="shared" ref="CA391" si="6668">S391/S405</f>
        <v>4.4156706507304119E-2</v>
      </c>
      <c r="CB391" s="128">
        <f t="shared" ref="CB391" si="6669">T391/T405</f>
        <v>3.5151958989381178E-2</v>
      </c>
      <c r="CC391" s="129">
        <f t="shared" ref="CC391" si="6670">U391/U405</f>
        <v>4.8013816925734025E-2</v>
      </c>
      <c r="CD391" s="130">
        <f t="shared" ref="CD391" si="6671">V391/V405</f>
        <v>3.6064502070167793E-2</v>
      </c>
      <c r="CE391" s="131">
        <f t="shared" ref="CE391" si="6672">W391/W405</f>
        <v>4.2316038666403627E-2</v>
      </c>
      <c r="CF391" s="128">
        <f t="shared" ref="CF391" si="6673">X391/X405</f>
        <v>3.6875800256081948E-2</v>
      </c>
      <c r="CG391" s="129">
        <f t="shared" ref="CG391" si="6674">Y391/Y405</f>
        <v>3.6523437499999999E-2</v>
      </c>
      <c r="CH391" s="130">
        <f t="shared" ref="CH391" si="6675">Z391/Z405</f>
        <v>4.9633557766787822E-2</v>
      </c>
      <c r="CI391" s="128">
        <f t="shared" ref="CI391" si="6676">AA391/AA405</f>
        <v>5.2065428333795398E-2</v>
      </c>
      <c r="CJ391" s="134">
        <f t="shared" ref="CJ391" si="6677">AB391/AB405</f>
        <v>3.9587563974792246E-2</v>
      </c>
      <c r="CK391" s="135">
        <f t="shared" ref="CK391" si="6678">AC391/AC405</f>
        <v>4.3566674420524212E-2</v>
      </c>
    </row>
    <row r="392" spans="1:89" ht="14.25" thickTop="1" thickBot="1" x14ac:dyDescent="0.25">
      <c r="A392" s="136" t="s">
        <v>27</v>
      </c>
      <c r="B392" s="205">
        <v>336</v>
      </c>
      <c r="C392" s="189">
        <v>628</v>
      </c>
      <c r="D392" s="190">
        <v>235</v>
      </c>
      <c r="E392" s="191">
        <v>273</v>
      </c>
      <c r="F392" s="188">
        <v>412</v>
      </c>
      <c r="G392" s="192">
        <v>564</v>
      </c>
      <c r="H392" s="190">
        <v>716</v>
      </c>
      <c r="I392" s="191">
        <v>784</v>
      </c>
      <c r="J392" s="188">
        <v>167</v>
      </c>
      <c r="K392" s="189">
        <v>91</v>
      </c>
      <c r="L392" s="190">
        <v>411</v>
      </c>
      <c r="M392" s="188">
        <v>318</v>
      </c>
      <c r="N392" s="193">
        <v>812</v>
      </c>
      <c r="O392" s="206">
        <v>620</v>
      </c>
      <c r="P392" s="188">
        <v>413</v>
      </c>
      <c r="Q392" s="189">
        <v>317</v>
      </c>
      <c r="R392" s="190">
        <v>596</v>
      </c>
      <c r="S392" s="191">
        <v>496</v>
      </c>
      <c r="T392" s="188">
        <v>116</v>
      </c>
      <c r="U392" s="192">
        <v>115</v>
      </c>
      <c r="V392" s="190">
        <v>382</v>
      </c>
      <c r="W392" s="207">
        <v>409</v>
      </c>
      <c r="X392" s="188">
        <v>304</v>
      </c>
      <c r="Y392" s="192">
        <v>130</v>
      </c>
      <c r="Z392" s="190">
        <v>844</v>
      </c>
      <c r="AA392" s="188">
        <v>853</v>
      </c>
      <c r="AB392" s="169">
        <f t="shared" si="6404"/>
        <v>5744</v>
      </c>
      <c r="AC392" s="170">
        <f t="shared" si="6405"/>
        <v>5598</v>
      </c>
      <c r="AE392" s="266" t="s">
        <v>13</v>
      </c>
      <c r="AF392" s="20">
        <f t="shared" ref="AF392:BG392" si="6679">SUM(AF389:AF391)</f>
        <v>1189</v>
      </c>
      <c r="AG392" s="21">
        <f t="shared" si="6679"/>
        <v>2656</v>
      </c>
      <c r="AH392" s="20">
        <f t="shared" si="6679"/>
        <v>681</v>
      </c>
      <c r="AI392" s="21">
        <f t="shared" si="6679"/>
        <v>812</v>
      </c>
      <c r="AJ392" s="20">
        <f t="shared" si="6679"/>
        <v>1080</v>
      </c>
      <c r="AK392" s="21">
        <f t="shared" si="6679"/>
        <v>3043</v>
      </c>
      <c r="AL392" s="20">
        <f t="shared" si="6679"/>
        <v>2022</v>
      </c>
      <c r="AM392" s="21">
        <f t="shared" si="6679"/>
        <v>3790</v>
      </c>
      <c r="AN392" s="20">
        <f t="shared" si="6679"/>
        <v>754</v>
      </c>
      <c r="AO392" s="21">
        <f t="shared" si="6679"/>
        <v>201</v>
      </c>
      <c r="AP392" s="20">
        <f t="shared" si="6679"/>
        <v>2302</v>
      </c>
      <c r="AQ392" s="21">
        <f t="shared" si="6679"/>
        <v>647</v>
      </c>
      <c r="AR392" s="20">
        <f t="shared" si="6679"/>
        <v>3515</v>
      </c>
      <c r="AS392" s="21">
        <f t="shared" si="6679"/>
        <v>2074</v>
      </c>
      <c r="AT392" s="20">
        <f t="shared" si="6679"/>
        <v>1592</v>
      </c>
      <c r="AU392" s="21">
        <f t="shared" si="6679"/>
        <v>1481</v>
      </c>
      <c r="AV392" s="20">
        <f t="shared" si="6679"/>
        <v>1502</v>
      </c>
      <c r="AW392" s="21">
        <f t="shared" si="6679"/>
        <v>2240</v>
      </c>
      <c r="AX392" s="20">
        <f t="shared" si="6679"/>
        <v>682</v>
      </c>
      <c r="AY392" s="21">
        <f t="shared" si="6679"/>
        <v>149</v>
      </c>
      <c r="AZ392" s="20">
        <f t="shared" si="6679"/>
        <v>2188</v>
      </c>
      <c r="BA392" s="21">
        <f t="shared" si="6679"/>
        <v>1080</v>
      </c>
      <c r="BB392" s="20">
        <f t="shared" si="6679"/>
        <v>1519</v>
      </c>
      <c r="BC392" s="21">
        <f t="shared" si="6679"/>
        <v>543</v>
      </c>
      <c r="BD392" s="20">
        <f t="shared" si="6679"/>
        <v>2205</v>
      </c>
      <c r="BE392" s="21">
        <f t="shared" si="6679"/>
        <v>3322</v>
      </c>
      <c r="BF392" s="173">
        <f t="shared" si="6679"/>
        <v>21231</v>
      </c>
      <c r="BG392" s="174">
        <f t="shared" si="6679"/>
        <v>22038</v>
      </c>
      <c r="BI392" s="136" t="s">
        <v>27</v>
      </c>
      <c r="BJ392" s="128">
        <f>B392/B405</f>
        <v>3.1893687707641193E-2</v>
      </c>
      <c r="BK392" s="129">
        <f t="shared" ref="BK392" si="6680">C392/C405</f>
        <v>5.8429475251209527E-2</v>
      </c>
      <c r="BL392" s="130">
        <f t="shared" ref="BL392" si="6681">D392/D405</f>
        <v>4.6850079744816586E-2</v>
      </c>
      <c r="BM392" s="131">
        <f t="shared" ref="BM392" si="6682">E392/E405</f>
        <v>5.3782505910165486E-2</v>
      </c>
      <c r="BN392" s="128">
        <f t="shared" ref="BN392" si="6683">F392/F405</f>
        <v>3.0727923627684964E-2</v>
      </c>
      <c r="BO392" s="129">
        <f t="shared" ref="BO392" si="6684">G392/G405</f>
        <v>4.4076273835573616E-2</v>
      </c>
      <c r="BP392" s="130">
        <f t="shared" ref="BP392" si="6685">H392/H405</f>
        <v>4.4012785837226454E-2</v>
      </c>
      <c r="BQ392" s="131">
        <f t="shared" ref="BQ392" si="6686">I392/I405</f>
        <v>4.5907014872935942E-2</v>
      </c>
      <c r="BR392" s="128">
        <f t="shared" ref="BR392" si="6687">J392/J405</f>
        <v>5.6610169491525426E-2</v>
      </c>
      <c r="BS392" s="129">
        <f t="shared" ref="BS392" si="6688">K392/K405</f>
        <v>3.1153714481342007E-2</v>
      </c>
      <c r="BT392" s="130">
        <f t="shared" ref="BT392" si="6689">L392/L405</f>
        <v>4.396662387676508E-2</v>
      </c>
      <c r="BU392" s="128">
        <f t="shared" ref="BU392" si="6690">M392/M405</f>
        <v>3.4550195567144719E-2</v>
      </c>
      <c r="BV392" s="132">
        <f t="shared" ref="BV392" si="6691">N392/N405</f>
        <v>4.3956043956043959E-2</v>
      </c>
      <c r="BW392" s="133">
        <f t="shared" ref="BW392" si="6692">O392/O405</f>
        <v>3.385203385203385E-2</v>
      </c>
      <c r="BX392" s="128">
        <f t="shared" ref="BX392" si="6693">P392/P405</f>
        <v>4.5344751866491E-2</v>
      </c>
      <c r="BY392" s="129">
        <f t="shared" ref="BY392" si="6694">Q392/Q405</f>
        <v>3.5646013718655119E-2</v>
      </c>
      <c r="BZ392" s="130">
        <f t="shared" ref="BZ392" si="6695">R392/R405</f>
        <v>5.0325086549016296E-2</v>
      </c>
      <c r="CA392" s="131">
        <f t="shared" ref="CA392" si="6696">S392/S405</f>
        <v>4.1168658698539175E-2</v>
      </c>
      <c r="CB392" s="128">
        <f t="shared" ref="CB392" si="6697">T392/T405</f>
        <v>4.2475283778835589E-2</v>
      </c>
      <c r="CC392" s="129">
        <f t="shared" ref="CC392" si="6698">U392/U405</f>
        <v>3.9723661485319514E-2</v>
      </c>
      <c r="CD392" s="130">
        <f t="shared" ref="CD392" si="6699">V392/V405</f>
        <v>4.1621268250163435E-2</v>
      </c>
      <c r="CE392" s="131">
        <f t="shared" ref="CE392" si="6700">W392/W405</f>
        <v>4.0343262971000195E-2</v>
      </c>
      <c r="CF392" s="128">
        <f t="shared" ref="CF392" si="6701">X392/X405</f>
        <v>3.8924455825864276E-2</v>
      </c>
      <c r="CG392" s="129">
        <f t="shared" ref="CG392" si="6702">Y392/Y405</f>
        <v>2.5390625E-2</v>
      </c>
      <c r="CH392" s="130">
        <f t="shared" ref="CH392" si="6703">Z392/Z405</f>
        <v>5.0288982899362449E-2</v>
      </c>
      <c r="CI392" s="128">
        <f t="shared" ref="CI392" si="6704">AA392/AA405</f>
        <v>4.7296922650401994E-2</v>
      </c>
      <c r="CJ392" s="134">
        <f t="shared" ref="CJ392" si="6705">AB392/AB405</f>
        <v>4.304201542139062E-2</v>
      </c>
      <c r="CK392" s="135">
        <f t="shared" ref="CK392" si="6706">AC392/AC405</f>
        <v>4.2005897934222276E-2</v>
      </c>
    </row>
    <row r="393" spans="1:89" ht="13.5" thickTop="1" x14ac:dyDescent="0.2">
      <c r="A393" s="145" t="s">
        <v>28</v>
      </c>
      <c r="B393" s="202">
        <v>346</v>
      </c>
      <c r="C393" s="196">
        <v>666</v>
      </c>
      <c r="D393" s="197">
        <v>248</v>
      </c>
      <c r="E393" s="198">
        <v>259</v>
      </c>
      <c r="F393" s="195">
        <v>458</v>
      </c>
      <c r="G393" s="199">
        <v>748</v>
      </c>
      <c r="H393" s="197">
        <v>740</v>
      </c>
      <c r="I393" s="198">
        <v>1016</v>
      </c>
      <c r="J393" s="195">
        <v>202</v>
      </c>
      <c r="K393" s="196">
        <v>99</v>
      </c>
      <c r="L393" s="197">
        <v>702</v>
      </c>
      <c r="M393" s="195">
        <v>287</v>
      </c>
      <c r="N393" s="200">
        <v>1106</v>
      </c>
      <c r="O393" s="203">
        <v>739</v>
      </c>
      <c r="P393" s="195">
        <v>474</v>
      </c>
      <c r="Q393" s="196">
        <v>356</v>
      </c>
      <c r="R393" s="197">
        <v>526</v>
      </c>
      <c r="S393" s="198">
        <v>635</v>
      </c>
      <c r="T393" s="195">
        <v>209</v>
      </c>
      <c r="U393" s="199">
        <v>59</v>
      </c>
      <c r="V393" s="197">
        <v>633</v>
      </c>
      <c r="W393" s="204">
        <v>398</v>
      </c>
      <c r="X393" s="195">
        <v>390</v>
      </c>
      <c r="Y393" s="199">
        <v>163</v>
      </c>
      <c r="Z393" s="197">
        <v>956</v>
      </c>
      <c r="AA393" s="195">
        <v>1141</v>
      </c>
      <c r="AB393" s="169">
        <f t="shared" si="6404"/>
        <v>6990</v>
      </c>
      <c r="AC393" s="170">
        <f t="shared" si="6405"/>
        <v>6566</v>
      </c>
      <c r="BI393" s="145" t="s">
        <v>28</v>
      </c>
      <c r="BJ393" s="128">
        <f>B393/B405</f>
        <v>3.2842904603701949E-2</v>
      </c>
      <c r="BK393" s="129">
        <f t="shared" ref="BK393" si="6707">C393/C405</f>
        <v>6.1965016747301822E-2</v>
      </c>
      <c r="BL393" s="130">
        <f t="shared" ref="BL393" si="6708">D393/D405</f>
        <v>4.9441786283891544E-2</v>
      </c>
      <c r="BM393" s="131">
        <f t="shared" ref="BM393" si="6709">E393/E405</f>
        <v>5.1024428684003149E-2</v>
      </c>
      <c r="BN393" s="128">
        <f t="shared" ref="BN393" si="6710">F393/F405</f>
        <v>3.4158711217183772E-2</v>
      </c>
      <c r="BO393" s="129">
        <f t="shared" ref="BO393" si="6711">G393/G405</f>
        <v>5.8455767427321038E-2</v>
      </c>
      <c r="BP393" s="130">
        <f t="shared" ref="BP393" si="6712">H393/H405</f>
        <v>4.548807474797148E-2</v>
      </c>
      <c r="BQ393" s="131">
        <f t="shared" ref="BQ393" si="6713">I393/I405</f>
        <v>5.9491743763906778E-2</v>
      </c>
      <c r="BR393" s="128">
        <f t="shared" ref="BR393" si="6714">J393/J405</f>
        <v>6.8474576271186444E-2</v>
      </c>
      <c r="BS393" s="129">
        <f t="shared" ref="BS393" si="6715">K393/K405</f>
        <v>3.3892502567613829E-2</v>
      </c>
      <c r="BT393" s="130">
        <f t="shared" ref="BT393" si="6716">L393/L405</f>
        <v>7.509627727856226E-2</v>
      </c>
      <c r="BU393" s="128">
        <f t="shared" ref="BU393" si="6717">M393/M405</f>
        <v>3.1182094741416776E-2</v>
      </c>
      <c r="BV393" s="132">
        <f t="shared" ref="BV393" si="6718">N393/N405</f>
        <v>5.9871163319439182E-2</v>
      </c>
      <c r="BW393" s="133">
        <f t="shared" ref="BW393" si="6719">O393/O405</f>
        <v>4.0349440349440352E-2</v>
      </c>
      <c r="BX393" s="128">
        <f t="shared" ref="BX393" si="6720">P393/P405</f>
        <v>5.2042160737812912E-2</v>
      </c>
      <c r="BY393" s="129">
        <f t="shared" ref="BY393" si="6721">Q393/Q405</f>
        <v>4.0031485437984932E-2</v>
      </c>
      <c r="BZ393" s="130">
        <f t="shared" ref="BZ393" si="6722">R393/R405</f>
        <v>4.441442202144727E-2</v>
      </c>
      <c r="CA393" s="131">
        <f t="shared" ref="CA393" si="6723">S393/S405</f>
        <v>5.2705843293492698E-2</v>
      </c>
      <c r="CB393" s="128">
        <f t="shared" ref="CB393" si="6724">T393/T405</f>
        <v>7.6528744049798605E-2</v>
      </c>
      <c r="CC393" s="129">
        <f t="shared" ref="CC393" si="6725">U393/U405</f>
        <v>2.0379965457685664E-2</v>
      </c>
      <c r="CD393" s="130">
        <f t="shared" ref="CD393" si="6726">V393/V405</f>
        <v>6.8969274351710616E-2</v>
      </c>
      <c r="CE393" s="131">
        <f t="shared" ref="CE393" si="6727">W393/W405</f>
        <v>3.9258236338528311E-2</v>
      </c>
      <c r="CF393" s="128">
        <f t="shared" ref="CF393" si="6728">X393/X405</f>
        <v>4.9935979513444299E-2</v>
      </c>
      <c r="CG393" s="129">
        <f t="shared" ref="CG393" si="6729">Y393/Y405</f>
        <v>3.1835937500000001E-2</v>
      </c>
      <c r="CH393" s="130">
        <f t="shared" ref="CH393" si="6730">Z393/Z405</f>
        <v>5.69624024310314E-2</v>
      </c>
      <c r="CI393" s="128">
        <f t="shared" ref="CI393" si="6731">AA393/AA405</f>
        <v>6.3265871915719432E-2</v>
      </c>
      <c r="CJ393" s="134">
        <f t="shared" ref="CJ393" si="6732">AB393/AB405</f>
        <v>5.2378775730417909E-2</v>
      </c>
      <c r="CK393" s="135">
        <f t="shared" ref="CK393" si="6733">AC393/AC405</f>
        <v>4.9269511582012052E-2</v>
      </c>
    </row>
    <row r="394" spans="1:89" x14ac:dyDescent="0.2">
      <c r="A394" s="136" t="s">
        <v>29</v>
      </c>
      <c r="B394" s="205">
        <v>451</v>
      </c>
      <c r="C394" s="189">
        <v>844</v>
      </c>
      <c r="D394" s="190">
        <v>391</v>
      </c>
      <c r="E394" s="191">
        <v>285</v>
      </c>
      <c r="F394" s="188">
        <v>624</v>
      </c>
      <c r="G394" s="192">
        <v>1200</v>
      </c>
      <c r="H394" s="190">
        <v>848</v>
      </c>
      <c r="I394" s="191">
        <v>1303</v>
      </c>
      <c r="J394" s="188">
        <v>271</v>
      </c>
      <c r="K394" s="189">
        <v>84</v>
      </c>
      <c r="L394" s="190">
        <v>791</v>
      </c>
      <c r="M394" s="188">
        <v>319</v>
      </c>
      <c r="N394" s="193">
        <v>1444</v>
      </c>
      <c r="O394" s="206">
        <v>906</v>
      </c>
      <c r="P394" s="188">
        <v>637</v>
      </c>
      <c r="Q394" s="189">
        <v>385</v>
      </c>
      <c r="R394" s="190">
        <v>900</v>
      </c>
      <c r="S394" s="191">
        <v>832</v>
      </c>
      <c r="T394" s="188">
        <v>355</v>
      </c>
      <c r="U394" s="192">
        <v>63</v>
      </c>
      <c r="V394" s="190">
        <v>1064</v>
      </c>
      <c r="W394" s="207">
        <v>483</v>
      </c>
      <c r="X394" s="188">
        <v>714</v>
      </c>
      <c r="Y394" s="192">
        <v>167</v>
      </c>
      <c r="Z394" s="190">
        <v>1172</v>
      </c>
      <c r="AA394" s="188">
        <v>1268</v>
      </c>
      <c r="AB394" s="169">
        <f t="shared" si="6404"/>
        <v>9662</v>
      </c>
      <c r="AC394" s="170">
        <f t="shared" si="6405"/>
        <v>8139</v>
      </c>
      <c r="BI394" s="136" t="s">
        <v>29</v>
      </c>
      <c r="BJ394" s="128">
        <f>B394/B405</f>
        <v>4.2809682012339818E-2</v>
      </c>
      <c r="BK394" s="129">
        <f t="shared" ref="BK394" si="6734">C394/C405</f>
        <v>7.8526237439523638E-2</v>
      </c>
      <c r="BL394" s="130">
        <f t="shared" ref="BL394" si="6735">D394/D405</f>
        <v>7.7950558213716103E-2</v>
      </c>
      <c r="BM394" s="131">
        <f t="shared" ref="BM394" si="6736">E394/E405</f>
        <v>5.614657210401891E-2</v>
      </c>
      <c r="BN394" s="128">
        <f t="shared" ref="BN394" si="6737">F394/F405</f>
        <v>4.6539379474940336E-2</v>
      </c>
      <c r="BO394" s="129">
        <f t="shared" ref="BO394" si="6738">G394/G405</f>
        <v>9.3779306033135348E-2</v>
      </c>
      <c r="BP394" s="130">
        <f t="shared" ref="BP394" si="6739">H394/H405</f>
        <v>5.212687484632407E-2</v>
      </c>
      <c r="BQ394" s="131">
        <f t="shared" ref="BQ394" si="6740">I394/I405</f>
        <v>7.6296990279892257E-2</v>
      </c>
      <c r="BR394" s="128">
        <f t="shared" ref="BR394" si="6741">J394/J405</f>
        <v>9.1864406779661012E-2</v>
      </c>
      <c r="BS394" s="129">
        <f t="shared" ref="BS394" si="6742">K394/K405</f>
        <v>2.8757274905854158E-2</v>
      </c>
      <c r="BT394" s="130">
        <f t="shared" ref="BT394" si="6743">L394/L405</f>
        <v>8.4617030380830127E-2</v>
      </c>
      <c r="BU394" s="128">
        <f t="shared" ref="BU394" si="6744">M394/M405</f>
        <v>3.4658843980877881E-2</v>
      </c>
      <c r="BV394" s="132">
        <f t="shared" ref="BV394" si="6745">N394/N405</f>
        <v>7.8168137281437775E-2</v>
      </c>
      <c r="BW394" s="133">
        <f t="shared" ref="BW394" si="6746">O394/O405</f>
        <v>4.946764946764947E-2</v>
      </c>
      <c r="BX394" s="128">
        <f t="shared" ref="BX394" si="6747">P394/P405</f>
        <v>6.9938515590689504E-2</v>
      </c>
      <c r="BY394" s="129">
        <f t="shared" ref="BY394" si="6748">Q394/Q405</f>
        <v>4.3292477229281458E-2</v>
      </c>
      <c r="BZ394" s="130">
        <f t="shared" ref="BZ394" si="6749">R394/R405</f>
        <v>7.5994258211601787E-2</v>
      </c>
      <c r="CA394" s="131">
        <f t="shared" ref="CA394" si="6750">S394/S405</f>
        <v>6.9057104913678613E-2</v>
      </c>
      <c r="CB394" s="128">
        <f t="shared" ref="CB394" si="6751">T394/T405</f>
        <v>0.12998901501281582</v>
      </c>
      <c r="CC394" s="129">
        <f t="shared" ref="CC394" si="6752">U394/U405</f>
        <v>2.1761658031088083E-2</v>
      </c>
      <c r="CD394" s="130">
        <f t="shared" ref="CD394" si="6753">V394/V405</f>
        <v>0.11592939638265418</v>
      </c>
      <c r="CE394" s="131">
        <f t="shared" ref="CE394" si="6754">W394/W405</f>
        <v>4.76425330439929E-2</v>
      </c>
      <c r="CF394" s="128">
        <f t="shared" ref="CF394" si="6755">X394/X405</f>
        <v>9.1421254801536497E-2</v>
      </c>
      <c r="CG394" s="129">
        <f t="shared" ref="CG394" si="6756">Y394/Y405</f>
        <v>3.2617187499999999E-2</v>
      </c>
      <c r="CH394" s="130">
        <f t="shared" ref="CH394" si="6757">Z394/Z405</f>
        <v>6.9832568670678663E-2</v>
      </c>
      <c r="CI394" s="128">
        <f t="shared" ref="CI394" si="6758">AA394/AA405</f>
        <v>7.0307734959800389E-2</v>
      </c>
      <c r="CJ394" s="134">
        <f t="shared" ref="CJ394" si="6759">AB394/AB405</f>
        <v>7.2401106023933876E-2</v>
      </c>
      <c r="CK394" s="135">
        <f t="shared" ref="CK394" si="6760">AC394/AC405</f>
        <v>6.1072883759670439E-2</v>
      </c>
    </row>
    <row r="395" spans="1:89" x14ac:dyDescent="0.2">
      <c r="A395" s="145" t="s">
        <v>30</v>
      </c>
      <c r="B395" s="202">
        <v>627</v>
      </c>
      <c r="C395" s="196">
        <v>1352</v>
      </c>
      <c r="D395" s="197">
        <v>395</v>
      </c>
      <c r="E395" s="198">
        <v>364</v>
      </c>
      <c r="F395" s="195">
        <v>671</v>
      </c>
      <c r="G395" s="199">
        <v>1477</v>
      </c>
      <c r="H395" s="197">
        <v>1037</v>
      </c>
      <c r="I395" s="198">
        <v>1903</v>
      </c>
      <c r="J395" s="195">
        <v>451</v>
      </c>
      <c r="K395" s="196">
        <v>97</v>
      </c>
      <c r="L395" s="197">
        <v>1183</v>
      </c>
      <c r="M395" s="195">
        <v>379</v>
      </c>
      <c r="N395" s="200">
        <v>1887</v>
      </c>
      <c r="O395" s="203">
        <v>1111</v>
      </c>
      <c r="P395" s="195">
        <v>874</v>
      </c>
      <c r="Q395" s="196">
        <v>800</v>
      </c>
      <c r="R395" s="197">
        <v>749</v>
      </c>
      <c r="S395" s="198">
        <v>1136</v>
      </c>
      <c r="T395" s="195">
        <v>398</v>
      </c>
      <c r="U395" s="199">
        <v>75</v>
      </c>
      <c r="V395" s="197">
        <v>1032</v>
      </c>
      <c r="W395" s="204">
        <v>485</v>
      </c>
      <c r="X395" s="195">
        <v>863</v>
      </c>
      <c r="Y395" s="199">
        <v>217</v>
      </c>
      <c r="Z395" s="197">
        <v>1178</v>
      </c>
      <c r="AA395" s="195">
        <v>1524</v>
      </c>
      <c r="AB395" s="169">
        <f t="shared" si="6404"/>
        <v>11345</v>
      </c>
      <c r="AC395" s="170">
        <f t="shared" si="6405"/>
        <v>10920</v>
      </c>
      <c r="BI395" s="145" t="s">
        <v>30</v>
      </c>
      <c r="BJ395" s="128">
        <f>B395/B405</f>
        <v>5.9515899383009017E-2</v>
      </c>
      <c r="BK395" s="129">
        <f t="shared" ref="BK395" si="6761">C395/C405</f>
        <v>0.12579084480833644</v>
      </c>
      <c r="BL395" s="130">
        <f t="shared" ref="BL395" si="6762">D395/D405</f>
        <v>7.8748006379585331E-2</v>
      </c>
      <c r="BM395" s="131">
        <f t="shared" ref="BM395" si="6763">E395/E405</f>
        <v>7.1710007880220653E-2</v>
      </c>
      <c r="BN395" s="128">
        <f t="shared" ref="BN395" si="6764">F395/F405</f>
        <v>5.004474940334129E-2</v>
      </c>
      <c r="BO395" s="129">
        <f t="shared" ref="BO395" si="6765">G395/G405</f>
        <v>0.11542669584245077</v>
      </c>
      <c r="BP395" s="130">
        <f t="shared" ref="BP395" si="6766">H395/H405</f>
        <v>6.3744775018441113E-2</v>
      </c>
      <c r="BQ395" s="131">
        <f t="shared" ref="BQ395" si="6767">I395/I405</f>
        <v>0.1114299098255065</v>
      </c>
      <c r="BR395" s="128">
        <f t="shared" ref="BR395" si="6768">J395/J405</f>
        <v>0.15288135593220339</v>
      </c>
      <c r="BS395" s="129">
        <f t="shared" ref="BS395" si="6769">K395/K405</f>
        <v>3.3207805546045875E-2</v>
      </c>
      <c r="BT395" s="130">
        <f t="shared" ref="BT395" si="6770">L395/L405</f>
        <v>0.12655113393239195</v>
      </c>
      <c r="BU395" s="128">
        <f t="shared" ref="BU395" si="6771">M395/M405</f>
        <v>4.1177748804867451E-2</v>
      </c>
      <c r="BV395" s="132">
        <f t="shared" ref="BV395" si="6772">N395/N405</f>
        <v>0.10214908244464894</v>
      </c>
      <c r="BW395" s="133">
        <f t="shared" ref="BW395" si="6773">O395/O405</f>
        <v>6.0660660660660663E-2</v>
      </c>
      <c r="BX395" s="128">
        <f t="shared" ref="BX395" si="6774">P395/P405</f>
        <v>9.5959595959595953E-2</v>
      </c>
      <c r="BY395" s="129">
        <f t="shared" ref="BY395" si="6775">Q395/Q405</f>
        <v>8.9958394242662762E-2</v>
      </c>
      <c r="BZ395" s="130">
        <f t="shared" ref="BZ395" si="6776">R395/R405</f>
        <v>6.3244110444988608E-2</v>
      </c>
      <c r="CA395" s="131">
        <f t="shared" ref="CA395" si="6777">S395/S405</f>
        <v>9.4289508632138114E-2</v>
      </c>
      <c r="CB395" s="128">
        <f t="shared" ref="CB395" si="6778">T395/T405</f>
        <v>0.1457341633101428</v>
      </c>
      <c r="CC395" s="129">
        <f t="shared" ref="CC395" si="6779">U395/U405</f>
        <v>2.5906735751295335E-2</v>
      </c>
      <c r="CD395" s="130">
        <f t="shared" ref="CD395" si="6780">V395/V405</f>
        <v>0.11244279799520593</v>
      </c>
      <c r="CE395" s="131">
        <f t="shared" ref="CE395" si="6781">W395/W405</f>
        <v>4.7839810613533242E-2</v>
      </c>
      <c r="CF395" s="128">
        <f t="shared" ref="CF395" si="6782">X395/X405</f>
        <v>0.11049935979513445</v>
      </c>
      <c r="CG395" s="129">
        <f t="shared" ref="CG395" si="6783">Y395/Y405</f>
        <v>4.2382812499999999E-2</v>
      </c>
      <c r="CH395" s="130">
        <f t="shared" ref="CH395" si="6784">Z395/Z405</f>
        <v>7.0190073288446647E-2</v>
      </c>
      <c r="CI395" s="128">
        <f t="shared" ref="CI395" si="6785">AA395/AA405</f>
        <v>8.4502356528971451E-2</v>
      </c>
      <c r="CJ395" s="134">
        <f t="shared" ref="CJ395" si="6786">AB395/AB405</f>
        <v>8.5012476489498015E-2</v>
      </c>
      <c r="CK395" s="135">
        <f t="shared" ref="CK395" si="6787">AC395/AC405</f>
        <v>8.1940765530851598E-2</v>
      </c>
    </row>
    <row r="396" spans="1:89" x14ac:dyDescent="0.2">
      <c r="A396" s="136" t="s">
        <v>31</v>
      </c>
      <c r="B396" s="205">
        <v>562</v>
      </c>
      <c r="C396" s="189">
        <v>1304</v>
      </c>
      <c r="D396" s="190">
        <v>286</v>
      </c>
      <c r="E396" s="191">
        <v>448</v>
      </c>
      <c r="F396" s="188">
        <v>409</v>
      </c>
      <c r="G396" s="192">
        <v>1566</v>
      </c>
      <c r="H396" s="190">
        <v>985</v>
      </c>
      <c r="I396" s="191">
        <v>1887</v>
      </c>
      <c r="J396" s="188">
        <v>303</v>
      </c>
      <c r="K396" s="189">
        <v>104</v>
      </c>
      <c r="L396" s="190">
        <v>1119</v>
      </c>
      <c r="M396" s="188">
        <v>268</v>
      </c>
      <c r="N396" s="193">
        <v>1628</v>
      </c>
      <c r="O396" s="206">
        <v>963</v>
      </c>
      <c r="P396" s="188">
        <v>718</v>
      </c>
      <c r="Q396" s="189">
        <v>681</v>
      </c>
      <c r="R396" s="190">
        <v>753</v>
      </c>
      <c r="S396" s="191">
        <v>1104</v>
      </c>
      <c r="T396" s="188">
        <v>284</v>
      </c>
      <c r="U396" s="192">
        <v>74</v>
      </c>
      <c r="V396" s="190">
        <v>1156</v>
      </c>
      <c r="W396" s="207">
        <v>595</v>
      </c>
      <c r="X396" s="188">
        <v>656</v>
      </c>
      <c r="Y396" s="192">
        <v>326</v>
      </c>
      <c r="Z396" s="190">
        <v>1027</v>
      </c>
      <c r="AA396" s="188">
        <v>1798</v>
      </c>
      <c r="AB396" s="169">
        <f t="shared" si="6404"/>
        <v>9886</v>
      </c>
      <c r="AC396" s="170">
        <f t="shared" si="6405"/>
        <v>11118</v>
      </c>
      <c r="BI396" s="136" t="s">
        <v>31</v>
      </c>
      <c r="BJ396" s="128">
        <f>B396/B405</f>
        <v>5.3345989558614144E-2</v>
      </c>
      <c r="BK396" s="129">
        <f t="shared" ref="BK396" si="6788">C396/C405</f>
        <v>0.12132489765537774</v>
      </c>
      <c r="BL396" s="130">
        <f t="shared" ref="BL396" si="6789">D396/D405</f>
        <v>5.701754385964912E-2</v>
      </c>
      <c r="BM396" s="131">
        <f t="shared" ref="BM396" si="6790">E396/E405</f>
        <v>8.8258471237194644E-2</v>
      </c>
      <c r="BN396" s="128">
        <f t="shared" ref="BN396" si="6791">F396/F405</f>
        <v>3.0504176610978519E-2</v>
      </c>
      <c r="BO396" s="129">
        <f t="shared" ref="BO396" si="6792">G396/G405</f>
        <v>0.12238199437324164</v>
      </c>
      <c r="BP396" s="130">
        <f t="shared" ref="BP396" si="6793">H396/H405</f>
        <v>6.0548315711826901E-2</v>
      </c>
      <c r="BQ396" s="131">
        <f t="shared" ref="BQ396" si="6794">I396/I405</f>
        <v>0.11049303197095679</v>
      </c>
      <c r="BR396" s="128">
        <f t="shared" ref="BR396" si="6795">J396/J405</f>
        <v>0.10271186440677967</v>
      </c>
      <c r="BS396" s="129">
        <f t="shared" ref="BS396" si="6796">K396/K405</f>
        <v>3.560424512153372E-2</v>
      </c>
      <c r="BT396" s="130">
        <f t="shared" ref="BT396" si="6797">L396/L405</f>
        <v>0.11970474967907574</v>
      </c>
      <c r="BU396" s="128">
        <f t="shared" ref="BU396" si="6798">M396/M405</f>
        <v>2.9117774880486745E-2</v>
      </c>
      <c r="BV396" s="132">
        <f t="shared" ref="BV396" si="6799">N396/N405</f>
        <v>8.812862014832458E-2</v>
      </c>
      <c r="BW396" s="133">
        <f t="shared" ref="BW396" si="6800">O396/O405</f>
        <v>5.2579852579852579E-2</v>
      </c>
      <c r="BX396" s="128">
        <f t="shared" ref="BX396" si="6801">P396/P405</f>
        <v>7.8831796223100575E-2</v>
      </c>
      <c r="BY396" s="129">
        <f t="shared" ref="BY396" si="6802">Q396/Q405</f>
        <v>7.6577083099066676E-2</v>
      </c>
      <c r="BZ396" s="130">
        <f t="shared" ref="BZ396" si="6803">R396/R405</f>
        <v>6.3581862703706832E-2</v>
      </c>
      <c r="CA396" s="131">
        <f t="shared" ref="CA396" si="6804">S396/S405</f>
        <v>9.1633466135458169E-2</v>
      </c>
      <c r="CB396" s="128">
        <f t="shared" ref="CB396" si="6805">T396/T405</f>
        <v>0.10399121201025266</v>
      </c>
      <c r="CC396" s="129">
        <f t="shared" ref="CC396" si="6806">U396/U405</f>
        <v>2.5561312607944732E-2</v>
      </c>
      <c r="CD396" s="130">
        <f t="shared" ref="CD396" si="6807">V396/V405</f>
        <v>0.12595336674656787</v>
      </c>
      <c r="CE396" s="131">
        <f t="shared" ref="CE396" si="6808">W396/W405</f>
        <v>5.8690076938252123E-2</v>
      </c>
      <c r="CF396" s="128">
        <f t="shared" ref="CF396" si="6809">X396/X405</f>
        <v>8.399487836107554E-2</v>
      </c>
      <c r="CG396" s="129">
        <f t="shared" ref="CG396" si="6810">Y396/Y405</f>
        <v>6.3671875000000003E-2</v>
      </c>
      <c r="CH396" s="130">
        <f t="shared" ref="CH396" si="6811">Z396/Z405</f>
        <v>6.1192873741285826E-2</v>
      </c>
      <c r="CI396" s="128">
        <f t="shared" ref="CI396" si="6812">AA396/AA405</f>
        <v>9.9695037427224839E-2</v>
      </c>
      <c r="CJ396" s="134">
        <f t="shared" ref="CJ396" si="6813">AB396/AB405</f>
        <v>7.4079624731174742E-2</v>
      </c>
      <c r="CK396" s="135">
        <f t="shared" ref="CK396" si="6814">AC396/AC405</f>
        <v>8.3426504686081329E-2</v>
      </c>
    </row>
    <row r="397" spans="1:89" x14ac:dyDescent="0.2">
      <c r="A397" s="145" t="s">
        <v>32</v>
      </c>
      <c r="B397" s="202">
        <v>809</v>
      </c>
      <c r="C397" s="196">
        <v>970</v>
      </c>
      <c r="D397" s="197">
        <v>217</v>
      </c>
      <c r="E397" s="198">
        <v>465</v>
      </c>
      <c r="F397" s="195">
        <v>425</v>
      </c>
      <c r="G397" s="199">
        <v>1612</v>
      </c>
      <c r="H397" s="197">
        <v>942</v>
      </c>
      <c r="I397" s="198">
        <v>1827</v>
      </c>
      <c r="J397" s="195">
        <v>342</v>
      </c>
      <c r="K397" s="196">
        <v>86</v>
      </c>
      <c r="L397" s="197">
        <v>1247</v>
      </c>
      <c r="M397" s="195">
        <v>338</v>
      </c>
      <c r="N397" s="200">
        <v>1798</v>
      </c>
      <c r="O397" s="203">
        <v>1059</v>
      </c>
      <c r="P397" s="195">
        <v>549</v>
      </c>
      <c r="Q397" s="196">
        <v>778</v>
      </c>
      <c r="R397" s="197">
        <v>610</v>
      </c>
      <c r="S397" s="198">
        <v>1156</v>
      </c>
      <c r="T397" s="195">
        <v>167</v>
      </c>
      <c r="U397" s="199">
        <v>78</v>
      </c>
      <c r="V397" s="197">
        <v>1280</v>
      </c>
      <c r="W397" s="204">
        <v>447</v>
      </c>
      <c r="X397" s="195">
        <v>403</v>
      </c>
      <c r="Y397" s="199">
        <v>293</v>
      </c>
      <c r="Z397" s="197">
        <v>895</v>
      </c>
      <c r="AA397" s="195">
        <v>1303</v>
      </c>
      <c r="AB397" s="169">
        <f t="shared" si="6404"/>
        <v>9684</v>
      </c>
      <c r="AC397" s="170">
        <f t="shared" si="6405"/>
        <v>10412</v>
      </c>
      <c r="BI397" s="145" t="s">
        <v>32</v>
      </c>
      <c r="BJ397" s="128">
        <f>B397/B405</f>
        <v>7.6791646891314666E-2</v>
      </c>
      <c r="BK397" s="129">
        <f t="shared" ref="BK397" si="6815">C397/C405</f>
        <v>9.0249348716040192E-2</v>
      </c>
      <c r="BL397" s="130">
        <f t="shared" ref="BL397" si="6816">D397/D405</f>
        <v>4.3261562998405105E-2</v>
      </c>
      <c r="BM397" s="131">
        <f t="shared" ref="BM397" si="6817">E397/E405</f>
        <v>9.1607565011820324E-2</v>
      </c>
      <c r="BN397" s="128">
        <f t="shared" ref="BN397" si="6818">F397/F405</f>
        <v>3.169749403341289E-2</v>
      </c>
      <c r="BO397" s="129">
        <f t="shared" ref="BO397" si="6819">G397/G405</f>
        <v>0.1259768677711785</v>
      </c>
      <c r="BP397" s="130">
        <f t="shared" ref="BP397" si="6820">H397/H405</f>
        <v>5.7905089746742071E-2</v>
      </c>
      <c r="BQ397" s="131">
        <f t="shared" ref="BQ397" si="6821">I397/I405</f>
        <v>0.10697974001639536</v>
      </c>
      <c r="BR397" s="128">
        <f t="shared" ref="BR397" si="6822">J397/J405</f>
        <v>0.11593220338983051</v>
      </c>
      <c r="BS397" s="129">
        <f t="shared" ref="BS397" si="6823">K397/K405</f>
        <v>2.9441971927422116E-2</v>
      </c>
      <c r="BT397" s="130">
        <f t="shared" ref="BT397" si="6824">L397/L405</f>
        <v>0.13339751818570816</v>
      </c>
      <c r="BU397" s="128">
        <f t="shared" ref="BU397" si="6825">M397/M405</f>
        <v>3.6723163841807911E-2</v>
      </c>
      <c r="BV397" s="132">
        <f t="shared" ref="BV397" si="6826">N397/N405</f>
        <v>9.7331240188383045E-2</v>
      </c>
      <c r="BW397" s="133">
        <f t="shared" ref="BW397" si="6827">O397/O405</f>
        <v>5.7821457821457818E-2</v>
      </c>
      <c r="BX397" s="128">
        <f t="shared" ref="BX397" si="6828">P397/P405</f>
        <v>6.0276679841897232E-2</v>
      </c>
      <c r="BY397" s="129">
        <f t="shared" ref="BY397" si="6829">Q397/Q405</f>
        <v>8.7484538400989548E-2</v>
      </c>
      <c r="BZ397" s="130">
        <f t="shared" ref="BZ397" si="6830">R397/R405</f>
        <v>5.1507219454530101E-2</v>
      </c>
      <c r="CA397" s="131">
        <f t="shared" ref="CA397" si="6831">S397/S405</f>
        <v>9.5949535192563079E-2</v>
      </c>
      <c r="CB397" s="128">
        <f t="shared" ref="CB397" si="6832">T397/T405</f>
        <v>6.1149761991944343E-2</v>
      </c>
      <c r="CC397" s="129">
        <f t="shared" ref="CC397" si="6833">U397/U405</f>
        <v>2.6943005181347152E-2</v>
      </c>
      <c r="CD397" s="130">
        <f t="shared" ref="CD397" si="6834">V397/V405</f>
        <v>0.13946393549792982</v>
      </c>
      <c r="CE397" s="131">
        <f t="shared" ref="CE397" si="6835">W397/W405</f>
        <v>4.4091536792266718E-2</v>
      </c>
      <c r="CF397" s="128">
        <f t="shared" ref="CF397" si="6836">X397/X405</f>
        <v>5.1600512163892442E-2</v>
      </c>
      <c r="CG397" s="129">
        <f t="shared" ref="CG397" si="6837">Y397/Y405</f>
        <v>5.7226562500000001E-2</v>
      </c>
      <c r="CH397" s="130">
        <f t="shared" ref="CH397" si="6838">Z397/Z405</f>
        <v>5.3327772150390279E-2</v>
      </c>
      <c r="CI397" s="128">
        <f t="shared" ref="CI397" si="6839">AA397/AA405</f>
        <v>7.2248405877460495E-2</v>
      </c>
      <c r="CJ397" s="134">
        <f t="shared" ref="CJ397" si="6840">AB397/AB405</f>
        <v>7.2565960539823601E-2</v>
      </c>
      <c r="CK397" s="135">
        <f t="shared" ref="CK397" si="6841">AC397/AC405</f>
        <v>7.8128869112383412E-2</v>
      </c>
    </row>
    <row r="398" spans="1:89" x14ac:dyDescent="0.2">
      <c r="A398" s="136" t="s">
        <v>33</v>
      </c>
      <c r="B398" s="205">
        <v>461</v>
      </c>
      <c r="C398" s="189">
        <v>477</v>
      </c>
      <c r="D398" s="190">
        <v>182</v>
      </c>
      <c r="E398" s="191">
        <v>250</v>
      </c>
      <c r="F398" s="188">
        <v>498</v>
      </c>
      <c r="G398" s="192">
        <v>759</v>
      </c>
      <c r="H398" s="190">
        <v>591</v>
      </c>
      <c r="I398" s="191">
        <v>895</v>
      </c>
      <c r="J398" s="188">
        <v>93</v>
      </c>
      <c r="K398" s="189">
        <v>40</v>
      </c>
      <c r="L398" s="190">
        <v>504</v>
      </c>
      <c r="M398" s="188">
        <v>321</v>
      </c>
      <c r="N398" s="193">
        <v>722</v>
      </c>
      <c r="O398" s="206">
        <v>822</v>
      </c>
      <c r="P398" s="188">
        <v>323</v>
      </c>
      <c r="Q398" s="189">
        <v>539</v>
      </c>
      <c r="R398" s="190">
        <v>586</v>
      </c>
      <c r="S398" s="191">
        <v>562</v>
      </c>
      <c r="T398" s="188">
        <v>111</v>
      </c>
      <c r="U398" s="192">
        <v>106</v>
      </c>
      <c r="V398" s="190">
        <v>555</v>
      </c>
      <c r="W398" s="207">
        <v>330</v>
      </c>
      <c r="X398" s="188">
        <v>271</v>
      </c>
      <c r="Y398" s="192">
        <v>214</v>
      </c>
      <c r="Z398" s="190">
        <v>692</v>
      </c>
      <c r="AA398" s="188">
        <v>848</v>
      </c>
      <c r="AB398" s="169">
        <f t="shared" si="6404"/>
        <v>5589</v>
      </c>
      <c r="AC398" s="170">
        <f t="shared" si="6405"/>
        <v>6163</v>
      </c>
      <c r="BI398" s="136" t="s">
        <v>33</v>
      </c>
      <c r="BJ398" s="128">
        <f>B398/B405</f>
        <v>4.3758898908400568E-2</v>
      </c>
      <c r="BK398" s="129">
        <f t="shared" ref="BK398" si="6842">C398/C405</f>
        <v>4.4380349832526984E-2</v>
      </c>
      <c r="BL398" s="130">
        <f t="shared" ref="BL398" si="6843">D398/D405</f>
        <v>3.6283891547049439E-2</v>
      </c>
      <c r="BM398" s="131">
        <f t="shared" ref="BM398" si="6844">E398/E405</f>
        <v>4.9251379038613083E-2</v>
      </c>
      <c r="BN398" s="128">
        <f t="shared" ref="BN398" si="6845">F398/F405</f>
        <v>3.7142004773269691E-2</v>
      </c>
      <c r="BO398" s="129">
        <f t="shared" ref="BO398" si="6846">G398/G405</f>
        <v>5.9315411065958112E-2</v>
      </c>
      <c r="BP398" s="130">
        <f t="shared" ref="BP398" si="6847">H398/H405</f>
        <v>3.6328989427096142E-2</v>
      </c>
      <c r="BQ398" s="131">
        <f t="shared" ref="BQ398" si="6848">I398/I405</f>
        <v>5.2406604988874575E-2</v>
      </c>
      <c r="BR398" s="128">
        <f t="shared" ref="BR398" si="6849">J398/J405</f>
        <v>3.1525423728813562E-2</v>
      </c>
      <c r="BS398" s="129">
        <f t="shared" ref="BS398" si="6850">K398/K405</f>
        <v>1.3693940431359124E-2</v>
      </c>
      <c r="BT398" s="130">
        <f t="shared" ref="BT398" si="6851">L398/L405</f>
        <v>5.391527599486521E-2</v>
      </c>
      <c r="BU398" s="128">
        <f t="shared" ref="BU398" si="6852">M398/M405</f>
        <v>3.4876140808344197E-2</v>
      </c>
      <c r="BV398" s="132">
        <f t="shared" ref="BV398" si="6853">N398/N405</f>
        <v>3.9084068640718887E-2</v>
      </c>
      <c r="BW398" s="133">
        <f t="shared" ref="BW398" si="6854">O398/O405</f>
        <v>4.4881244881244883E-2</v>
      </c>
      <c r="BX398" s="128">
        <f t="shared" ref="BX398" si="6855">P398/P405</f>
        <v>3.5463328941589808E-2</v>
      </c>
      <c r="BY398" s="129">
        <f t="shared" ref="BY398" si="6856">Q398/Q405</f>
        <v>6.0609468120994041E-2</v>
      </c>
      <c r="BZ398" s="130">
        <f t="shared" ref="BZ398" si="6857">R398/R405</f>
        <v>4.9480705902220722E-2</v>
      </c>
      <c r="CA398" s="131">
        <f t="shared" ref="CA398" si="6858">S398/S405</f>
        <v>4.6646746347941567E-2</v>
      </c>
      <c r="CB398" s="128">
        <f t="shared" ref="CB398" si="6859">T398/T405</f>
        <v>4.0644452581471986E-2</v>
      </c>
      <c r="CC398" s="129">
        <f t="shared" ref="CC398" si="6860">U398/U405</f>
        <v>3.6614853195164075E-2</v>
      </c>
      <c r="CD398" s="130">
        <f t="shared" ref="CD398" si="6861">V398/V405</f>
        <v>6.0470690782305513E-2</v>
      </c>
      <c r="CE398" s="131">
        <f t="shared" ref="CE398" si="6862">W398/W405</f>
        <v>3.2550798974156636E-2</v>
      </c>
      <c r="CF398" s="128">
        <f t="shared" ref="CF398" si="6863">X398/X405</f>
        <v>3.4699103713188219E-2</v>
      </c>
      <c r="CG398" s="129">
        <f t="shared" ref="CG398" si="6864">Y398/Y405</f>
        <v>4.1796874999999997E-2</v>
      </c>
      <c r="CH398" s="130">
        <f t="shared" ref="CH398" si="6865">Z398/Z405</f>
        <v>4.1232199249240306E-2</v>
      </c>
      <c r="CI398" s="128">
        <f t="shared" ref="CI398" si="6866">AA398/AA405</f>
        <v>4.7019683947879122E-2</v>
      </c>
      <c r="CJ398" s="134">
        <f t="shared" ref="CJ398" si="6867">AB398/AB405</f>
        <v>4.1880540423076637E-2</v>
      </c>
      <c r="CK398" s="135">
        <f t="shared" ref="CK398" si="6868">AC398/AC405</f>
        <v>4.624550713980205E-2</v>
      </c>
    </row>
    <row r="399" spans="1:89" x14ac:dyDescent="0.2">
      <c r="A399" s="145" t="s">
        <v>34</v>
      </c>
      <c r="B399" s="202">
        <v>107</v>
      </c>
      <c r="C399" s="196">
        <v>335</v>
      </c>
      <c r="D399" s="197">
        <v>62</v>
      </c>
      <c r="E399" s="198">
        <v>191</v>
      </c>
      <c r="F399" s="195">
        <v>220</v>
      </c>
      <c r="G399" s="199">
        <v>496</v>
      </c>
      <c r="H399" s="197">
        <v>333</v>
      </c>
      <c r="I399" s="198">
        <v>460</v>
      </c>
      <c r="J399" s="195">
        <v>38</v>
      </c>
      <c r="K399" s="196">
        <v>22</v>
      </c>
      <c r="L399" s="197">
        <v>210</v>
      </c>
      <c r="M399" s="195">
        <v>274</v>
      </c>
      <c r="N399" s="200">
        <v>396</v>
      </c>
      <c r="O399" s="203">
        <v>653</v>
      </c>
      <c r="P399" s="195">
        <v>207</v>
      </c>
      <c r="Q399" s="196">
        <v>291</v>
      </c>
      <c r="R399" s="197">
        <v>355</v>
      </c>
      <c r="S399" s="198">
        <v>274</v>
      </c>
      <c r="T399" s="195">
        <v>90</v>
      </c>
      <c r="U399" s="199">
        <v>86</v>
      </c>
      <c r="V399" s="197">
        <v>187</v>
      </c>
      <c r="W399" s="204">
        <v>224</v>
      </c>
      <c r="X399" s="195">
        <v>186</v>
      </c>
      <c r="Y399" s="199">
        <v>263</v>
      </c>
      <c r="Z399" s="197">
        <v>440</v>
      </c>
      <c r="AA399" s="195">
        <v>447</v>
      </c>
      <c r="AB399" s="169">
        <f t="shared" si="6404"/>
        <v>2831</v>
      </c>
      <c r="AC399" s="170">
        <f t="shared" si="6405"/>
        <v>4016</v>
      </c>
      <c r="BI399" s="145" t="s">
        <v>34</v>
      </c>
      <c r="BJ399" s="128">
        <f>B399/B405</f>
        <v>1.0156620787850023E-2</v>
      </c>
      <c r="BK399" s="129">
        <f t="shared" ref="BK399" si="6869">C399/C405</f>
        <v>3.1168589505024189E-2</v>
      </c>
      <c r="BL399" s="130">
        <f t="shared" ref="BL399" si="6870">D399/D405</f>
        <v>1.2360446570972886E-2</v>
      </c>
      <c r="BM399" s="131">
        <f t="shared" ref="BM399" si="6871">E399/E405</f>
        <v>3.7628053585500393E-2</v>
      </c>
      <c r="BN399" s="128">
        <f t="shared" ref="BN399" si="6872">F399/F405</f>
        <v>1.6408114558472554E-2</v>
      </c>
      <c r="BO399" s="129">
        <f t="shared" ref="BO399" si="6873">G399/G405</f>
        <v>3.8762113160362613E-2</v>
      </c>
      <c r="BP399" s="130">
        <f t="shared" ref="BP399" si="6874">H399/H405</f>
        <v>2.0469633636587166E-2</v>
      </c>
      <c r="BQ399" s="131">
        <f t="shared" ref="BQ399" si="6875">I399/I405</f>
        <v>2.6935238318304251E-2</v>
      </c>
      <c r="BR399" s="128">
        <f t="shared" ref="BR399" si="6876">J399/J405</f>
        <v>1.288135593220339E-2</v>
      </c>
      <c r="BS399" s="129">
        <f t="shared" ref="BS399" si="6877">K399/K405</f>
        <v>7.5316672372475182E-3</v>
      </c>
      <c r="BT399" s="130">
        <f t="shared" ref="BT399" si="6878">L399/L405</f>
        <v>2.2464698331193838E-2</v>
      </c>
      <c r="BU399" s="128">
        <f t="shared" ref="BU399" si="6879">M399/M405</f>
        <v>2.9769665362885701E-2</v>
      </c>
      <c r="BV399" s="132">
        <f t="shared" ref="BV399" si="6880">N399/N405</f>
        <v>2.1436691387430304E-2</v>
      </c>
      <c r="BW399" s="133">
        <f t="shared" ref="BW399" si="6881">O399/O405</f>
        <v>3.5653835653835654E-2</v>
      </c>
      <c r="BX399" s="128">
        <f t="shared" ref="BX399" si="6882">P399/P405</f>
        <v>2.2727272727272728E-2</v>
      </c>
      <c r="BY399" s="129">
        <f t="shared" ref="BY399" si="6883">Q399/Q405</f>
        <v>3.2722365905768581E-2</v>
      </c>
      <c r="BZ399" s="130">
        <f t="shared" ref="BZ399" si="6884">R399/R405</f>
        <v>2.9975512961242928E-2</v>
      </c>
      <c r="CA399" s="131">
        <f t="shared" ref="CA399" si="6885">S399/S405</f>
        <v>2.2742363877822046E-2</v>
      </c>
      <c r="CB399" s="128">
        <f t="shared" ref="CB399" si="6886">T399/T405</f>
        <v>3.2954961552544855E-2</v>
      </c>
      <c r="CC399" s="129">
        <f t="shared" ref="CC399" si="6887">U399/U405</f>
        <v>2.9706390328151987E-2</v>
      </c>
      <c r="CD399" s="130">
        <f t="shared" ref="CD399" si="6888">V399/V405</f>
        <v>2.0374809326650686E-2</v>
      </c>
      <c r="CE399" s="131">
        <f t="shared" ref="CE399" si="6889">W399/W405</f>
        <v>2.2095087788518444E-2</v>
      </c>
      <c r="CF399" s="128">
        <f t="shared" ref="CF399" si="6890">X399/X405</f>
        <v>2.3815620998719589E-2</v>
      </c>
      <c r="CG399" s="129">
        <f t="shared" ref="CG399" si="6891">Y399/Y405</f>
        <v>5.1367187500000001E-2</v>
      </c>
      <c r="CH399" s="130">
        <f t="shared" ref="CH399" si="6892">Z399/Z405</f>
        <v>2.6217005302985163E-2</v>
      </c>
      <c r="CI399" s="128">
        <f t="shared" ref="CI399" si="6893">AA399/AA405</f>
        <v>2.4785140005544774E-2</v>
      </c>
      <c r="CJ399" s="134">
        <f t="shared" ref="CJ399" si="6894">AB399/AB405</f>
        <v>2.1213778840173548E-2</v>
      </c>
      <c r="CK399" s="135">
        <f t="shared" ref="CK399" si="6895">AC399/AC405</f>
        <v>3.0134992158598904E-2</v>
      </c>
    </row>
    <row r="400" spans="1:89" x14ac:dyDescent="0.2">
      <c r="A400" s="136" t="s">
        <v>35</v>
      </c>
      <c r="B400" s="205">
        <v>0</v>
      </c>
      <c r="C400" s="189">
        <v>74</v>
      </c>
      <c r="D400" s="190">
        <v>2</v>
      </c>
      <c r="E400" s="191">
        <v>77</v>
      </c>
      <c r="F400" s="188">
        <v>3</v>
      </c>
      <c r="G400" s="192">
        <v>169</v>
      </c>
      <c r="H400" s="190">
        <v>42</v>
      </c>
      <c r="I400" s="191">
        <v>133</v>
      </c>
      <c r="J400" s="188">
        <v>11</v>
      </c>
      <c r="K400" s="189">
        <v>3</v>
      </c>
      <c r="L400" s="190">
        <v>49</v>
      </c>
      <c r="M400" s="188">
        <v>33</v>
      </c>
      <c r="N400" s="193">
        <v>76</v>
      </c>
      <c r="O400" s="206">
        <v>91</v>
      </c>
      <c r="P400" s="188">
        <v>41</v>
      </c>
      <c r="Q400" s="189">
        <v>40</v>
      </c>
      <c r="R400" s="190">
        <v>70</v>
      </c>
      <c r="S400" s="191">
        <v>32</v>
      </c>
      <c r="T400" s="188">
        <v>7</v>
      </c>
      <c r="U400" s="192">
        <v>4</v>
      </c>
      <c r="V400" s="190">
        <v>33</v>
      </c>
      <c r="W400" s="207">
        <v>15</v>
      </c>
      <c r="X400" s="188">
        <v>22</v>
      </c>
      <c r="Y400" s="192">
        <v>26</v>
      </c>
      <c r="Z400" s="190">
        <v>44</v>
      </c>
      <c r="AA400" s="188">
        <v>31</v>
      </c>
      <c r="AB400" s="169">
        <f t="shared" si="6404"/>
        <v>400</v>
      </c>
      <c r="AC400" s="170">
        <f t="shared" si="6405"/>
        <v>728</v>
      </c>
      <c r="BI400" s="136" t="s">
        <v>35</v>
      </c>
      <c r="BJ400" s="128">
        <f>B400/B405</f>
        <v>0</v>
      </c>
      <c r="BK400" s="129">
        <f t="shared" ref="BK400" si="6896">C400/C405</f>
        <v>6.8850018608113137E-3</v>
      </c>
      <c r="BL400" s="130">
        <f t="shared" ref="BL400" si="6897">D400/D405</f>
        <v>3.9872408293460925E-4</v>
      </c>
      <c r="BM400" s="131">
        <f t="shared" ref="BM400" si="6898">E400/E405</f>
        <v>1.5169424743892828E-2</v>
      </c>
      <c r="BN400" s="128">
        <f t="shared" ref="BN400" si="6899">F400/F405</f>
        <v>2.2374701670644392E-4</v>
      </c>
      <c r="BO400" s="129">
        <f t="shared" ref="BO400" si="6900">G400/G405</f>
        <v>1.3207252266333229E-2</v>
      </c>
      <c r="BP400" s="130">
        <f t="shared" ref="BP400" si="6901">H400/H405</f>
        <v>2.5817555938037868E-3</v>
      </c>
      <c r="BQ400" s="131">
        <f t="shared" ref="BQ400" si="6902">I400/I405</f>
        <v>7.7877971659444899E-3</v>
      </c>
      <c r="BR400" s="128">
        <f t="shared" ref="BR400" si="6903">J400/J405</f>
        <v>3.7288135593220341E-3</v>
      </c>
      <c r="BS400" s="129">
        <f t="shared" ref="BS400" si="6904">K400/K405</f>
        <v>1.0270455323519343E-3</v>
      </c>
      <c r="BT400" s="130">
        <f t="shared" ref="BT400" si="6905">L400/L405</f>
        <v>5.2417629439452289E-3</v>
      </c>
      <c r="BU400" s="128">
        <f t="shared" ref="BU400" si="6906">M400/M405</f>
        <v>3.5853976531942632E-3</v>
      </c>
      <c r="BV400" s="132">
        <f t="shared" ref="BV400" si="6907">N400/N405</f>
        <v>4.1141124884967253E-3</v>
      </c>
      <c r="BW400" s="133">
        <f t="shared" ref="BW400" si="6908">O400/O405</f>
        <v>4.9686049686049685E-3</v>
      </c>
      <c r="BX400" s="128">
        <f t="shared" ref="BX400" si="6909">P400/P405</f>
        <v>4.5015371102327621E-3</v>
      </c>
      <c r="BY400" s="129">
        <f t="shared" ref="BY400" si="6910">Q400/Q405</f>
        <v>4.4979197121331384E-3</v>
      </c>
      <c r="BZ400" s="130">
        <f t="shared" ref="BZ400" si="6911">R400/R405</f>
        <v>5.9106645275690279E-3</v>
      </c>
      <c r="CA400" s="131">
        <f t="shared" ref="CA400" si="6912">S400/S405</f>
        <v>2.6560424966799467E-3</v>
      </c>
      <c r="CB400" s="128">
        <f t="shared" ref="CB400" si="6913">T400/T405</f>
        <v>2.5631636763090442E-3</v>
      </c>
      <c r="CC400" s="129">
        <f t="shared" ref="CC400" si="6914">U400/U405</f>
        <v>1.3816925734024179E-3</v>
      </c>
      <c r="CD400" s="130">
        <f t="shared" ref="CD400" si="6915">V400/V405</f>
        <v>3.5955545870560036E-3</v>
      </c>
      <c r="CE400" s="131">
        <f t="shared" ref="CE400" si="6916">W400/W405</f>
        <v>1.4795817715525744E-3</v>
      </c>
      <c r="CF400" s="128">
        <f t="shared" ref="CF400" si="6917">X400/X405</f>
        <v>2.8169014084507044E-3</v>
      </c>
      <c r="CG400" s="129">
        <f t="shared" ref="CG400" si="6918">Y400/Y405</f>
        <v>5.0781250000000002E-3</v>
      </c>
      <c r="CH400" s="130">
        <f t="shared" ref="CH400" si="6919">Z400/Z405</f>
        <v>2.6217005302985163E-3</v>
      </c>
      <c r="CI400" s="128">
        <f t="shared" ref="CI400" si="6920">AA400/AA405</f>
        <v>1.7188799556418076E-3</v>
      </c>
      <c r="CJ400" s="134">
        <f t="shared" ref="CJ400" si="6921">AB400/AB405</f>
        <v>2.9973548343586783E-3</v>
      </c>
      <c r="CK400" s="135">
        <f t="shared" ref="CK400" si="6922">AC400/AC405</f>
        <v>5.4627177020567736E-3</v>
      </c>
    </row>
    <row r="401" spans="1:89" x14ac:dyDescent="0.2">
      <c r="A401" s="145" t="s">
        <v>36</v>
      </c>
      <c r="B401" s="202"/>
      <c r="C401" s="196"/>
      <c r="D401" s="197"/>
      <c r="E401" s="198"/>
      <c r="F401" s="195"/>
      <c r="G401" s="199"/>
      <c r="H401" s="197"/>
      <c r="I401" s="198"/>
      <c r="J401" s="195"/>
      <c r="K401" s="199"/>
      <c r="L401" s="197"/>
      <c r="M401" s="195"/>
      <c r="N401" s="200"/>
      <c r="O401" s="203"/>
      <c r="P401" s="195"/>
      <c r="Q401" s="199"/>
      <c r="R401" s="197"/>
      <c r="S401" s="198"/>
      <c r="T401" s="195"/>
      <c r="U401" s="199"/>
      <c r="V401" s="197"/>
      <c r="W401" s="198"/>
      <c r="X401" s="195"/>
      <c r="Y401" s="199"/>
      <c r="Z401" s="197"/>
      <c r="AA401" s="195"/>
      <c r="AB401" s="169">
        <f t="shared" si="6404"/>
        <v>0</v>
      </c>
      <c r="AC401" s="170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/>
      <c r="C402" s="59"/>
      <c r="D402" s="138"/>
      <c r="E402" s="139"/>
      <c r="F402" s="137"/>
      <c r="G402" s="140"/>
      <c r="H402" s="138"/>
      <c r="I402" s="139"/>
      <c r="J402" s="137"/>
      <c r="K402" s="140"/>
      <c r="L402" s="138"/>
      <c r="M402" s="137"/>
      <c r="N402" s="141"/>
      <c r="O402" s="142"/>
      <c r="P402" s="137"/>
      <c r="Q402" s="140"/>
      <c r="R402" s="138"/>
      <c r="S402" s="139"/>
      <c r="T402" s="137"/>
      <c r="U402" s="140"/>
      <c r="V402" s="138"/>
      <c r="W402" s="139"/>
      <c r="X402" s="137"/>
      <c r="Y402" s="140"/>
      <c r="Z402" s="143"/>
      <c r="AA402" s="144"/>
      <c r="AB402" s="171">
        <f t="shared" ref="AB402:AB404" si="6950">SUM(B402,D402,F402,H402,J402,L402,N402,P402,R402,T402,V402,X402,Z402)</f>
        <v>0</v>
      </c>
      <c r="AC402" s="172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71">
        <f t="shared" si="6950"/>
        <v>0</v>
      </c>
      <c r="AC403" s="172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71">
        <f t="shared" si="6950"/>
        <v>0</v>
      </c>
      <c r="AC404" s="172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66" t="s">
        <v>13</v>
      </c>
      <c r="B405" s="20">
        <f t="shared" ref="B405:AA405" si="7033">SUM(B382:B404)</f>
        <v>10535</v>
      </c>
      <c r="C405" s="21">
        <f t="shared" si="7033"/>
        <v>10748</v>
      </c>
      <c r="D405" s="20">
        <f t="shared" si="7033"/>
        <v>5016</v>
      </c>
      <c r="E405" s="21">
        <f t="shared" si="7033"/>
        <v>5076</v>
      </c>
      <c r="F405" s="20">
        <f t="shared" si="7033"/>
        <v>13408</v>
      </c>
      <c r="G405" s="21">
        <f t="shared" si="7033"/>
        <v>12796</v>
      </c>
      <c r="H405" s="20">
        <f t="shared" si="7033"/>
        <v>16268</v>
      </c>
      <c r="I405" s="21">
        <f t="shared" si="7033"/>
        <v>17078</v>
      </c>
      <c r="J405" s="20">
        <f t="shared" si="7033"/>
        <v>2950</v>
      </c>
      <c r="K405" s="21">
        <f t="shared" si="7033"/>
        <v>2921</v>
      </c>
      <c r="L405" s="20">
        <f t="shared" si="7033"/>
        <v>9348</v>
      </c>
      <c r="M405" s="21">
        <f t="shared" si="7033"/>
        <v>9204</v>
      </c>
      <c r="N405" s="20">
        <f t="shared" si="7033"/>
        <v>18473</v>
      </c>
      <c r="O405" s="21">
        <f t="shared" si="7033"/>
        <v>18315</v>
      </c>
      <c r="P405" s="20">
        <f t="shared" si="7033"/>
        <v>9108</v>
      </c>
      <c r="Q405" s="21">
        <f t="shared" si="7033"/>
        <v>8893</v>
      </c>
      <c r="R405" s="20">
        <f t="shared" si="7033"/>
        <v>11843</v>
      </c>
      <c r="S405" s="21">
        <f t="shared" si="7033"/>
        <v>12048</v>
      </c>
      <c r="T405" s="20">
        <f t="shared" si="7033"/>
        <v>2731</v>
      </c>
      <c r="U405" s="21">
        <f t="shared" si="7033"/>
        <v>2895</v>
      </c>
      <c r="V405" s="20">
        <f t="shared" si="7033"/>
        <v>9178</v>
      </c>
      <c r="W405" s="21">
        <f t="shared" si="7033"/>
        <v>10138</v>
      </c>
      <c r="X405" s="20">
        <f t="shared" si="7033"/>
        <v>7810</v>
      </c>
      <c r="Y405" s="21">
        <f t="shared" si="7033"/>
        <v>5120</v>
      </c>
      <c r="Z405" s="20">
        <f t="shared" si="7033"/>
        <v>16783</v>
      </c>
      <c r="AA405" s="21">
        <f t="shared" si="7033"/>
        <v>18035</v>
      </c>
      <c r="AB405" s="173">
        <f t="shared" ref="AB405" si="7034">SUM(AB381:AB404)</f>
        <v>133451</v>
      </c>
      <c r="AC405" s="174">
        <f t="shared" ref="AC405" si="7035">SUM(AC381:AC404)</f>
        <v>133267</v>
      </c>
      <c r="BI405" s="266" t="s">
        <v>13</v>
      </c>
      <c r="BJ405" s="154">
        <f>SUM(BJ381:BJ404)</f>
        <v>1</v>
      </c>
      <c r="BK405" s="155">
        <f t="shared" ref="BK405:CK405" si="7036">SUM(BK381:BK404)</f>
        <v>1.0000000000000002</v>
      </c>
      <c r="BL405" s="154">
        <f t="shared" si="7036"/>
        <v>1</v>
      </c>
      <c r="BM405" s="155">
        <f t="shared" si="7036"/>
        <v>1</v>
      </c>
      <c r="BN405" s="154">
        <f t="shared" si="7036"/>
        <v>1</v>
      </c>
      <c r="BO405" s="155">
        <f t="shared" si="7036"/>
        <v>1</v>
      </c>
      <c r="BP405" s="154">
        <f t="shared" si="7036"/>
        <v>1</v>
      </c>
      <c r="BQ405" s="155">
        <f t="shared" si="7036"/>
        <v>1</v>
      </c>
      <c r="BR405" s="154">
        <f t="shared" si="7036"/>
        <v>1.0000000000000002</v>
      </c>
      <c r="BS405" s="155">
        <f t="shared" si="7036"/>
        <v>0.99999999999999978</v>
      </c>
      <c r="BT405" s="154">
        <f t="shared" si="7036"/>
        <v>0.99999999999999989</v>
      </c>
      <c r="BU405" s="155">
        <f t="shared" si="7036"/>
        <v>1</v>
      </c>
      <c r="BV405" s="154">
        <f t="shared" si="7036"/>
        <v>0.99999999999999989</v>
      </c>
      <c r="BW405" s="155">
        <f t="shared" si="7036"/>
        <v>1</v>
      </c>
      <c r="BX405" s="154">
        <f t="shared" si="7036"/>
        <v>0.99999999999999978</v>
      </c>
      <c r="BY405" s="155">
        <f t="shared" si="7036"/>
        <v>0.99999999999999989</v>
      </c>
      <c r="BZ405" s="154">
        <f t="shared" si="7036"/>
        <v>0.99999999999999989</v>
      </c>
      <c r="CA405" s="155">
        <f t="shared" si="7036"/>
        <v>1.0000000000000002</v>
      </c>
      <c r="CB405" s="154">
        <f t="shared" si="7036"/>
        <v>0.99999999999999989</v>
      </c>
      <c r="CC405" s="155">
        <f t="shared" si="7036"/>
        <v>1.0000000000000002</v>
      </c>
      <c r="CD405" s="154">
        <f t="shared" si="7036"/>
        <v>1</v>
      </c>
      <c r="CE405" s="155">
        <f t="shared" si="7036"/>
        <v>1</v>
      </c>
      <c r="CF405" s="154">
        <f t="shared" si="7036"/>
        <v>1</v>
      </c>
      <c r="CG405" s="155">
        <f t="shared" si="7036"/>
        <v>1</v>
      </c>
      <c r="CH405" s="154">
        <f t="shared" si="7036"/>
        <v>0.99999999999999989</v>
      </c>
      <c r="CI405" s="155">
        <f t="shared" si="7036"/>
        <v>1</v>
      </c>
      <c r="CJ405" s="154">
        <f t="shared" si="7036"/>
        <v>1</v>
      </c>
      <c r="CK405" s="155">
        <f t="shared" si="7036"/>
        <v>1.0000000000000002</v>
      </c>
    </row>
    <row r="406" spans="1:89" ht="13.5" thickTop="1" x14ac:dyDescent="0.2">
      <c r="A406" s="186"/>
    </row>
    <row r="408" spans="1:89" x14ac:dyDescent="0.2">
      <c r="A408" s="300">
        <f>+A377+1</f>
        <v>44575</v>
      </c>
      <c r="B408" s="300"/>
      <c r="C408" s="300"/>
      <c r="D408" s="300"/>
      <c r="BI408" s="305">
        <f>+BI377+1</f>
        <v>44575</v>
      </c>
      <c r="BJ408" s="305"/>
      <c r="BK408" s="305"/>
      <c r="BL408" s="305"/>
    </row>
    <row r="409" spans="1:89" ht="13.5" thickBot="1" x14ac:dyDescent="0.25">
      <c r="AE409" s="269" t="s">
        <v>84</v>
      </c>
    </row>
    <row r="410" spans="1:89" ht="14.25" thickTop="1" thickBot="1" x14ac:dyDescent="0.25">
      <c r="A410" s="296" t="s">
        <v>0</v>
      </c>
      <c r="B410" s="298" t="s">
        <v>1</v>
      </c>
      <c r="C410" s="299"/>
      <c r="D410" s="298" t="s">
        <v>2</v>
      </c>
      <c r="E410" s="299"/>
      <c r="F410" s="298" t="s">
        <v>3</v>
      </c>
      <c r="G410" s="299"/>
      <c r="H410" s="298" t="s">
        <v>4</v>
      </c>
      <c r="I410" s="299"/>
      <c r="J410" s="298" t="s">
        <v>5</v>
      </c>
      <c r="K410" s="299"/>
      <c r="L410" s="298" t="s">
        <v>6</v>
      </c>
      <c r="M410" s="299"/>
      <c r="N410" s="298" t="s">
        <v>7</v>
      </c>
      <c r="O410" s="299"/>
      <c r="P410" s="298" t="s">
        <v>8</v>
      </c>
      <c r="Q410" s="299"/>
      <c r="R410" s="298" t="s">
        <v>9</v>
      </c>
      <c r="S410" s="299"/>
      <c r="T410" s="298" t="s">
        <v>10</v>
      </c>
      <c r="U410" s="299"/>
      <c r="V410" s="298" t="s">
        <v>11</v>
      </c>
      <c r="W410" s="299"/>
      <c r="X410" s="298" t="s">
        <v>12</v>
      </c>
      <c r="Y410" s="299"/>
      <c r="Z410" s="301" t="s">
        <v>40</v>
      </c>
      <c r="AA410" s="302"/>
      <c r="AB410" s="303" t="s">
        <v>41</v>
      </c>
      <c r="AC410" s="304"/>
      <c r="AE410" s="296" t="s">
        <v>0</v>
      </c>
      <c r="AF410" s="298" t="s">
        <v>1</v>
      </c>
      <c r="AG410" s="299"/>
      <c r="AH410" s="298" t="s">
        <v>2</v>
      </c>
      <c r="AI410" s="299"/>
      <c r="AJ410" s="298" t="s">
        <v>3</v>
      </c>
      <c r="AK410" s="299"/>
      <c r="AL410" s="298" t="s">
        <v>4</v>
      </c>
      <c r="AM410" s="299"/>
      <c r="AN410" s="298" t="s">
        <v>5</v>
      </c>
      <c r="AO410" s="299"/>
      <c r="AP410" s="298" t="s">
        <v>6</v>
      </c>
      <c r="AQ410" s="299"/>
      <c r="AR410" s="298" t="s">
        <v>7</v>
      </c>
      <c r="AS410" s="299"/>
      <c r="AT410" s="298" t="s">
        <v>8</v>
      </c>
      <c r="AU410" s="299"/>
      <c r="AV410" s="298" t="s">
        <v>9</v>
      </c>
      <c r="AW410" s="299"/>
      <c r="AX410" s="298" t="s">
        <v>10</v>
      </c>
      <c r="AY410" s="299"/>
      <c r="AZ410" s="298" t="s">
        <v>11</v>
      </c>
      <c r="BA410" s="299"/>
      <c r="BB410" s="298" t="s">
        <v>12</v>
      </c>
      <c r="BC410" s="299"/>
      <c r="BD410" s="301" t="s">
        <v>40</v>
      </c>
      <c r="BE410" s="302"/>
      <c r="BF410" s="303" t="s">
        <v>41</v>
      </c>
      <c r="BG410" s="304"/>
      <c r="BI410" s="296" t="s">
        <v>0</v>
      </c>
      <c r="BJ410" s="298" t="s">
        <v>1</v>
      </c>
      <c r="BK410" s="299"/>
      <c r="BL410" s="298" t="s">
        <v>2</v>
      </c>
      <c r="BM410" s="299"/>
      <c r="BN410" s="298" t="s">
        <v>3</v>
      </c>
      <c r="BO410" s="299"/>
      <c r="BP410" s="298" t="s">
        <v>4</v>
      </c>
      <c r="BQ410" s="299"/>
      <c r="BR410" s="298" t="s">
        <v>5</v>
      </c>
      <c r="BS410" s="299"/>
      <c r="BT410" s="298" t="s">
        <v>6</v>
      </c>
      <c r="BU410" s="299"/>
      <c r="BV410" s="298" t="s">
        <v>7</v>
      </c>
      <c r="BW410" s="299"/>
      <c r="BX410" s="298" t="s">
        <v>8</v>
      </c>
      <c r="BY410" s="299"/>
      <c r="BZ410" s="298" t="s">
        <v>9</v>
      </c>
      <c r="CA410" s="299"/>
      <c r="CB410" s="298" t="s">
        <v>10</v>
      </c>
      <c r="CC410" s="299"/>
      <c r="CD410" s="298" t="s">
        <v>11</v>
      </c>
      <c r="CE410" s="299"/>
      <c r="CF410" s="298" t="s">
        <v>12</v>
      </c>
      <c r="CG410" s="299"/>
      <c r="CH410" s="301" t="s">
        <v>40</v>
      </c>
      <c r="CI410" s="302"/>
      <c r="CJ410" s="298" t="s">
        <v>41</v>
      </c>
      <c r="CK410" s="299"/>
    </row>
    <row r="411" spans="1:89" ht="15" thickTop="1" thickBot="1" x14ac:dyDescent="0.3">
      <c r="A411" s="297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75" t="s">
        <v>14</v>
      </c>
      <c r="AC411" s="176" t="s">
        <v>15</v>
      </c>
      <c r="AE411" s="297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75" t="s">
        <v>14</v>
      </c>
      <c r="BG411" s="176" t="s">
        <v>15</v>
      </c>
      <c r="BI411" s="297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85"/>
      <c r="D412" s="126"/>
      <c r="E412" s="179"/>
      <c r="F412" s="125"/>
      <c r="G412" s="127"/>
      <c r="H412" s="126"/>
      <c r="I412" s="179"/>
      <c r="J412" s="125"/>
      <c r="K412" s="127"/>
      <c r="L412" s="126"/>
      <c r="M412" s="125"/>
      <c r="N412" s="178"/>
      <c r="O412" s="180"/>
      <c r="P412" s="125"/>
      <c r="Q412" s="127"/>
      <c r="R412" s="126"/>
      <c r="S412" s="179"/>
      <c r="T412" s="125"/>
      <c r="U412" s="127"/>
      <c r="V412" s="126"/>
      <c r="W412" s="179"/>
      <c r="X412" s="125"/>
      <c r="Y412" s="127"/>
      <c r="Z412" s="183"/>
      <c r="AA412" s="184"/>
      <c r="AB412" s="169">
        <f>B412+D412+F412+H412+J412+L412+N412+P412+R412+T412+V412+X412+Z412</f>
        <v>0</v>
      </c>
      <c r="AC412" s="170">
        <f>C412+E412+G412+I412+K412+M412+O412+Q412+S412+U412+W412+Y412+AA412</f>
        <v>0</v>
      </c>
      <c r="AE412" s="272" t="str">
        <f>$AE$9</f>
        <v>07:00 - 07:59</v>
      </c>
      <c r="AF412" s="125">
        <f>SUMIF($A$9:$A$32,$AE412,B$412:B$435)</f>
        <v>1248</v>
      </c>
      <c r="AG412" s="185">
        <f t="shared" ref="AG412:AV413" si="7037">SUMIF($A$9:$A$32,$AE412,C$412:C$435)</f>
        <v>512</v>
      </c>
      <c r="AH412" s="126">
        <f t="shared" si="7037"/>
        <v>405</v>
      </c>
      <c r="AI412" s="179">
        <f t="shared" si="7037"/>
        <v>364</v>
      </c>
      <c r="AJ412" s="125">
        <f t="shared" si="7037"/>
        <v>1475</v>
      </c>
      <c r="AK412" s="127">
        <f t="shared" si="7037"/>
        <v>699</v>
      </c>
      <c r="AL412" s="126">
        <f t="shared" si="7037"/>
        <v>1636</v>
      </c>
      <c r="AM412" s="179">
        <f t="shared" si="7037"/>
        <v>1049</v>
      </c>
      <c r="AN412" s="125">
        <f t="shared" si="7037"/>
        <v>110</v>
      </c>
      <c r="AO412" s="127">
        <f t="shared" si="7037"/>
        <v>446</v>
      </c>
      <c r="AP412" s="126">
        <f t="shared" si="7037"/>
        <v>509</v>
      </c>
      <c r="AQ412" s="125">
        <f t="shared" si="7037"/>
        <v>1206</v>
      </c>
      <c r="AR412" s="178">
        <f t="shared" si="7037"/>
        <v>1338</v>
      </c>
      <c r="AS412" s="180">
        <f t="shared" si="7037"/>
        <v>1967</v>
      </c>
      <c r="AT412" s="125">
        <f t="shared" si="7037"/>
        <v>981</v>
      </c>
      <c r="AU412" s="127">
        <f t="shared" si="7037"/>
        <v>886</v>
      </c>
      <c r="AV412" s="126">
        <f t="shared" si="7037"/>
        <v>1187</v>
      </c>
      <c r="AW412" s="179">
        <f t="shared" ref="AW412:BE413" si="7038">SUMIF($A$9:$A$32,$AE412,S$412:S$435)</f>
        <v>899</v>
      </c>
      <c r="AX412" s="125">
        <f t="shared" si="7038"/>
        <v>170</v>
      </c>
      <c r="AY412" s="127">
        <f t="shared" si="7038"/>
        <v>534</v>
      </c>
      <c r="AZ412" s="126">
        <f t="shared" si="7038"/>
        <v>445</v>
      </c>
      <c r="BA412" s="179">
        <f t="shared" si="7038"/>
        <v>1103</v>
      </c>
      <c r="BB412" s="125">
        <f t="shared" si="7038"/>
        <v>773</v>
      </c>
      <c r="BC412" s="127">
        <f t="shared" si="7038"/>
        <v>753</v>
      </c>
      <c r="BD412" s="183">
        <f t="shared" si="7038"/>
        <v>1519</v>
      </c>
      <c r="BE412" s="184">
        <f t="shared" si="7038"/>
        <v>1348</v>
      </c>
      <c r="BF412" s="169">
        <f>AF412+AH412+AJ412+AL412+AN412+AP412+AR412+AT412+AV412+AX412+AZ412+BB412+BD412</f>
        <v>11796</v>
      </c>
      <c r="BG412" s="170">
        <f>AG412+AI412+AK412+AM412+AO412+AQ412+AS412+AU412+AW412+AY412+BA412+BC412+BE412</f>
        <v>11766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88">
        <v>138</v>
      </c>
      <c r="C413" s="189">
        <v>0</v>
      </c>
      <c r="D413" s="190">
        <v>70</v>
      </c>
      <c r="E413" s="191">
        <v>1</v>
      </c>
      <c r="F413" s="188">
        <v>325</v>
      </c>
      <c r="G413" s="192">
        <v>4</v>
      </c>
      <c r="H413" s="190">
        <v>198</v>
      </c>
      <c r="I413" s="191">
        <v>10</v>
      </c>
      <c r="J413" s="188">
        <v>8</v>
      </c>
      <c r="K413" s="192">
        <v>9</v>
      </c>
      <c r="L413" s="190">
        <v>9</v>
      </c>
      <c r="M413" s="188">
        <v>38</v>
      </c>
      <c r="N413" s="193">
        <v>67</v>
      </c>
      <c r="O413" s="194">
        <v>57</v>
      </c>
      <c r="P413" s="188">
        <v>32</v>
      </c>
      <c r="Q413" s="192">
        <v>47</v>
      </c>
      <c r="R413" s="190">
        <v>14</v>
      </c>
      <c r="S413" s="191">
        <v>50</v>
      </c>
      <c r="T413" s="188">
        <v>0</v>
      </c>
      <c r="U413" s="192">
        <v>0</v>
      </c>
      <c r="V413" s="190">
        <v>4</v>
      </c>
      <c r="W413" s="191">
        <v>0</v>
      </c>
      <c r="X413" s="188">
        <v>1</v>
      </c>
      <c r="Y413" s="192">
        <v>0</v>
      </c>
      <c r="Z413" s="190">
        <v>0</v>
      </c>
      <c r="AA413" s="188">
        <v>0</v>
      </c>
      <c r="AB413" s="169">
        <f t="shared" ref="AB413:AB432" si="7066">B413+D413+F413+H413+J413+L413+N413+P413+R413+T413+V413+X413+Z413</f>
        <v>866</v>
      </c>
      <c r="AC413" s="170">
        <f t="shared" ref="AC413:AC432" si="7067">C413+E413+G413+I413+K413+M413+O413+Q413+S413+U413+W413+Y413+AA413</f>
        <v>216</v>
      </c>
      <c r="AE413" s="274" t="str">
        <f>$AE$10</f>
        <v>08:00 - 08:59</v>
      </c>
      <c r="AF413" s="125">
        <f>SUMIF($A$9:$A$32,$AE413,B$412:B$435)</f>
        <v>1118</v>
      </c>
      <c r="AG413" s="189">
        <f t="shared" si="7037"/>
        <v>556</v>
      </c>
      <c r="AH413" s="190">
        <f t="shared" si="7037"/>
        <v>364</v>
      </c>
      <c r="AI413" s="191">
        <f t="shared" si="7037"/>
        <v>393</v>
      </c>
      <c r="AJ413" s="275">
        <f t="shared" si="7037"/>
        <v>1386</v>
      </c>
      <c r="AK413" s="192">
        <f t="shared" si="7037"/>
        <v>591</v>
      </c>
      <c r="AL413" s="190">
        <f t="shared" si="7037"/>
        <v>1464</v>
      </c>
      <c r="AM413" s="191">
        <f t="shared" si="7037"/>
        <v>991</v>
      </c>
      <c r="AN413" s="275">
        <f t="shared" si="7037"/>
        <v>139</v>
      </c>
      <c r="AO413" s="192">
        <f t="shared" si="7037"/>
        <v>424</v>
      </c>
      <c r="AP413" s="190">
        <f t="shared" si="7037"/>
        <v>434</v>
      </c>
      <c r="AQ413" s="275">
        <f t="shared" si="7037"/>
        <v>1218</v>
      </c>
      <c r="AR413" s="193">
        <f t="shared" si="7037"/>
        <v>1284</v>
      </c>
      <c r="AS413" s="194">
        <f t="shared" si="7037"/>
        <v>1919</v>
      </c>
      <c r="AT413" s="275">
        <f t="shared" si="7037"/>
        <v>712</v>
      </c>
      <c r="AU413" s="192">
        <f t="shared" si="7037"/>
        <v>693</v>
      </c>
      <c r="AV413" s="190">
        <f t="shared" si="7037"/>
        <v>998</v>
      </c>
      <c r="AW413" s="191">
        <f t="shared" si="7038"/>
        <v>762</v>
      </c>
      <c r="AX413" s="275">
        <f t="shared" si="7038"/>
        <v>126</v>
      </c>
      <c r="AY413" s="192">
        <f t="shared" si="7038"/>
        <v>360</v>
      </c>
      <c r="AZ413" s="190">
        <f t="shared" si="7038"/>
        <v>415</v>
      </c>
      <c r="BA413" s="191">
        <f t="shared" si="7038"/>
        <v>1004</v>
      </c>
      <c r="BB413" s="275">
        <f t="shared" si="7038"/>
        <v>545</v>
      </c>
      <c r="BC413" s="192">
        <f t="shared" si="7038"/>
        <v>520</v>
      </c>
      <c r="BD413" s="190">
        <f t="shared" si="7038"/>
        <v>1286</v>
      </c>
      <c r="BE413" s="275">
        <f t="shared" si="7038"/>
        <v>1099</v>
      </c>
      <c r="BF413" s="171">
        <f>SUM(AF413,AH413,AJ413,AL413,AN413,AP413,AR413,AT413,AV413,AX413,AZ413,BB413,BD413)</f>
        <v>10271</v>
      </c>
      <c r="BG413" s="172">
        <f>SUM(AG413,AI413,AK413,AM413,AO413,AQ413,AS413,AU413,AW413,AY413,BA413,BC413,BE413)</f>
        <v>10530</v>
      </c>
      <c r="BI413" s="136" t="s">
        <v>17</v>
      </c>
      <c r="BJ413" s="128">
        <f>B413/B436</f>
        <v>1.2186506534793359E-2</v>
      </c>
      <c r="BK413" s="129">
        <f t="shared" ref="BK413" si="7068">C413/C436</f>
        <v>0</v>
      </c>
      <c r="BL413" s="130">
        <f t="shared" ref="BL413" si="7069">D413/D436</f>
        <v>1.3523956723338485E-2</v>
      </c>
      <c r="BM413" s="131">
        <f t="shared" ref="BM413" si="7070">E413/E436</f>
        <v>1.840264998159735E-4</v>
      </c>
      <c r="BN413" s="128">
        <f t="shared" ref="BN413" si="7071">F413/F436</f>
        <v>2.2956841138659319E-2</v>
      </c>
      <c r="BO413" s="129">
        <f t="shared" ref="BO413" si="7072">G413/G436</f>
        <v>2.8376844494892167E-4</v>
      </c>
      <c r="BP413" s="130">
        <f t="shared" ref="BP413" si="7073">H413/H436</f>
        <v>1.1367550809507406E-2</v>
      </c>
      <c r="BQ413" s="131">
        <f t="shared" ref="BQ413" si="7074">I413/I436</f>
        <v>5.2667614683730979E-4</v>
      </c>
      <c r="BR413" s="128">
        <f t="shared" ref="BR413" si="7075">J413/J436</f>
        <v>2.4449877750611247E-3</v>
      </c>
      <c r="BS413" s="129">
        <f t="shared" ref="BS413" si="7076">K413/K436</f>
        <v>2.820432466311501E-3</v>
      </c>
      <c r="BT413" s="130">
        <f t="shared" ref="BT413" si="7077">L413/L436</f>
        <v>8.8643750615581606E-4</v>
      </c>
      <c r="BU413" s="128">
        <f t="shared" ref="BU413" si="7078">M413/M436</f>
        <v>3.8629663515299382E-3</v>
      </c>
      <c r="BV413" s="132">
        <f t="shared" ref="BV413" si="7079">N413/N436</f>
        <v>3.4114052953156822E-3</v>
      </c>
      <c r="BW413" s="133">
        <f t="shared" ref="BW413" si="7080">O413/O436</f>
        <v>2.9824194223524486E-3</v>
      </c>
      <c r="BX413" s="128">
        <f t="shared" ref="BX413" si="7081">P413/P436</f>
        <v>3.2225579053373615E-3</v>
      </c>
      <c r="BY413" s="129">
        <f t="shared" ref="BY413" si="7082">Q413/Q436</f>
        <v>5.0031935277836921E-3</v>
      </c>
      <c r="BZ413" s="130">
        <f t="shared" ref="BZ413" si="7083">R413/R436</f>
        <v>1.0788317793018417E-3</v>
      </c>
      <c r="CA413" s="131">
        <f t="shared" ref="CA413" si="7084">S413/S436</f>
        <v>3.929273084479371E-3</v>
      </c>
      <c r="CB413" s="128">
        <f t="shared" ref="CB413" si="7085">T413/T436</f>
        <v>0</v>
      </c>
      <c r="CC413" s="129">
        <f t="shared" ref="CC413" si="7086">U413/U436</f>
        <v>0</v>
      </c>
      <c r="CD413" s="130">
        <f t="shared" ref="CD413" si="7087">V413/V436</f>
        <v>3.8974958589106499E-4</v>
      </c>
      <c r="CE413" s="131">
        <f t="shared" ref="CE413" si="7088">W413/W436</f>
        <v>0</v>
      </c>
      <c r="CF413" s="128">
        <f t="shared" ref="CF413" si="7089">X413/X436</f>
        <v>1.1701380762930026E-4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6.0309766560811186E-3</v>
      </c>
      <c r="CK413" s="135">
        <f t="shared" ref="CK413" si="7094">AC413/AC436</f>
        <v>1.5066859187645176E-3</v>
      </c>
    </row>
    <row r="414" spans="1:89" ht="13.5" thickBot="1" x14ac:dyDescent="0.25">
      <c r="A414" s="145" t="s">
        <v>18</v>
      </c>
      <c r="B414" s="195">
        <v>658</v>
      </c>
      <c r="C414" s="196">
        <v>79</v>
      </c>
      <c r="D414" s="197">
        <v>303</v>
      </c>
      <c r="E414" s="198">
        <v>95</v>
      </c>
      <c r="F414" s="195">
        <v>1343</v>
      </c>
      <c r="G414" s="199">
        <v>195</v>
      </c>
      <c r="H414" s="197">
        <v>888</v>
      </c>
      <c r="I414" s="198">
        <v>270</v>
      </c>
      <c r="J414" s="195">
        <v>42</v>
      </c>
      <c r="K414" s="199">
        <v>128</v>
      </c>
      <c r="L414" s="197">
        <v>176</v>
      </c>
      <c r="M414" s="195">
        <v>413</v>
      </c>
      <c r="N414" s="200">
        <v>554</v>
      </c>
      <c r="O414" s="201">
        <v>796</v>
      </c>
      <c r="P414" s="195">
        <v>309</v>
      </c>
      <c r="Q414" s="199">
        <v>464</v>
      </c>
      <c r="R414" s="197">
        <v>400</v>
      </c>
      <c r="S414" s="198">
        <v>402</v>
      </c>
      <c r="T414" s="195">
        <v>42</v>
      </c>
      <c r="U414" s="199">
        <v>212</v>
      </c>
      <c r="V414" s="197">
        <v>147</v>
      </c>
      <c r="W414" s="198">
        <v>500</v>
      </c>
      <c r="X414" s="195">
        <v>320</v>
      </c>
      <c r="Y414" s="199">
        <v>253</v>
      </c>
      <c r="Z414" s="197">
        <v>720</v>
      </c>
      <c r="AA414" s="195">
        <v>474</v>
      </c>
      <c r="AB414" s="169">
        <f t="shared" si="7066"/>
        <v>5902</v>
      </c>
      <c r="AC414" s="170">
        <f t="shared" si="7067"/>
        <v>4281</v>
      </c>
      <c r="AE414" s="272"/>
      <c r="AF414" s="125"/>
      <c r="AG414" s="196"/>
      <c r="AH414" s="197"/>
      <c r="AI414" s="198"/>
      <c r="AJ414" s="195"/>
      <c r="AK414" s="199"/>
      <c r="AL414" s="197"/>
      <c r="AM414" s="198"/>
      <c r="AN414" s="195"/>
      <c r="AO414" s="199"/>
      <c r="AP414" s="197"/>
      <c r="AQ414" s="195"/>
      <c r="AR414" s="200"/>
      <c r="AS414" s="201"/>
      <c r="AT414" s="195"/>
      <c r="AU414" s="199"/>
      <c r="AV414" s="197"/>
      <c r="AW414" s="198"/>
      <c r="AX414" s="195"/>
      <c r="AY414" s="199"/>
      <c r="AZ414" s="197"/>
      <c r="BA414" s="198"/>
      <c r="BB414" s="195"/>
      <c r="BC414" s="199"/>
      <c r="BD414" s="197"/>
      <c r="BE414" s="195"/>
      <c r="BF414" s="171"/>
      <c r="BG414" s="172"/>
      <c r="BI414" s="145" t="s">
        <v>18</v>
      </c>
      <c r="BJ414" s="128">
        <f>B414/B436</f>
        <v>5.8106676086188629E-2</v>
      </c>
      <c r="BK414" s="129">
        <f t="shared" ref="BK414" si="7095">C414/C436</f>
        <v>6.6219614417435037E-3</v>
      </c>
      <c r="BL414" s="130">
        <f t="shared" ref="BL414" si="7096">D414/D436</f>
        <v>5.8539412673879444E-2</v>
      </c>
      <c r="BM414" s="131">
        <f t="shared" ref="BM414" si="7097">E414/E436</f>
        <v>1.7482517482517484E-2</v>
      </c>
      <c r="BN414" s="128">
        <f t="shared" ref="BN414" si="7098">F414/F436</f>
        <v>9.4864731228367596E-2</v>
      </c>
      <c r="BO414" s="129">
        <f t="shared" ref="BO414" si="7099">G414/G436</f>
        <v>1.3833711691259932E-2</v>
      </c>
      <c r="BP414" s="130">
        <f t="shared" ref="BP414" si="7100">H414/H436</f>
        <v>5.098174302445746E-2</v>
      </c>
      <c r="BQ414" s="131">
        <f t="shared" ref="BQ414" si="7101">I414/I436</f>
        <v>1.4220255964607362E-2</v>
      </c>
      <c r="BR414" s="128">
        <f t="shared" ref="BR414" si="7102">J414/J436</f>
        <v>1.2836185819070905E-2</v>
      </c>
      <c r="BS414" s="129">
        <f t="shared" ref="BS414" si="7103">K414/K436</f>
        <v>4.0112817298652459E-2</v>
      </c>
      <c r="BT414" s="130">
        <f t="shared" ref="BT414" si="7104">L414/L436</f>
        <v>1.7334777898158179E-2</v>
      </c>
      <c r="BU414" s="128">
        <f t="shared" ref="BU414" si="7105">M414/M436</f>
        <v>4.1984344820575378E-2</v>
      </c>
      <c r="BV414" s="132">
        <f t="shared" ref="BV414" si="7106">N414/N436</f>
        <v>2.8207739307535642E-2</v>
      </c>
      <c r="BW414" s="133">
        <f t="shared" ref="BW414" si="7107">O414/O436</f>
        <v>4.1649225617413146E-2</v>
      </c>
      <c r="BX414" s="128">
        <f t="shared" ref="BX414" si="7108">P414/P436</f>
        <v>3.1117824773413898E-2</v>
      </c>
      <c r="BY414" s="129">
        <f t="shared" ref="BY414" si="7109">Q414/Q436</f>
        <v>4.9393229721098574E-2</v>
      </c>
      <c r="BZ414" s="130">
        <f t="shared" ref="BZ414" si="7110">R414/R436</f>
        <v>3.0823765122909762E-2</v>
      </c>
      <c r="CA414" s="131">
        <f t="shared" ref="CA414" si="7111">S414/S436</f>
        <v>3.1591355599214145E-2</v>
      </c>
      <c r="CB414" s="128">
        <f t="shared" ref="CB414" si="7112">T414/T436</f>
        <v>1.4075067024128687E-2</v>
      </c>
      <c r="CC414" s="129">
        <f t="shared" ref="CC414" si="7113">U414/U436</f>
        <v>6.9553805774278221E-2</v>
      </c>
      <c r="CD414" s="130">
        <f t="shared" ref="CD414" si="7114">V414/V436</f>
        <v>1.4323297281496639E-2</v>
      </c>
      <c r="CE414" s="131">
        <f t="shared" ref="CE414" si="7115">W414/W436</f>
        <v>4.5269352648257127E-2</v>
      </c>
      <c r="CF414" s="128">
        <f t="shared" ref="CF414" si="7116">X414/X436</f>
        <v>3.7444418441376082E-2</v>
      </c>
      <c r="CG414" s="129">
        <f t="shared" ref="CG414" si="7117">Y414/Y436</f>
        <v>4.77989797846212E-2</v>
      </c>
      <c r="CH414" s="130">
        <f t="shared" ref="CH414" si="7118">Z414/Z436</f>
        <v>4.0558810274898605E-2</v>
      </c>
      <c r="CI414" s="128">
        <f t="shared" ref="CI414" si="7119">AA414/AA436</f>
        <v>2.4599096995173594E-2</v>
      </c>
      <c r="CJ414" s="134">
        <f t="shared" ref="CJ414" si="7120">AB414/AB436</f>
        <v>4.1102568388211046E-2</v>
      </c>
      <c r="CK414" s="135">
        <f t="shared" ref="CK414" si="7121">AC414/AC436</f>
        <v>2.9861677862180091E-2</v>
      </c>
    </row>
    <row r="415" spans="1:89" ht="14.25" thickTop="1" thickBot="1" x14ac:dyDescent="0.25">
      <c r="A415" s="136" t="s">
        <v>19</v>
      </c>
      <c r="B415" s="188">
        <v>1012</v>
      </c>
      <c r="C415" s="189">
        <v>409</v>
      </c>
      <c r="D415" s="190">
        <v>460</v>
      </c>
      <c r="E415" s="191">
        <v>326</v>
      </c>
      <c r="F415" s="188">
        <v>1652</v>
      </c>
      <c r="G415" s="192">
        <v>570</v>
      </c>
      <c r="H415" s="190">
        <v>1426</v>
      </c>
      <c r="I415" s="191">
        <v>762</v>
      </c>
      <c r="J415" s="188">
        <v>85</v>
      </c>
      <c r="K415" s="192">
        <v>280</v>
      </c>
      <c r="L415" s="190">
        <v>371</v>
      </c>
      <c r="M415" s="188">
        <v>792</v>
      </c>
      <c r="N415" s="193">
        <v>1147</v>
      </c>
      <c r="O415" s="194">
        <v>1469</v>
      </c>
      <c r="P415" s="188">
        <v>728</v>
      </c>
      <c r="Q415" s="192">
        <v>765</v>
      </c>
      <c r="R415" s="190">
        <v>943</v>
      </c>
      <c r="S415" s="191">
        <v>846</v>
      </c>
      <c r="T415" s="188">
        <v>141</v>
      </c>
      <c r="U415" s="192">
        <v>371</v>
      </c>
      <c r="V415" s="190">
        <v>316</v>
      </c>
      <c r="W415" s="191">
        <v>1053</v>
      </c>
      <c r="X415" s="188">
        <v>561</v>
      </c>
      <c r="Y415" s="192">
        <v>570</v>
      </c>
      <c r="Z415" s="190">
        <v>1261</v>
      </c>
      <c r="AA415" s="188">
        <v>945</v>
      </c>
      <c r="AB415" s="169">
        <f t="shared" si="7066"/>
        <v>10103</v>
      </c>
      <c r="AC415" s="170">
        <f t="shared" si="7067"/>
        <v>9158</v>
      </c>
      <c r="AE415" s="266" t="s">
        <v>13</v>
      </c>
      <c r="AF415" s="20">
        <f t="shared" ref="AF415:BG415" si="7122">SUM(AF412:AF414)</f>
        <v>2366</v>
      </c>
      <c r="AG415" s="21">
        <f t="shared" si="7122"/>
        <v>1068</v>
      </c>
      <c r="AH415" s="20">
        <f t="shared" si="7122"/>
        <v>769</v>
      </c>
      <c r="AI415" s="21">
        <f t="shared" si="7122"/>
        <v>757</v>
      </c>
      <c r="AJ415" s="20">
        <f t="shared" si="7122"/>
        <v>2861</v>
      </c>
      <c r="AK415" s="21">
        <f t="shared" si="7122"/>
        <v>1290</v>
      </c>
      <c r="AL415" s="20">
        <f t="shared" si="7122"/>
        <v>3100</v>
      </c>
      <c r="AM415" s="21">
        <f t="shared" si="7122"/>
        <v>2040</v>
      </c>
      <c r="AN415" s="20">
        <f t="shared" si="7122"/>
        <v>249</v>
      </c>
      <c r="AO415" s="21">
        <f t="shared" si="7122"/>
        <v>870</v>
      </c>
      <c r="AP415" s="20">
        <f t="shared" si="7122"/>
        <v>943</v>
      </c>
      <c r="AQ415" s="21">
        <f t="shared" si="7122"/>
        <v>2424</v>
      </c>
      <c r="AR415" s="20">
        <f t="shared" si="7122"/>
        <v>2622</v>
      </c>
      <c r="AS415" s="21">
        <f t="shared" si="7122"/>
        <v>3886</v>
      </c>
      <c r="AT415" s="20">
        <f t="shared" si="7122"/>
        <v>1693</v>
      </c>
      <c r="AU415" s="21">
        <f t="shared" si="7122"/>
        <v>1579</v>
      </c>
      <c r="AV415" s="20">
        <f t="shared" si="7122"/>
        <v>2185</v>
      </c>
      <c r="AW415" s="21">
        <f t="shared" si="7122"/>
        <v>1661</v>
      </c>
      <c r="AX415" s="20">
        <f t="shared" si="7122"/>
        <v>296</v>
      </c>
      <c r="AY415" s="21">
        <f t="shared" si="7122"/>
        <v>894</v>
      </c>
      <c r="AZ415" s="20">
        <f t="shared" si="7122"/>
        <v>860</v>
      </c>
      <c r="BA415" s="21">
        <f t="shared" si="7122"/>
        <v>2107</v>
      </c>
      <c r="BB415" s="20">
        <f t="shared" si="7122"/>
        <v>1318</v>
      </c>
      <c r="BC415" s="21">
        <f t="shared" si="7122"/>
        <v>1273</v>
      </c>
      <c r="BD415" s="20">
        <f t="shared" si="7122"/>
        <v>2805</v>
      </c>
      <c r="BE415" s="21">
        <f t="shared" si="7122"/>
        <v>2447</v>
      </c>
      <c r="BF415" s="173">
        <f t="shared" si="7122"/>
        <v>22067</v>
      </c>
      <c r="BG415" s="174">
        <f t="shared" si="7122"/>
        <v>22296</v>
      </c>
      <c r="BI415" s="136" t="s">
        <v>19</v>
      </c>
      <c r="BJ415" s="128">
        <f>B415/B436</f>
        <v>8.9367714588484637E-2</v>
      </c>
      <c r="BK415" s="129">
        <f t="shared" ref="BK415" si="7123">C415/C436</f>
        <v>3.4283319362950544E-2</v>
      </c>
      <c r="BL415" s="130">
        <f t="shared" ref="BL415" si="7124">D415/D436</f>
        <v>8.8871715610510049E-2</v>
      </c>
      <c r="BM415" s="131">
        <f t="shared" ref="BM415" si="7125">E415/E436</f>
        <v>5.9992638940007365E-2</v>
      </c>
      <c r="BN415" s="128">
        <f t="shared" ref="BN415" si="7126">F415/F436</f>
        <v>0.11669138941866214</v>
      </c>
      <c r="BO415" s="129">
        <f t="shared" ref="BO415" si="7127">G415/G436</f>
        <v>4.0437003405221342E-2</v>
      </c>
      <c r="BP415" s="130">
        <f t="shared" ref="BP415" si="7128">H415/H436</f>
        <v>8.1869330577563446E-2</v>
      </c>
      <c r="BQ415" s="131">
        <f t="shared" ref="BQ415" si="7129">I415/I436</f>
        <v>4.0132722389002999E-2</v>
      </c>
      <c r="BR415" s="128">
        <f t="shared" ref="BR415" si="7130">J415/J436</f>
        <v>2.5977995110024452E-2</v>
      </c>
      <c r="BS415" s="129">
        <f t="shared" ref="BS415" si="7131">K415/K436</f>
        <v>8.7746787840802254E-2</v>
      </c>
      <c r="BT415" s="130">
        <f t="shared" ref="BT415" si="7132">L415/L436</f>
        <v>3.6540923864867528E-2</v>
      </c>
      <c r="BU415" s="128">
        <f t="shared" ref="BU415" si="7133">M415/M436</f>
        <v>8.0512351326623974E-2</v>
      </c>
      <c r="BV415" s="132">
        <f t="shared" ref="BV415" si="7134">N415/N436</f>
        <v>5.8401221995926678E-2</v>
      </c>
      <c r="BW415" s="133">
        <f t="shared" ref="BW415" si="7135">O415/O436</f>
        <v>7.686270406027626E-2</v>
      </c>
      <c r="BX415" s="128">
        <f t="shared" ref="BX415" si="7136">P415/P436</f>
        <v>7.3313192346424971E-2</v>
      </c>
      <c r="BY415" s="129">
        <f t="shared" ref="BY415" si="7137">Q415/Q436</f>
        <v>8.1434958484138814E-2</v>
      </c>
      <c r="BZ415" s="130">
        <f t="shared" ref="BZ415" si="7138">R415/R436</f>
        <v>7.2667026277259766E-2</v>
      </c>
      <c r="CA415" s="131">
        <f t="shared" ref="CA415" si="7139">S415/S436</f>
        <v>6.6483300589390962E-2</v>
      </c>
      <c r="CB415" s="128">
        <f t="shared" ref="CB415" si="7140">T415/T436</f>
        <v>4.7252010723860587E-2</v>
      </c>
      <c r="CC415" s="129">
        <f t="shared" ref="CC415" si="7141">U415/U436</f>
        <v>0.12171916010498687</v>
      </c>
      <c r="CD415" s="130">
        <f t="shared" ref="CD415" si="7142">V415/V436</f>
        <v>3.0790217285394134E-2</v>
      </c>
      <c r="CE415" s="131">
        <f t="shared" ref="CE415" si="7143">W415/W436</f>
        <v>9.5337256677229518E-2</v>
      </c>
      <c r="CF415" s="128">
        <f t="shared" ref="CF415" si="7144">X415/X436</f>
        <v>6.5644746080037439E-2</v>
      </c>
      <c r="CG415" s="129">
        <f t="shared" ref="CG415" si="7145">Y415/Y436</f>
        <v>0.10768940109578688</v>
      </c>
      <c r="CH415" s="130">
        <f t="shared" ref="CH415" si="7146">Z415/Z436</f>
        <v>7.1034249662009913E-2</v>
      </c>
      <c r="CI415" s="128">
        <f t="shared" ref="CI415" si="7147">AA415/AA436</f>
        <v>4.9042503503035961E-2</v>
      </c>
      <c r="CJ415" s="134">
        <f t="shared" ref="CJ415" si="7148">AB415/AB436</f>
        <v>7.0359072928853975E-2</v>
      </c>
      <c r="CK415" s="135">
        <f t="shared" ref="CK415" si="7149">AC415/AC436</f>
        <v>6.3880692796506724E-2</v>
      </c>
    </row>
    <row r="416" spans="1:89" ht="13.5" thickTop="1" x14ac:dyDescent="0.2">
      <c r="A416" s="145" t="s">
        <v>20</v>
      </c>
      <c r="B416" s="195">
        <v>1248</v>
      </c>
      <c r="C416" s="196">
        <v>512</v>
      </c>
      <c r="D416" s="197">
        <v>405</v>
      </c>
      <c r="E416" s="198">
        <v>364</v>
      </c>
      <c r="F416" s="195">
        <v>1475</v>
      </c>
      <c r="G416" s="199">
        <v>699</v>
      </c>
      <c r="H416" s="197">
        <v>1636</v>
      </c>
      <c r="I416" s="198">
        <v>1049</v>
      </c>
      <c r="J416" s="195">
        <v>110</v>
      </c>
      <c r="K416" s="199">
        <v>446</v>
      </c>
      <c r="L416" s="197">
        <v>509</v>
      </c>
      <c r="M416" s="195">
        <v>1206</v>
      </c>
      <c r="N416" s="200">
        <v>1338</v>
      </c>
      <c r="O416" s="201">
        <v>1967</v>
      </c>
      <c r="P416" s="195">
        <v>981</v>
      </c>
      <c r="Q416" s="199">
        <v>886</v>
      </c>
      <c r="R416" s="197">
        <v>1187</v>
      </c>
      <c r="S416" s="198">
        <v>899</v>
      </c>
      <c r="T416" s="195">
        <v>170</v>
      </c>
      <c r="U416" s="199">
        <v>534</v>
      </c>
      <c r="V416" s="197">
        <v>445</v>
      </c>
      <c r="W416" s="198">
        <v>1103</v>
      </c>
      <c r="X416" s="195">
        <v>773</v>
      </c>
      <c r="Y416" s="199">
        <v>753</v>
      </c>
      <c r="Z416" s="197">
        <v>1519</v>
      </c>
      <c r="AA416" s="195">
        <v>1348</v>
      </c>
      <c r="AB416" s="169">
        <f t="shared" si="7066"/>
        <v>11796</v>
      </c>
      <c r="AC416" s="170">
        <f t="shared" si="7067"/>
        <v>11766</v>
      </c>
      <c r="BI416" s="145" t="s">
        <v>20</v>
      </c>
      <c r="BJ416" s="128">
        <f>B416/B436</f>
        <v>0.11020840692334864</v>
      </c>
      <c r="BK416" s="129">
        <f t="shared" ref="BK416" si="7150">C416/C436</f>
        <v>4.2917015926236382E-2</v>
      </c>
      <c r="BL416" s="130">
        <f t="shared" ref="BL416" si="7151">D416/D436</f>
        <v>7.8245749613601243E-2</v>
      </c>
      <c r="BM416" s="131">
        <f t="shared" ref="BM416" si="7152">E416/E436</f>
        <v>6.6985645933014357E-2</v>
      </c>
      <c r="BN416" s="128">
        <f t="shared" ref="BN416" si="7153">F416/F436</f>
        <v>0.10418874055237691</v>
      </c>
      <c r="BO416" s="129">
        <f t="shared" ref="BO416" si="7154">G416/G436</f>
        <v>4.958853575482406E-2</v>
      </c>
      <c r="BP416" s="130">
        <f t="shared" ref="BP416" si="7155">H416/H436</f>
        <v>9.3925823860374319E-2</v>
      </c>
      <c r="BQ416" s="131">
        <f t="shared" ref="BQ416" si="7156">I416/I436</f>
        <v>5.5248327803233792E-2</v>
      </c>
      <c r="BR416" s="128">
        <f t="shared" ref="BR416" si="7157">J416/J436</f>
        <v>3.3618581907090467E-2</v>
      </c>
      <c r="BS416" s="129">
        <f t="shared" ref="BS416" si="7158">K416/K436</f>
        <v>0.13976809777499216</v>
      </c>
      <c r="BT416" s="130">
        <f t="shared" ref="BT416" si="7159">L416/L436</f>
        <v>5.013296562592337E-2</v>
      </c>
      <c r="BU416" s="128">
        <f t="shared" ref="BU416" si="7160">M416/M436</f>
        <v>0.12259835315645014</v>
      </c>
      <c r="BV416" s="132">
        <f t="shared" ref="BV416" si="7161">N416/N436</f>
        <v>6.8126272912423624E-2</v>
      </c>
      <c r="BW416" s="133">
        <f t="shared" ref="BW416" si="7162">O416/O436</f>
        <v>0.10291963164503977</v>
      </c>
      <c r="BX416" s="128">
        <f t="shared" ref="BX416" si="7163">P416/P436</f>
        <v>9.8791540785498483E-2</v>
      </c>
      <c r="BY416" s="129">
        <f t="shared" ref="BY416" si="7164">Q416/Q436</f>
        <v>9.4315520545028744E-2</v>
      </c>
      <c r="BZ416" s="130">
        <f t="shared" ref="BZ416" si="7165">R416/R436</f>
        <v>9.1469523002234723E-2</v>
      </c>
      <c r="CA416" s="131">
        <f t="shared" ref="CA416" si="7166">S416/S436</f>
        <v>7.0648330058939099E-2</v>
      </c>
      <c r="CB416" s="128">
        <f t="shared" ref="CB416" si="7167">T416/T436</f>
        <v>5.6970509383378019E-2</v>
      </c>
      <c r="CC416" s="129">
        <f t="shared" ref="CC416" si="7168">U416/U436</f>
        <v>0.17519685039370078</v>
      </c>
      <c r="CD416" s="130">
        <f t="shared" ref="CD416" si="7169">V416/V436</f>
        <v>4.3359641430380978E-2</v>
      </c>
      <c r="CE416" s="131">
        <f t="shared" ref="CE416" si="7170">W416/W436</f>
        <v>9.986419194205523E-2</v>
      </c>
      <c r="CF416" s="128">
        <f t="shared" ref="CF416" si="7171">X416/X436</f>
        <v>9.0451673297449103E-2</v>
      </c>
      <c r="CG416" s="129">
        <f t="shared" ref="CG416" si="7172">Y416/Y436</f>
        <v>0.14226336671075004</v>
      </c>
      <c r="CH416" s="130">
        <f t="shared" ref="CH416" si="7173">Z416/Z436</f>
        <v>8.5567823343848576E-2</v>
      </c>
      <c r="CI416" s="128">
        <f t="shared" ref="CI416" si="7174">AA416/AA436</f>
        <v>6.99569256318439E-2</v>
      </c>
      <c r="CJ416" s="134">
        <f t="shared" ref="CJ416" si="7175">AB416/AB436</f>
        <v>8.2149423366204247E-2</v>
      </c>
      <c r="CK416" s="135">
        <f t="shared" ref="CK416" si="7176">AC416/AC436</f>
        <v>8.207253018603386E-2</v>
      </c>
    </row>
    <row r="417" spans="1:89" ht="13.5" thickBot="1" x14ac:dyDescent="0.25">
      <c r="A417" s="136" t="s">
        <v>21</v>
      </c>
      <c r="B417" s="188">
        <v>1118</v>
      </c>
      <c r="C417" s="189">
        <v>556</v>
      </c>
      <c r="D417" s="190">
        <v>364</v>
      </c>
      <c r="E417" s="191">
        <v>393</v>
      </c>
      <c r="F417" s="188">
        <v>1386</v>
      </c>
      <c r="G417" s="192">
        <v>591</v>
      </c>
      <c r="H417" s="190">
        <v>1464</v>
      </c>
      <c r="I417" s="191">
        <v>991</v>
      </c>
      <c r="J417" s="188">
        <v>139</v>
      </c>
      <c r="K417" s="192">
        <v>424</v>
      </c>
      <c r="L417" s="190">
        <v>434</v>
      </c>
      <c r="M417" s="188">
        <v>1218</v>
      </c>
      <c r="N417" s="193">
        <v>1284</v>
      </c>
      <c r="O417" s="194">
        <v>1919</v>
      </c>
      <c r="P417" s="188">
        <v>712</v>
      </c>
      <c r="Q417" s="192">
        <v>693</v>
      </c>
      <c r="R417" s="190">
        <v>998</v>
      </c>
      <c r="S417" s="191">
        <v>762</v>
      </c>
      <c r="T417" s="188">
        <v>126</v>
      </c>
      <c r="U417" s="192">
        <v>360</v>
      </c>
      <c r="V417" s="190">
        <v>415</v>
      </c>
      <c r="W417" s="191">
        <v>1004</v>
      </c>
      <c r="X417" s="188">
        <v>545</v>
      </c>
      <c r="Y417" s="192">
        <v>520</v>
      </c>
      <c r="Z417" s="190">
        <v>1286</v>
      </c>
      <c r="AA417" s="188">
        <v>1099</v>
      </c>
      <c r="AB417" s="169">
        <f t="shared" si="7066"/>
        <v>10271</v>
      </c>
      <c r="AC417" s="170">
        <f t="shared" si="7067"/>
        <v>10530</v>
      </c>
      <c r="AE417" s="269" t="s">
        <v>85</v>
      </c>
      <c r="BI417" s="136" t="s">
        <v>21</v>
      </c>
      <c r="BJ417" s="128">
        <f>B417/B436</f>
        <v>9.8728364535499824E-2</v>
      </c>
      <c r="BK417" s="129">
        <f t="shared" ref="BK417" si="7177">C417/C436</f>
        <v>4.6605196982397318E-2</v>
      </c>
      <c r="BL417" s="130">
        <f t="shared" ref="BL417" si="7178">D417/D436</f>
        <v>7.0324574961360117E-2</v>
      </c>
      <c r="BM417" s="131">
        <f t="shared" ref="BM417" si="7179">E417/E436</f>
        <v>7.2322414427677589E-2</v>
      </c>
      <c r="BN417" s="128">
        <f t="shared" ref="BN417" si="7180">F417/F436</f>
        <v>9.7902097902097904E-2</v>
      </c>
      <c r="BO417" s="129">
        <f t="shared" ref="BO417" si="7181">G417/G436</f>
        <v>4.1926787741203175E-2</v>
      </c>
      <c r="BP417" s="130">
        <f t="shared" ref="BP417" si="7182">H417/H436</f>
        <v>8.4050981743024458E-2</v>
      </c>
      <c r="BQ417" s="131">
        <f t="shared" ref="BQ417" si="7183">I417/I436</f>
        <v>5.2193606151577393E-2</v>
      </c>
      <c r="BR417" s="128">
        <f t="shared" ref="BR417" si="7184">J417/J436</f>
        <v>4.2481662591687043E-2</v>
      </c>
      <c r="BS417" s="129">
        <f t="shared" ref="BS417" si="7185">K417/K436</f>
        <v>0.13287370730178627</v>
      </c>
      <c r="BT417" s="130">
        <f t="shared" ref="BT417" si="7186">L417/L436</f>
        <v>4.2745986407958236E-2</v>
      </c>
      <c r="BU417" s="128">
        <f t="shared" ref="BU417" si="7187">M417/M436</f>
        <v>0.12381823726745959</v>
      </c>
      <c r="BV417" s="132">
        <f t="shared" ref="BV417" si="7188">N417/N436</f>
        <v>6.5376782077393072E-2</v>
      </c>
      <c r="BW417" s="133">
        <f t="shared" ref="BW417" si="7189">O417/O436</f>
        <v>0.10040812055253244</v>
      </c>
      <c r="BX417" s="128">
        <f t="shared" ref="BX417" si="7190">P417/P436</f>
        <v>7.1701913393756297E-2</v>
      </c>
      <c r="BY417" s="129">
        <f t="shared" ref="BY417" si="7191">Q417/Q436</f>
        <v>7.3770491803278687E-2</v>
      </c>
      <c r="BZ417" s="130">
        <f t="shared" ref="BZ417" si="7192">R417/R436</f>
        <v>7.6905293981659864E-2</v>
      </c>
      <c r="CA417" s="131">
        <f t="shared" ref="CA417" si="7193">S417/S436</f>
        <v>5.9882121807465619E-2</v>
      </c>
      <c r="CB417" s="128">
        <f t="shared" ref="CB417" si="7194">T417/T436</f>
        <v>4.2225201072386059E-2</v>
      </c>
      <c r="CC417" s="129">
        <f t="shared" ref="CC417" si="7195">U417/U436</f>
        <v>0.11811023622047244</v>
      </c>
      <c r="CD417" s="130">
        <f t="shared" ref="CD417" si="7196">V417/V436</f>
        <v>4.0436519536197993E-2</v>
      </c>
      <c r="CE417" s="131">
        <f t="shared" ref="CE417" si="7197">W417/W436</f>
        <v>9.0900860117700322E-2</v>
      </c>
      <c r="CF417" s="128">
        <f t="shared" ref="CF417" si="7198">X417/X436</f>
        <v>6.3772525157968635E-2</v>
      </c>
      <c r="CG417" s="129">
        <f t="shared" ref="CG417" si="7199">Y417/Y436</f>
        <v>9.8242962403173997E-2</v>
      </c>
      <c r="CH417" s="130">
        <f t="shared" ref="CH417" si="7200">Z417/Z436</f>
        <v>7.2442541685443895E-2</v>
      </c>
      <c r="CI417" s="128">
        <f t="shared" ref="CI417" si="7201">AA417/AA436</f>
        <v>5.7034615185012197E-2</v>
      </c>
      <c r="CJ417" s="134">
        <f t="shared" ref="CJ417" si="7202">AB417/AB436</f>
        <v>7.1529054543428602E-2</v>
      </c>
      <c r="CK417" s="135">
        <f t="shared" ref="CK417" si="7203">AC417/AC436</f>
        <v>7.3450938539770236E-2</v>
      </c>
    </row>
    <row r="418" spans="1:89" ht="14.25" thickTop="1" thickBot="1" x14ac:dyDescent="0.25">
      <c r="A418" s="145" t="s">
        <v>22</v>
      </c>
      <c r="B418" s="195">
        <v>956</v>
      </c>
      <c r="C418" s="196">
        <v>731</v>
      </c>
      <c r="D418" s="197">
        <v>359</v>
      </c>
      <c r="E418" s="198">
        <v>313</v>
      </c>
      <c r="F418" s="195">
        <v>1373</v>
      </c>
      <c r="G418" s="199">
        <v>458</v>
      </c>
      <c r="H418" s="197">
        <v>1535</v>
      </c>
      <c r="I418" s="198">
        <v>1080</v>
      </c>
      <c r="J418" s="195">
        <v>159</v>
      </c>
      <c r="K418" s="199">
        <v>444</v>
      </c>
      <c r="L418" s="197">
        <v>385</v>
      </c>
      <c r="M418" s="195">
        <v>1257</v>
      </c>
      <c r="N418" s="200">
        <v>1202</v>
      </c>
      <c r="O418" s="201">
        <v>1878</v>
      </c>
      <c r="P418" s="195">
        <v>688</v>
      </c>
      <c r="Q418" s="199">
        <v>582</v>
      </c>
      <c r="R418" s="197">
        <v>1090</v>
      </c>
      <c r="S418" s="198">
        <v>690</v>
      </c>
      <c r="T418" s="195">
        <v>124</v>
      </c>
      <c r="U418" s="199">
        <v>248</v>
      </c>
      <c r="V418" s="197">
        <v>351</v>
      </c>
      <c r="W418" s="198">
        <v>1265</v>
      </c>
      <c r="X418" s="195">
        <v>538</v>
      </c>
      <c r="Y418" s="199">
        <v>380</v>
      </c>
      <c r="Z418" s="197">
        <v>1260</v>
      </c>
      <c r="AA418" s="195">
        <v>1022</v>
      </c>
      <c r="AB418" s="169">
        <f t="shared" si="7066"/>
        <v>10020</v>
      </c>
      <c r="AC418" s="170">
        <f t="shared" si="7067"/>
        <v>10348</v>
      </c>
      <c r="AE418" s="296" t="s">
        <v>0</v>
      </c>
      <c r="AF418" s="298" t="s">
        <v>1</v>
      </c>
      <c r="AG418" s="299"/>
      <c r="AH418" s="298" t="s">
        <v>2</v>
      </c>
      <c r="AI418" s="299"/>
      <c r="AJ418" s="298" t="s">
        <v>3</v>
      </c>
      <c r="AK418" s="299"/>
      <c r="AL418" s="298" t="s">
        <v>4</v>
      </c>
      <c r="AM418" s="299"/>
      <c r="AN418" s="298" t="s">
        <v>5</v>
      </c>
      <c r="AO418" s="299"/>
      <c r="AP418" s="298" t="s">
        <v>6</v>
      </c>
      <c r="AQ418" s="299"/>
      <c r="AR418" s="298" t="s">
        <v>7</v>
      </c>
      <c r="AS418" s="299"/>
      <c r="AT418" s="298" t="s">
        <v>8</v>
      </c>
      <c r="AU418" s="299"/>
      <c r="AV418" s="298" t="s">
        <v>9</v>
      </c>
      <c r="AW418" s="299"/>
      <c r="AX418" s="298" t="s">
        <v>10</v>
      </c>
      <c r="AY418" s="299"/>
      <c r="AZ418" s="298" t="s">
        <v>11</v>
      </c>
      <c r="BA418" s="299"/>
      <c r="BB418" s="298" t="s">
        <v>12</v>
      </c>
      <c r="BC418" s="299"/>
      <c r="BD418" s="301" t="s">
        <v>40</v>
      </c>
      <c r="BE418" s="302"/>
      <c r="BF418" s="303" t="s">
        <v>41</v>
      </c>
      <c r="BG418" s="304"/>
      <c r="BI418" s="145" t="s">
        <v>22</v>
      </c>
      <c r="BJ418" s="128">
        <f>B418/B436</f>
        <v>8.4422465559872831E-2</v>
      </c>
      <c r="BK418" s="129">
        <f t="shared" ref="BK418" si="7204">C418/C436</f>
        <v>6.1274098910310146E-2</v>
      </c>
      <c r="BL418" s="130">
        <f t="shared" ref="BL418" si="7205">D418/D436</f>
        <v>6.9358578052550232E-2</v>
      </c>
      <c r="BM418" s="131">
        <f t="shared" ref="BM418" si="7206">E418/E436</f>
        <v>5.7600294442399703E-2</v>
      </c>
      <c r="BN418" s="128">
        <f t="shared" ref="BN418" si="7207">F418/F436</f>
        <v>9.6983824256551526E-2</v>
      </c>
      <c r="BO418" s="129">
        <f t="shared" ref="BO418" si="7208">G418/G436</f>
        <v>3.2491486946651535E-2</v>
      </c>
      <c r="BP418" s="130">
        <f t="shared" ref="BP418" si="7209">H418/H436</f>
        <v>8.8127224710070048E-2</v>
      </c>
      <c r="BQ418" s="131">
        <f t="shared" ref="BQ418" si="7210">I418/I436</f>
        <v>5.6881023858429448E-2</v>
      </c>
      <c r="BR418" s="128">
        <f t="shared" ref="BR418" si="7211">J418/J436</f>
        <v>4.8594132029339855E-2</v>
      </c>
      <c r="BS418" s="129">
        <f t="shared" ref="BS418" si="7212">K418/K436</f>
        <v>0.13914133500470072</v>
      </c>
      <c r="BT418" s="130">
        <f t="shared" ref="BT418" si="7213">L418/L436</f>
        <v>3.7919826652221017E-2</v>
      </c>
      <c r="BU418" s="128">
        <f t="shared" ref="BU418" si="7214">M418/M436</f>
        <v>0.12778286062824032</v>
      </c>
      <c r="BV418" s="132">
        <f t="shared" ref="BV418" si="7215">N418/N436</f>
        <v>6.1201629327902241E-2</v>
      </c>
      <c r="BW418" s="133">
        <f t="shared" ref="BW418" si="7216">O418/O436</f>
        <v>9.8262871494349105E-2</v>
      </c>
      <c r="BX418" s="128">
        <f t="shared" ref="BX418" si="7217">P418/P436</f>
        <v>6.928499496475328E-2</v>
      </c>
      <c r="BY418" s="129">
        <f t="shared" ref="BY418" si="7218">Q418/Q436</f>
        <v>6.1954439003619334E-2</v>
      </c>
      <c r="BZ418" s="130">
        <f t="shared" ref="BZ418" si="7219">R418/R436</f>
        <v>8.3994759959929111E-2</v>
      </c>
      <c r="CA418" s="131">
        <f t="shared" ref="CA418" si="7220">S418/S436</f>
        <v>5.4223968565815323E-2</v>
      </c>
      <c r="CB418" s="128">
        <f t="shared" ref="CB418" si="7221">T418/T436</f>
        <v>4.1554959785522788E-2</v>
      </c>
      <c r="CC418" s="129">
        <f t="shared" ref="CC418" si="7222">U418/U436</f>
        <v>8.1364829396325458E-2</v>
      </c>
      <c r="CD418" s="130">
        <f t="shared" ref="CD418" si="7223">V418/V436</f>
        <v>3.4200526161940956E-2</v>
      </c>
      <c r="CE418" s="131">
        <f t="shared" ref="CE418" si="7224">W418/W436</f>
        <v>0.11453146220009054</v>
      </c>
      <c r="CF418" s="128">
        <f t="shared" ref="CF418" si="7225">X418/X436</f>
        <v>6.2953428504563536E-2</v>
      </c>
      <c r="CG418" s="129">
        <f t="shared" ref="CG418" si="7226">Y418/Y436</f>
        <v>7.1792934063857922E-2</v>
      </c>
      <c r="CH418" s="130">
        <f t="shared" ref="CH418" si="7227">Z418/Z436</f>
        <v>7.0977917981072558E-2</v>
      </c>
      <c r="CI418" s="128">
        <f t="shared" ref="CI418" si="7228">AA418/AA436</f>
        <v>5.3038559344024079E-2</v>
      </c>
      <c r="CJ418" s="134">
        <f t="shared" ref="CJ418" si="7229">AB418/AB436</f>
        <v>6.9781046297843888E-2</v>
      </c>
      <c r="CK418" s="135">
        <f t="shared" ref="CK418" si="7230">AC418/AC436</f>
        <v>7.2181416145255681E-2</v>
      </c>
    </row>
    <row r="419" spans="1:89" ht="15" thickTop="1" thickBot="1" x14ac:dyDescent="0.3">
      <c r="A419" s="136" t="s">
        <v>23</v>
      </c>
      <c r="B419" s="188">
        <v>581</v>
      </c>
      <c r="C419" s="189">
        <v>558</v>
      </c>
      <c r="D419" s="190">
        <v>241</v>
      </c>
      <c r="E419" s="191">
        <v>286</v>
      </c>
      <c r="F419" s="188">
        <v>902</v>
      </c>
      <c r="G419" s="192">
        <v>426</v>
      </c>
      <c r="H419" s="190">
        <v>1033</v>
      </c>
      <c r="I419" s="191">
        <v>865</v>
      </c>
      <c r="J419" s="188">
        <v>169</v>
      </c>
      <c r="K419" s="192">
        <v>275</v>
      </c>
      <c r="L419" s="190">
        <v>367</v>
      </c>
      <c r="M419" s="188">
        <v>755</v>
      </c>
      <c r="N419" s="193">
        <v>954</v>
      </c>
      <c r="O419" s="194">
        <v>1125</v>
      </c>
      <c r="P419" s="188">
        <v>520</v>
      </c>
      <c r="Q419" s="192">
        <v>454</v>
      </c>
      <c r="R419" s="190">
        <v>746</v>
      </c>
      <c r="S419" s="191">
        <v>707</v>
      </c>
      <c r="T419" s="188">
        <v>89</v>
      </c>
      <c r="U419" s="192">
        <v>195</v>
      </c>
      <c r="V419" s="190">
        <v>354</v>
      </c>
      <c r="W419" s="191">
        <v>805</v>
      </c>
      <c r="X419" s="188">
        <v>427</v>
      </c>
      <c r="Y419" s="192">
        <v>274</v>
      </c>
      <c r="Z419" s="190">
        <v>1061</v>
      </c>
      <c r="AA419" s="188">
        <v>1045</v>
      </c>
      <c r="AB419" s="169">
        <f t="shared" si="7066"/>
        <v>7444</v>
      </c>
      <c r="AC419" s="170">
        <f t="shared" si="7067"/>
        <v>7770</v>
      </c>
      <c r="AE419" s="297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75" t="s">
        <v>14</v>
      </c>
      <c r="BG419" s="176" t="s">
        <v>15</v>
      </c>
      <c r="BI419" s="136" t="s">
        <v>23</v>
      </c>
      <c r="BJ419" s="128">
        <f>B419/B436</f>
        <v>5.1306958671847404E-2</v>
      </c>
      <c r="BK419" s="129">
        <f t="shared" ref="BK419" si="7231">C419/C436</f>
        <v>4.6772841575859175E-2</v>
      </c>
      <c r="BL419" s="130">
        <f t="shared" ref="BL419" si="7232">D419/D436</f>
        <v>4.6561051004636783E-2</v>
      </c>
      <c r="BM419" s="131">
        <f t="shared" ref="BM419" si="7233">E419/E436</f>
        <v>5.2631578947368418E-2</v>
      </c>
      <c r="BN419" s="128">
        <f t="shared" ref="BN419" si="7234">F419/F436</f>
        <v>6.3714063714063712E-2</v>
      </c>
      <c r="BO419" s="129">
        <f t="shared" ref="BO419" si="7235">G419/G436</f>
        <v>3.0221339387060158E-2</v>
      </c>
      <c r="BP419" s="130">
        <f t="shared" ref="BP419" si="7236">H419/H436</f>
        <v>5.9306464576874496E-2</v>
      </c>
      <c r="BQ419" s="131">
        <f t="shared" ref="BQ419" si="7237">I419/I436</f>
        <v>4.5557486701427292E-2</v>
      </c>
      <c r="BR419" s="128">
        <f t="shared" ref="BR419" si="7238">J419/J436</f>
        <v>5.1650366748166261E-2</v>
      </c>
      <c r="BS419" s="129">
        <f t="shared" ref="BS419" si="7239">K419/K436</f>
        <v>8.6179880915073642E-2</v>
      </c>
      <c r="BT419" s="130">
        <f t="shared" ref="BT419" si="7240">L419/L436</f>
        <v>3.6146951639909386E-2</v>
      </c>
      <c r="BU419" s="128">
        <f t="shared" ref="BU419" si="7241">M419/M436</f>
        <v>7.675104198434482E-2</v>
      </c>
      <c r="BV419" s="132">
        <f t="shared" ref="BV419" si="7242">N419/N436</f>
        <v>4.8574338085539716E-2</v>
      </c>
      <c r="BW419" s="133">
        <f t="shared" ref="BW419" si="7243">O419/O436</f>
        <v>5.8863541230640436E-2</v>
      </c>
      <c r="BX419" s="128">
        <f t="shared" ref="BX419" si="7244">P419/P436</f>
        <v>5.2366565961732128E-2</v>
      </c>
      <c r="BY419" s="129">
        <f t="shared" ref="BY419" si="7245">Q419/Q436</f>
        <v>4.8328720459868003E-2</v>
      </c>
      <c r="BZ419" s="130">
        <f t="shared" ref="BZ419" si="7246">R419/R436</f>
        <v>5.7486321954226711E-2</v>
      </c>
      <c r="CA419" s="131">
        <f t="shared" ref="CA419" si="7247">S419/S436</f>
        <v>5.5559921414538312E-2</v>
      </c>
      <c r="CB419" s="128">
        <f t="shared" ref="CB419" si="7248">T419/T436</f>
        <v>2.9825737265415549E-2</v>
      </c>
      <c r="CC419" s="129">
        <f t="shared" ref="CC419" si="7249">U419/U436</f>
        <v>6.3976377952755903E-2</v>
      </c>
      <c r="CD419" s="130">
        <f t="shared" ref="CD419" si="7250">V419/V436</f>
        <v>3.4492838351359252E-2</v>
      </c>
      <c r="CE419" s="131">
        <f t="shared" ref="CE419" si="7251">W419/W436</f>
        <v>7.2883657763693974E-2</v>
      </c>
      <c r="CF419" s="128">
        <f t="shared" ref="CF419" si="7252">X419/X436</f>
        <v>4.996489585771121E-2</v>
      </c>
      <c r="CG419" s="129">
        <f t="shared" ref="CG419" si="7253">Y419/Y436</f>
        <v>5.176648403551861E-2</v>
      </c>
      <c r="CH419" s="130">
        <f t="shared" ref="CH419" si="7254">Z419/Z436</f>
        <v>5.9767913474538081E-2</v>
      </c>
      <c r="CI419" s="128">
        <f t="shared" ref="CI419" si="7255">AA419/AA436</f>
        <v>5.4232186413410141E-2</v>
      </c>
      <c r="CJ419" s="134">
        <f t="shared" ref="CJ419" si="7256">AB419/AB436</f>
        <v>5.1841328207699593E-2</v>
      </c>
      <c r="CK419" s="135">
        <f t="shared" ref="CK419" si="7257">AC419/AC436</f>
        <v>5.4198840688890283E-2</v>
      </c>
    </row>
    <row r="420" spans="1:89" ht="13.5" thickTop="1" x14ac:dyDescent="0.2">
      <c r="A420" s="145" t="s">
        <v>24</v>
      </c>
      <c r="B420" s="202">
        <v>511</v>
      </c>
      <c r="C420" s="196">
        <v>548</v>
      </c>
      <c r="D420" s="197">
        <v>254</v>
      </c>
      <c r="E420" s="198">
        <v>266</v>
      </c>
      <c r="F420" s="195">
        <v>670</v>
      </c>
      <c r="G420" s="199">
        <v>474</v>
      </c>
      <c r="H420" s="197">
        <v>808</v>
      </c>
      <c r="I420" s="198">
        <v>855</v>
      </c>
      <c r="J420" s="195">
        <v>179</v>
      </c>
      <c r="K420" s="199">
        <v>185</v>
      </c>
      <c r="L420" s="197">
        <v>373</v>
      </c>
      <c r="M420" s="195">
        <v>540</v>
      </c>
      <c r="N420" s="200">
        <v>776</v>
      </c>
      <c r="O420" s="203">
        <v>898</v>
      </c>
      <c r="P420" s="195">
        <v>424</v>
      </c>
      <c r="Q420" s="199">
        <v>371</v>
      </c>
      <c r="R420" s="197">
        <v>618</v>
      </c>
      <c r="S420" s="198">
        <v>570</v>
      </c>
      <c r="T420" s="195">
        <v>137</v>
      </c>
      <c r="U420" s="199">
        <v>161</v>
      </c>
      <c r="V420" s="197">
        <v>400</v>
      </c>
      <c r="W420" s="204">
        <v>574</v>
      </c>
      <c r="X420" s="195">
        <v>423</v>
      </c>
      <c r="Y420" s="199">
        <v>249</v>
      </c>
      <c r="Z420" s="197">
        <v>915</v>
      </c>
      <c r="AA420" s="195">
        <v>992</v>
      </c>
      <c r="AB420" s="169">
        <f t="shared" si="7066"/>
        <v>6488</v>
      </c>
      <c r="AC420" s="170">
        <f t="shared" si="7067"/>
        <v>6683</v>
      </c>
      <c r="AE420" s="272" t="str">
        <f>$AE$17</f>
        <v>17:00 - 17:59</v>
      </c>
      <c r="AF420" s="125">
        <f t="shared" ref="AF420:AU421" si="7258">SUMIF($A$9:$A$32,$AE420,B$412:B$435)</f>
        <v>678</v>
      </c>
      <c r="AG420" s="185">
        <f t="shared" si="7258"/>
        <v>1409</v>
      </c>
      <c r="AH420" s="126">
        <f t="shared" si="7258"/>
        <v>452</v>
      </c>
      <c r="AI420" s="179">
        <f t="shared" si="7258"/>
        <v>431</v>
      </c>
      <c r="AJ420" s="125">
        <f t="shared" si="7258"/>
        <v>679</v>
      </c>
      <c r="AK420" s="127">
        <f t="shared" si="7258"/>
        <v>1588</v>
      </c>
      <c r="AL420" s="126">
        <f t="shared" si="7258"/>
        <v>1127</v>
      </c>
      <c r="AM420" s="179">
        <f t="shared" si="7258"/>
        <v>1983</v>
      </c>
      <c r="AN420" s="125">
        <f t="shared" si="7258"/>
        <v>443</v>
      </c>
      <c r="AO420" s="127">
        <f t="shared" si="7258"/>
        <v>108</v>
      </c>
      <c r="AP420" s="126">
        <f t="shared" si="7258"/>
        <v>1177</v>
      </c>
      <c r="AQ420" s="125">
        <f t="shared" si="7258"/>
        <v>389</v>
      </c>
      <c r="AR420" s="178">
        <f t="shared" si="7258"/>
        <v>1955</v>
      </c>
      <c r="AS420" s="180">
        <f t="shared" si="7258"/>
        <v>1116</v>
      </c>
      <c r="AT420" s="125">
        <f t="shared" si="7258"/>
        <v>947</v>
      </c>
      <c r="AU420" s="127">
        <f t="shared" si="7258"/>
        <v>764</v>
      </c>
      <c r="AV420" s="126">
        <f t="shared" ref="AP420:BE421" si="7259">SUMIF($A$9:$A$32,$AE420,R$412:R$435)</f>
        <v>903</v>
      </c>
      <c r="AW420" s="179">
        <f t="shared" si="7259"/>
        <v>1200</v>
      </c>
      <c r="AX420" s="125">
        <f t="shared" si="7259"/>
        <v>430</v>
      </c>
      <c r="AY420" s="127">
        <f t="shared" si="7259"/>
        <v>93</v>
      </c>
      <c r="AZ420" s="126">
        <f t="shared" si="7259"/>
        <v>1150</v>
      </c>
      <c r="BA420" s="179">
        <f t="shared" si="7259"/>
        <v>591</v>
      </c>
      <c r="BB420" s="125">
        <f t="shared" si="7259"/>
        <v>965</v>
      </c>
      <c r="BC420" s="127">
        <f t="shared" si="7259"/>
        <v>282</v>
      </c>
      <c r="BD420" s="183">
        <f t="shared" si="7259"/>
        <v>1260</v>
      </c>
      <c r="BE420" s="184">
        <f t="shared" si="7259"/>
        <v>1992</v>
      </c>
      <c r="BF420" s="169">
        <f>AF420+AH420+AJ420+AL420+AN420+AP420+AR420+AT420+AV420+AX420+AZ420+BB420+BD420</f>
        <v>12166</v>
      </c>
      <c r="BG420" s="170">
        <f>AG420+AI420+AK420+AM420+AO420+AQ420+AS420+AU420+AW420+AY420+BA420+BC420+BE420</f>
        <v>11946</v>
      </c>
      <c r="BI420" s="145" t="s">
        <v>24</v>
      </c>
      <c r="BJ420" s="128">
        <f>B420/B436</f>
        <v>4.5125397386082657E-2</v>
      </c>
      <c r="BK420" s="129">
        <f t="shared" ref="BK420" si="7260">C420/C436</f>
        <v>4.5934618608549874E-2</v>
      </c>
      <c r="BL420" s="130">
        <f t="shared" ref="BL420" si="7261">D420/D436</f>
        <v>4.9072642967542504E-2</v>
      </c>
      <c r="BM420" s="131">
        <f t="shared" ref="BM420" si="7262">E420/E436</f>
        <v>4.8951048951048952E-2</v>
      </c>
      <c r="BN420" s="128">
        <f t="shared" ref="BN420" si="7263">F420/F436</f>
        <v>4.7326410962774602E-2</v>
      </c>
      <c r="BO420" s="129">
        <f t="shared" ref="BO420" si="7264">G420/G436</f>
        <v>3.3626560726447222E-2</v>
      </c>
      <c r="BP420" s="130">
        <f t="shared" ref="BP420" si="7265">H420/H436</f>
        <v>4.6388793202434261E-2</v>
      </c>
      <c r="BQ420" s="131">
        <f t="shared" ref="BQ420" si="7266">I420/I436</f>
        <v>4.5030810554589983E-2</v>
      </c>
      <c r="BR420" s="128">
        <f t="shared" ref="BR420" si="7267">J420/J436</f>
        <v>5.4706601466992667E-2</v>
      </c>
      <c r="BS420" s="129">
        <f t="shared" ref="BS420" si="7268">K420/K436</f>
        <v>5.7975556251958632E-2</v>
      </c>
      <c r="BT420" s="130">
        <f t="shared" ref="BT420" si="7269">L420/L436</f>
        <v>3.6737909977346599E-2</v>
      </c>
      <c r="BU420" s="128">
        <f t="shared" ref="BU420" si="7270">M420/M436</f>
        <v>5.4894784995425432E-2</v>
      </c>
      <c r="BV420" s="132">
        <f t="shared" ref="BV420" si="7271">N420/N436</f>
        <v>3.9511201629327905E-2</v>
      </c>
      <c r="BW420" s="133">
        <f t="shared" ref="BW420" si="7272">O420/O436</f>
        <v>4.6986186688991211E-2</v>
      </c>
      <c r="BX420" s="128">
        <f t="shared" ref="BX420" si="7273">P420/P436</f>
        <v>4.2698892245720044E-2</v>
      </c>
      <c r="BY420" s="129">
        <f t="shared" ref="BY420" si="7274">Q420/Q436</f>
        <v>3.9493293591654245E-2</v>
      </c>
      <c r="BZ420" s="130">
        <f t="shared" ref="BZ420" si="7275">R420/R436</f>
        <v>4.7622717114895581E-2</v>
      </c>
      <c r="CA420" s="131">
        <f t="shared" ref="CA420" si="7276">S420/S436</f>
        <v>4.4793713163064831E-2</v>
      </c>
      <c r="CB420" s="128">
        <f t="shared" ref="CB420" si="7277">T420/T436</f>
        <v>4.5911528150134051E-2</v>
      </c>
      <c r="CC420" s="129">
        <f t="shared" ref="CC420" si="7278">U420/U436</f>
        <v>5.2821522309711287E-2</v>
      </c>
      <c r="CD420" s="130">
        <f t="shared" ref="CD420" si="7279">V420/V436</f>
        <v>3.8974958589106497E-2</v>
      </c>
      <c r="CE420" s="131">
        <f t="shared" ref="CE420" si="7280">W420/W436</f>
        <v>5.1969216840199187E-2</v>
      </c>
      <c r="CF420" s="128">
        <f t="shared" ref="CF420" si="7281">X420/X436</f>
        <v>4.9496840627194012E-2</v>
      </c>
      <c r="CG420" s="129">
        <f t="shared" ref="CG420" si="7282">Y420/Y436</f>
        <v>4.7043264689212168E-2</v>
      </c>
      <c r="CH420" s="130">
        <f t="shared" ref="CH420" si="7283">Z420/Z436</f>
        <v>5.1543488057683641E-2</v>
      </c>
      <c r="CI420" s="128">
        <f t="shared" ref="CI420" si="7284">AA420/AA436</f>
        <v>5.1481654470911825E-2</v>
      </c>
      <c r="CJ420" s="134">
        <f t="shared" ref="CJ420" si="7285">AB420/AB436</f>
        <v>4.5183575686667782E-2</v>
      </c>
      <c r="CK420" s="135">
        <f t="shared" ref="CK420" si="7286">AC420/AC436</f>
        <v>4.661658331066329E-2</v>
      </c>
    </row>
    <row r="421" spans="1:89" x14ac:dyDescent="0.2">
      <c r="A421" s="136" t="s">
        <v>25</v>
      </c>
      <c r="B421" s="205">
        <v>496</v>
      </c>
      <c r="C421" s="189">
        <v>571</v>
      </c>
      <c r="D421" s="190">
        <v>267</v>
      </c>
      <c r="E421" s="191">
        <v>254</v>
      </c>
      <c r="F421" s="188">
        <v>581</v>
      </c>
      <c r="G421" s="192">
        <v>511</v>
      </c>
      <c r="H421" s="190">
        <v>849</v>
      </c>
      <c r="I421" s="191">
        <v>858</v>
      </c>
      <c r="J421" s="188">
        <v>169</v>
      </c>
      <c r="K421" s="189">
        <v>175</v>
      </c>
      <c r="L421" s="190">
        <v>424</v>
      </c>
      <c r="M421" s="188">
        <v>501</v>
      </c>
      <c r="N421" s="193">
        <v>794</v>
      </c>
      <c r="O421" s="206">
        <v>808</v>
      </c>
      <c r="P421" s="188">
        <v>360</v>
      </c>
      <c r="Q421" s="189">
        <v>429</v>
      </c>
      <c r="R421" s="190">
        <v>609</v>
      </c>
      <c r="S421" s="191">
        <v>558</v>
      </c>
      <c r="T421" s="197">
        <v>149</v>
      </c>
      <c r="U421" s="188">
        <v>129</v>
      </c>
      <c r="V421" s="190">
        <v>405</v>
      </c>
      <c r="W421" s="207">
        <v>557</v>
      </c>
      <c r="X421" s="188">
        <v>383</v>
      </c>
      <c r="Y421" s="192">
        <v>214</v>
      </c>
      <c r="Z421" s="190">
        <v>999</v>
      </c>
      <c r="AA421" s="188">
        <v>1041</v>
      </c>
      <c r="AB421" s="169">
        <f t="shared" si="7066"/>
        <v>6485</v>
      </c>
      <c r="AC421" s="170">
        <f t="shared" si="7067"/>
        <v>6606</v>
      </c>
      <c r="AE421" s="274" t="str">
        <f>$AE$18</f>
        <v>18:00 - 18:59</v>
      </c>
      <c r="AF421" s="125">
        <f t="shared" si="7258"/>
        <v>660</v>
      </c>
      <c r="AG421" s="189">
        <f t="shared" si="7258"/>
        <v>1322</v>
      </c>
      <c r="AH421" s="190">
        <f t="shared" si="7258"/>
        <v>312</v>
      </c>
      <c r="AI421" s="191">
        <f t="shared" si="7258"/>
        <v>455</v>
      </c>
      <c r="AJ421" s="275">
        <f t="shared" si="7258"/>
        <v>480</v>
      </c>
      <c r="AK421" s="192">
        <f t="shared" si="7258"/>
        <v>1642</v>
      </c>
      <c r="AL421" s="190">
        <f t="shared" si="7258"/>
        <v>988</v>
      </c>
      <c r="AM421" s="191">
        <f t="shared" si="7258"/>
        <v>1963</v>
      </c>
      <c r="AN421" s="275">
        <f t="shared" si="7258"/>
        <v>341</v>
      </c>
      <c r="AO421" s="192">
        <f t="shared" si="7258"/>
        <v>87</v>
      </c>
      <c r="AP421" s="190">
        <f t="shared" si="7259"/>
        <v>1245</v>
      </c>
      <c r="AQ421" s="275">
        <f t="shared" si="7259"/>
        <v>286</v>
      </c>
      <c r="AR421" s="193">
        <f t="shared" si="7259"/>
        <v>1741</v>
      </c>
      <c r="AS421" s="194">
        <f t="shared" si="7259"/>
        <v>1053</v>
      </c>
      <c r="AT421" s="275">
        <f t="shared" si="7259"/>
        <v>819</v>
      </c>
      <c r="AU421" s="192">
        <f t="shared" si="7259"/>
        <v>755</v>
      </c>
      <c r="AV421" s="190">
        <f t="shared" si="7259"/>
        <v>804</v>
      </c>
      <c r="AW421" s="191">
        <f t="shared" si="7259"/>
        <v>1178</v>
      </c>
      <c r="AX421" s="275">
        <f t="shared" si="7259"/>
        <v>286</v>
      </c>
      <c r="AY421" s="192">
        <f t="shared" si="7259"/>
        <v>68</v>
      </c>
      <c r="AZ421" s="190">
        <f t="shared" si="7259"/>
        <v>1292</v>
      </c>
      <c r="BA421" s="191">
        <f t="shared" si="7259"/>
        <v>571</v>
      </c>
      <c r="BB421" s="275">
        <f t="shared" si="7259"/>
        <v>689</v>
      </c>
      <c r="BC421" s="192">
        <f t="shared" si="7259"/>
        <v>305</v>
      </c>
      <c r="BD421" s="190">
        <f t="shared" si="7259"/>
        <v>1071</v>
      </c>
      <c r="BE421" s="275">
        <f t="shared" si="7259"/>
        <v>1758</v>
      </c>
      <c r="BF421" s="171">
        <f>SUM(AF421,AH421,AJ421,AL421,AN421,AP421,AR421,AT421,AV421,AX421,AZ421,BB421,BD421)</f>
        <v>10728</v>
      </c>
      <c r="BG421" s="172">
        <f>SUM(AG421,AI421,AK421,AM421,AO421,AQ421,AS421,AU421,AW421,AY421,BA421,BC421,BE421)</f>
        <v>11443</v>
      </c>
      <c r="BI421" s="136" t="s">
        <v>25</v>
      </c>
      <c r="BJ421" s="128">
        <f>B421/B436</f>
        <v>4.3800777110561642E-2</v>
      </c>
      <c r="BK421" s="129">
        <f t="shared" ref="BK421" si="7287">C421/C436</f>
        <v>4.7862531433361277E-2</v>
      </c>
      <c r="BL421" s="130">
        <f t="shared" ref="BL421" si="7288">D421/D436</f>
        <v>5.1584234930448225E-2</v>
      </c>
      <c r="BM421" s="131">
        <f t="shared" ref="BM421" si="7289">E421/E436</f>
        <v>4.6742730953257268E-2</v>
      </c>
      <c r="BN421" s="128">
        <f t="shared" ref="BN421" si="7290">F421/F436</f>
        <v>4.1039768312495582E-2</v>
      </c>
      <c r="BO421" s="129">
        <f t="shared" ref="BO421" si="7291">G421/G436</f>
        <v>3.6251418842224742E-2</v>
      </c>
      <c r="BP421" s="130">
        <f t="shared" ref="BP421" si="7292">H421/H436</f>
        <v>4.874267998622115E-2</v>
      </c>
      <c r="BQ421" s="131">
        <f t="shared" ref="BQ421" si="7293">I421/I436</f>
        <v>4.5188813398641177E-2</v>
      </c>
      <c r="BR421" s="128">
        <f t="shared" ref="BR421" si="7294">J421/J436</f>
        <v>5.1650366748166261E-2</v>
      </c>
      <c r="BS421" s="129">
        <f t="shared" ref="BS421" si="7295">K421/K436</f>
        <v>5.4841742400501409E-2</v>
      </c>
      <c r="BT421" s="130">
        <f t="shared" ref="BT421" si="7296">L421/L436</f>
        <v>4.1761055845562889E-2</v>
      </c>
      <c r="BU421" s="128">
        <f t="shared" ref="BU421" si="7297">M421/M436</f>
        <v>5.0930161634644706E-2</v>
      </c>
      <c r="BV421" s="132">
        <f t="shared" ref="BV421" si="7298">N421/N436</f>
        <v>4.0427698574338089E-2</v>
      </c>
      <c r="BW421" s="133">
        <f t="shared" ref="BW421" si="7299">O421/O436</f>
        <v>4.2277103390539972E-2</v>
      </c>
      <c r="BX421" s="128">
        <f t="shared" ref="BX421" si="7300">P421/P436</f>
        <v>3.6253776435045321E-2</v>
      </c>
      <c r="BY421" s="129">
        <f t="shared" ref="BY421" si="7301">Q421/Q436</f>
        <v>4.5667447306791571E-2</v>
      </c>
      <c r="BZ421" s="130">
        <f t="shared" ref="BZ421" si="7302">R421/R436</f>
        <v>4.6929182399630114E-2</v>
      </c>
      <c r="CA421" s="131">
        <f t="shared" ref="CA421" si="7303">S421/S436</f>
        <v>4.3850687622789784E-2</v>
      </c>
      <c r="CB421" s="128">
        <f t="shared" ref="CB421" si="7304">T421/T436</f>
        <v>4.9932975871313671E-2</v>
      </c>
      <c r="CC421" s="129">
        <f t="shared" ref="CC421" si="7305">U421/U436</f>
        <v>4.2322834645669292E-2</v>
      </c>
      <c r="CD421" s="130">
        <f t="shared" ref="CD421" si="7306">V421/V436</f>
        <v>3.9462145571470333E-2</v>
      </c>
      <c r="CE421" s="131">
        <f t="shared" ref="CE421" si="7307">W421/W436</f>
        <v>5.0430058850158443E-2</v>
      </c>
      <c r="CF421" s="128">
        <f t="shared" ref="CF421" si="7308">X421/X436</f>
        <v>4.4816288322021995E-2</v>
      </c>
      <c r="CG421" s="129">
        <f t="shared" ref="CG421" si="7309">Y421/Y436</f>
        <v>4.0430757604383145E-2</v>
      </c>
      <c r="CH421" s="130">
        <f t="shared" ref="CH421" si="7310">Z421/Z436</f>
        <v>5.627534925642181E-2</v>
      </c>
      <c r="CI421" s="128">
        <f t="shared" ref="CI421" si="7311">AA421/AA436</f>
        <v>5.4024599096995175E-2</v>
      </c>
      <c r="CJ421" s="134">
        <f t="shared" ref="CJ421" si="7312">AB421/AB436</f>
        <v>4.5162683157836093E-2</v>
      </c>
      <c r="CK421" s="135">
        <f t="shared" ref="CK421" si="7313">AC421/AC436</f>
        <v>4.6079477682214827E-2</v>
      </c>
    </row>
    <row r="422" spans="1:89" ht="13.5" thickBot="1" x14ac:dyDescent="0.25">
      <c r="A422" s="145" t="s">
        <v>26</v>
      </c>
      <c r="B422" s="202">
        <v>443</v>
      </c>
      <c r="C422" s="196">
        <v>501</v>
      </c>
      <c r="D422" s="197">
        <v>261</v>
      </c>
      <c r="E422" s="198">
        <v>277</v>
      </c>
      <c r="F422" s="195">
        <v>510</v>
      </c>
      <c r="G422" s="199">
        <v>448</v>
      </c>
      <c r="H422" s="197">
        <v>807</v>
      </c>
      <c r="I422" s="198">
        <v>836</v>
      </c>
      <c r="J422" s="195">
        <v>160</v>
      </c>
      <c r="K422" s="196">
        <v>119</v>
      </c>
      <c r="L422" s="197">
        <v>431</v>
      </c>
      <c r="M422" s="195">
        <v>371</v>
      </c>
      <c r="N422" s="200">
        <v>841</v>
      </c>
      <c r="O422" s="203">
        <v>750</v>
      </c>
      <c r="P422" s="195">
        <v>370</v>
      </c>
      <c r="Q422" s="196">
        <v>331</v>
      </c>
      <c r="R422" s="197">
        <v>608</v>
      </c>
      <c r="S422" s="198">
        <v>533</v>
      </c>
      <c r="T422" s="195">
        <v>102</v>
      </c>
      <c r="U422" s="199">
        <v>139</v>
      </c>
      <c r="V422" s="197">
        <v>449</v>
      </c>
      <c r="W422" s="204">
        <v>479</v>
      </c>
      <c r="X422" s="195">
        <v>345</v>
      </c>
      <c r="Y422" s="199">
        <v>168</v>
      </c>
      <c r="Z422" s="197">
        <v>925</v>
      </c>
      <c r="AA422" s="195">
        <v>1025</v>
      </c>
      <c r="AB422" s="169">
        <f t="shared" si="7066"/>
        <v>6252</v>
      </c>
      <c r="AC422" s="170">
        <f t="shared" si="7067"/>
        <v>5977</v>
      </c>
      <c r="AE422" s="272"/>
      <c r="AF422" s="125"/>
      <c r="AG422" s="196"/>
      <c r="AH422" s="197"/>
      <c r="AI422" s="198"/>
      <c r="AJ422" s="195"/>
      <c r="AK422" s="199"/>
      <c r="AL422" s="197"/>
      <c r="AM422" s="198"/>
      <c r="AN422" s="195"/>
      <c r="AO422" s="199"/>
      <c r="AP422" s="197"/>
      <c r="AQ422" s="195"/>
      <c r="AR422" s="200"/>
      <c r="AS422" s="201"/>
      <c r="AT422" s="195"/>
      <c r="AU422" s="199"/>
      <c r="AV422" s="197"/>
      <c r="AW422" s="198"/>
      <c r="AX422" s="195"/>
      <c r="AY422" s="199"/>
      <c r="AZ422" s="197"/>
      <c r="BA422" s="198"/>
      <c r="BB422" s="195"/>
      <c r="BC422" s="199"/>
      <c r="BD422" s="197"/>
      <c r="BE422" s="195"/>
      <c r="BF422" s="171"/>
      <c r="BG422" s="172"/>
      <c r="BI422" s="145" t="s">
        <v>26</v>
      </c>
      <c r="BJ422" s="128">
        <f>B422/B436</f>
        <v>3.9120452137054042E-2</v>
      </c>
      <c r="BK422" s="129">
        <f t="shared" ref="BK422" si="7314">C422/C436</f>
        <v>4.1994970662196145E-2</v>
      </c>
      <c r="BL422" s="130">
        <f t="shared" ref="BL422" si="7315">D422/D436</f>
        <v>5.0425038639876352E-2</v>
      </c>
      <c r="BM422" s="131">
        <f t="shared" ref="BM422" si="7316">E422/E436</f>
        <v>5.0975340449024659E-2</v>
      </c>
      <c r="BN422" s="128">
        <f t="shared" ref="BN422" si="7317">F422/F436</f>
        <v>3.6024581479126933E-2</v>
      </c>
      <c r="BO422" s="129">
        <f t="shared" ref="BO422" si="7318">G422/G436</f>
        <v>3.1782065834279227E-2</v>
      </c>
      <c r="BP422" s="130">
        <f t="shared" ref="BP422" si="7319">H422/H436</f>
        <v>4.6331381329658972E-2</v>
      </c>
      <c r="BQ422" s="131">
        <f t="shared" ref="BQ422" si="7320">I422/I436</f>
        <v>4.4030125875599097E-2</v>
      </c>
      <c r="BR422" s="128">
        <f t="shared" ref="BR422" si="7321">J422/J436</f>
        <v>4.8899755501222497E-2</v>
      </c>
      <c r="BS422" s="129">
        <f t="shared" ref="BS422" si="7322">K422/K436</f>
        <v>3.7292384832340958E-2</v>
      </c>
      <c r="BT422" s="130">
        <f t="shared" ref="BT422" si="7323">L422/L436</f>
        <v>4.2450507239239633E-2</v>
      </c>
      <c r="BU422" s="128">
        <f t="shared" ref="BU422" si="7324">M422/M436</f>
        <v>3.7714750432042289E-2</v>
      </c>
      <c r="BV422" s="132">
        <f t="shared" ref="BV422" si="7325">N422/N436</f>
        <v>4.2820773930753564E-2</v>
      </c>
      <c r="BW422" s="133">
        <f t="shared" ref="BW422" si="7326">O422/O436</f>
        <v>3.9242360820426959E-2</v>
      </c>
      <c r="BX422" s="128">
        <f t="shared" ref="BX422" si="7327">P422/P436</f>
        <v>3.726082578046324E-2</v>
      </c>
      <c r="BY422" s="129">
        <f t="shared" ref="BY422" si="7328">Q422/Q436</f>
        <v>3.5235256546731958E-2</v>
      </c>
      <c r="BZ422" s="130">
        <f t="shared" ref="BZ422" si="7329">R422/R436</f>
        <v>4.6852122986822842E-2</v>
      </c>
      <c r="CA422" s="131">
        <f t="shared" ref="CA422" si="7330">S422/S436</f>
        <v>4.1886051080550095E-2</v>
      </c>
      <c r="CB422" s="128">
        <f t="shared" ref="CB422" si="7331">T422/T436</f>
        <v>3.4182305630026812E-2</v>
      </c>
      <c r="CC422" s="129">
        <f t="shared" ref="CC422" si="7332">U422/U436</f>
        <v>4.5603674540682412E-2</v>
      </c>
      <c r="CD422" s="130">
        <f t="shared" ref="CD422" si="7333">V422/V436</f>
        <v>4.3749391016272045E-2</v>
      </c>
      <c r="CE422" s="131">
        <f t="shared" ref="CE422" si="7334">W422/W436</f>
        <v>4.3368039837030331E-2</v>
      </c>
      <c r="CF422" s="128">
        <f t="shared" ref="CF422" si="7335">X422/X436</f>
        <v>4.0369763632108591E-2</v>
      </c>
      <c r="CG422" s="129">
        <f t="shared" ref="CG422" si="7336">Y422/Y436</f>
        <v>3.1740034007179292E-2</v>
      </c>
      <c r="CH422" s="130">
        <f t="shared" ref="CH422" si="7337">Z422/Z436</f>
        <v>5.2106804867057231E-2</v>
      </c>
      <c r="CI422" s="128">
        <f t="shared" ref="CI422" si="7338">AA422/AA436</f>
        <v>5.3194249831335305E-2</v>
      </c>
      <c r="CJ422" s="134">
        <f t="shared" ref="CJ422" si="7339">AB422/AB436</f>
        <v>4.3540030085241516E-2</v>
      </c>
      <c r="CK422" s="135">
        <f t="shared" ref="CK422" si="7340">AC422/AC436</f>
        <v>4.1691952483590373E-2</v>
      </c>
    </row>
    <row r="423" spans="1:89" ht="14.25" thickTop="1" thickBot="1" x14ac:dyDescent="0.25">
      <c r="A423" s="136" t="s">
        <v>27</v>
      </c>
      <c r="B423" s="205">
        <v>439</v>
      </c>
      <c r="C423" s="189">
        <v>596</v>
      </c>
      <c r="D423" s="190">
        <v>275</v>
      </c>
      <c r="E423" s="191">
        <v>251</v>
      </c>
      <c r="F423" s="188">
        <v>460</v>
      </c>
      <c r="G423" s="192">
        <v>627</v>
      </c>
      <c r="H423" s="190">
        <v>764</v>
      </c>
      <c r="I423" s="191">
        <v>1047</v>
      </c>
      <c r="J423" s="188">
        <v>206</v>
      </c>
      <c r="K423" s="189">
        <v>137</v>
      </c>
      <c r="L423" s="190">
        <v>511</v>
      </c>
      <c r="M423" s="188">
        <v>376</v>
      </c>
      <c r="N423" s="193">
        <v>943</v>
      </c>
      <c r="O423" s="206">
        <v>788</v>
      </c>
      <c r="P423" s="188">
        <v>446</v>
      </c>
      <c r="Q423" s="189">
        <v>388</v>
      </c>
      <c r="R423" s="190">
        <v>648</v>
      </c>
      <c r="S423" s="191">
        <v>628</v>
      </c>
      <c r="T423" s="188">
        <v>132</v>
      </c>
      <c r="U423" s="192">
        <v>145</v>
      </c>
      <c r="V423" s="190">
        <v>518</v>
      </c>
      <c r="W423" s="207">
        <v>453</v>
      </c>
      <c r="X423" s="188">
        <v>377</v>
      </c>
      <c r="Y423" s="192">
        <v>163</v>
      </c>
      <c r="Z423" s="190">
        <v>979</v>
      </c>
      <c r="AA423" s="188">
        <v>985</v>
      </c>
      <c r="AB423" s="169">
        <f t="shared" si="7066"/>
        <v>6698</v>
      </c>
      <c r="AC423" s="170">
        <f t="shared" si="7067"/>
        <v>6584</v>
      </c>
      <c r="AE423" s="266" t="s">
        <v>13</v>
      </c>
      <c r="AF423" s="20">
        <f t="shared" ref="AF423:BG423" si="7341">SUM(AF420:AF422)</f>
        <v>1338</v>
      </c>
      <c r="AG423" s="21">
        <f t="shared" si="7341"/>
        <v>2731</v>
      </c>
      <c r="AH423" s="20">
        <f t="shared" si="7341"/>
        <v>764</v>
      </c>
      <c r="AI423" s="21">
        <f t="shared" si="7341"/>
        <v>886</v>
      </c>
      <c r="AJ423" s="20">
        <f t="shared" si="7341"/>
        <v>1159</v>
      </c>
      <c r="AK423" s="21">
        <f t="shared" si="7341"/>
        <v>3230</v>
      </c>
      <c r="AL423" s="20">
        <f t="shared" si="7341"/>
        <v>2115</v>
      </c>
      <c r="AM423" s="21">
        <f t="shared" si="7341"/>
        <v>3946</v>
      </c>
      <c r="AN423" s="20">
        <f t="shared" si="7341"/>
        <v>784</v>
      </c>
      <c r="AO423" s="21">
        <f t="shared" si="7341"/>
        <v>195</v>
      </c>
      <c r="AP423" s="20">
        <f t="shared" si="7341"/>
        <v>2422</v>
      </c>
      <c r="AQ423" s="21">
        <f t="shared" si="7341"/>
        <v>675</v>
      </c>
      <c r="AR423" s="20">
        <f t="shared" si="7341"/>
        <v>3696</v>
      </c>
      <c r="AS423" s="21">
        <f t="shared" si="7341"/>
        <v>2169</v>
      </c>
      <c r="AT423" s="20">
        <f t="shared" si="7341"/>
        <v>1766</v>
      </c>
      <c r="AU423" s="21">
        <f t="shared" si="7341"/>
        <v>1519</v>
      </c>
      <c r="AV423" s="20">
        <f t="shared" si="7341"/>
        <v>1707</v>
      </c>
      <c r="AW423" s="21">
        <f t="shared" si="7341"/>
        <v>2378</v>
      </c>
      <c r="AX423" s="20">
        <f t="shared" si="7341"/>
        <v>716</v>
      </c>
      <c r="AY423" s="21">
        <f t="shared" si="7341"/>
        <v>161</v>
      </c>
      <c r="AZ423" s="20">
        <f t="shared" si="7341"/>
        <v>2442</v>
      </c>
      <c r="BA423" s="21">
        <f t="shared" si="7341"/>
        <v>1162</v>
      </c>
      <c r="BB423" s="20">
        <f t="shared" si="7341"/>
        <v>1654</v>
      </c>
      <c r="BC423" s="21">
        <f t="shared" si="7341"/>
        <v>587</v>
      </c>
      <c r="BD423" s="20">
        <f t="shared" si="7341"/>
        <v>2331</v>
      </c>
      <c r="BE423" s="21">
        <f t="shared" si="7341"/>
        <v>3750</v>
      </c>
      <c r="BF423" s="173">
        <f t="shared" si="7341"/>
        <v>22894</v>
      </c>
      <c r="BG423" s="174">
        <f t="shared" si="7341"/>
        <v>23389</v>
      </c>
      <c r="BI423" s="136" t="s">
        <v>27</v>
      </c>
      <c r="BJ423" s="128">
        <f>B423/B436</f>
        <v>3.876722006358177E-2</v>
      </c>
      <c r="BK423" s="129">
        <f t="shared" ref="BK423" si="7342">C423/C436</f>
        <v>4.9958088851634531E-2</v>
      </c>
      <c r="BL423" s="130">
        <f t="shared" ref="BL423" si="7343">D423/D436</f>
        <v>5.3129829984544047E-2</v>
      </c>
      <c r="BM423" s="131">
        <f t="shared" ref="BM423" si="7344">E423/E436</f>
        <v>4.619065145380935E-2</v>
      </c>
      <c r="BN423" s="128">
        <f t="shared" ref="BN423" si="7345">F423/F436</f>
        <v>3.2492759765487038E-2</v>
      </c>
      <c r="BO423" s="129">
        <f t="shared" ref="BO423" si="7346">G423/G436</f>
        <v>4.448070374574347E-2</v>
      </c>
      <c r="BP423" s="130">
        <f t="shared" ref="BP423" si="7347">H423/H436</f>
        <v>4.386267080032151E-2</v>
      </c>
      <c r="BQ423" s="131">
        <f t="shared" ref="BQ423" si="7348">I423/I436</f>
        <v>5.5142992573866331E-2</v>
      </c>
      <c r="BR423" s="128">
        <f t="shared" ref="BR423" si="7349">J423/J436</f>
        <v>6.295843520782396E-2</v>
      </c>
      <c r="BS423" s="129">
        <f t="shared" ref="BS423" si="7350">K423/K436</f>
        <v>4.293324976496396E-2</v>
      </c>
      <c r="BT423" s="130">
        <f t="shared" ref="BT423" si="7351">L423/L436</f>
        <v>5.0329951738402441E-2</v>
      </c>
      <c r="BU423" s="128">
        <f t="shared" ref="BU423" si="7352">M423/M436</f>
        <v>3.8223035478296231E-2</v>
      </c>
      <c r="BV423" s="132">
        <f t="shared" ref="BV423" si="7353">N423/N436</f>
        <v>4.8014256619144602E-2</v>
      </c>
      <c r="BW423" s="133">
        <f t="shared" ref="BW423" si="7354">O423/O436</f>
        <v>4.1230640435328592E-2</v>
      </c>
      <c r="BX423" s="128">
        <f t="shared" ref="BX423" si="7355">P423/P436</f>
        <v>4.4914400805639479E-2</v>
      </c>
      <c r="BY423" s="129">
        <f t="shared" ref="BY423" si="7356">Q423/Q436</f>
        <v>4.1302959335746223E-2</v>
      </c>
      <c r="BZ423" s="130">
        <f t="shared" ref="BZ423" si="7357">R423/R436</f>
        <v>4.993449949911382E-2</v>
      </c>
      <c r="CA423" s="131">
        <f t="shared" ref="CA423" si="7358">S423/S436</f>
        <v>4.9351669941060904E-2</v>
      </c>
      <c r="CB423" s="128">
        <f t="shared" ref="CB423" si="7359">T423/T436</f>
        <v>4.4235924932975873E-2</v>
      </c>
      <c r="CC423" s="129">
        <f t="shared" ref="CC423" si="7360">U423/U436</f>
        <v>4.757217847769029E-2</v>
      </c>
      <c r="CD423" s="130">
        <f t="shared" ref="CD423" si="7361">V423/V436</f>
        <v>5.0472571372892919E-2</v>
      </c>
      <c r="CE423" s="131">
        <f t="shared" ref="CE423" si="7362">W423/W436</f>
        <v>4.1014033499320958E-2</v>
      </c>
      <c r="CF423" s="128">
        <f t="shared" ref="CF423" si="7363">X423/X436</f>
        <v>4.4114205476246199E-2</v>
      </c>
      <c r="CG423" s="129">
        <f t="shared" ref="CG423" si="7364">Y423/Y436</f>
        <v>3.0795390137918006E-2</v>
      </c>
      <c r="CH423" s="130">
        <f t="shared" ref="CH423" si="7365">Z423/Z436</f>
        <v>5.5148715637674629E-2</v>
      </c>
      <c r="CI423" s="128">
        <f t="shared" ref="CI423" si="7366">AA423/AA436</f>
        <v>5.1118376667185633E-2</v>
      </c>
      <c r="CJ423" s="134">
        <f t="shared" ref="CJ423" si="7367">AB423/AB436</f>
        <v>4.6646052704886067E-2</v>
      </c>
      <c r="CK423" s="135">
        <f t="shared" ref="CK423" si="7368">AC423/AC436</f>
        <v>4.5926018931229551E-2</v>
      </c>
    </row>
    <row r="424" spans="1:89" ht="13.5" thickTop="1" x14ac:dyDescent="0.2">
      <c r="A424" s="145" t="s">
        <v>28</v>
      </c>
      <c r="B424" s="202">
        <v>370</v>
      </c>
      <c r="C424" s="196">
        <v>958</v>
      </c>
      <c r="D424" s="197">
        <v>287</v>
      </c>
      <c r="E424" s="198">
        <v>335</v>
      </c>
      <c r="F424" s="195">
        <v>482</v>
      </c>
      <c r="G424" s="199">
        <v>1027</v>
      </c>
      <c r="H424" s="197">
        <v>833</v>
      </c>
      <c r="I424" s="198">
        <v>1224</v>
      </c>
      <c r="J424" s="195">
        <v>220</v>
      </c>
      <c r="K424" s="196">
        <v>105</v>
      </c>
      <c r="L424" s="197">
        <v>705</v>
      </c>
      <c r="M424" s="195">
        <v>382</v>
      </c>
      <c r="N424" s="200">
        <v>1206</v>
      </c>
      <c r="O424" s="203">
        <v>827</v>
      </c>
      <c r="P424" s="195">
        <v>574</v>
      </c>
      <c r="Q424" s="196">
        <v>364</v>
      </c>
      <c r="R424" s="197">
        <v>770</v>
      </c>
      <c r="S424" s="198">
        <v>629</v>
      </c>
      <c r="T424" s="195">
        <v>229</v>
      </c>
      <c r="U424" s="199">
        <v>71</v>
      </c>
      <c r="V424" s="197">
        <v>691</v>
      </c>
      <c r="W424" s="204">
        <v>472</v>
      </c>
      <c r="X424" s="195">
        <v>483</v>
      </c>
      <c r="Y424" s="199">
        <v>157</v>
      </c>
      <c r="Z424" s="197">
        <v>1047</v>
      </c>
      <c r="AA424" s="195">
        <v>1371</v>
      </c>
      <c r="AB424" s="169">
        <f t="shared" si="7066"/>
        <v>7897</v>
      </c>
      <c r="AC424" s="170">
        <f t="shared" si="7067"/>
        <v>7922</v>
      </c>
      <c r="BI424" s="145" t="s">
        <v>28</v>
      </c>
      <c r="BJ424" s="128">
        <f>B424/B436</f>
        <v>3.2673966796185096E-2</v>
      </c>
      <c r="BK424" s="129">
        <f t="shared" ref="BK424" si="7369">C424/C436</f>
        <v>8.0301760268231354E-2</v>
      </c>
      <c r="BL424" s="130">
        <f t="shared" ref="BL424" si="7370">D424/D436</f>
        <v>5.5448222565687787E-2</v>
      </c>
      <c r="BM424" s="131">
        <f t="shared" ref="BM424" si="7371">E424/E436</f>
        <v>6.1648877438351124E-2</v>
      </c>
      <c r="BN424" s="128">
        <f t="shared" ref="BN424" si="7372">F424/F436</f>
        <v>3.404676131948859E-2</v>
      </c>
      <c r="BO424" s="129">
        <f t="shared" ref="BO424" si="7373">G424/G436</f>
        <v>7.2857548240635644E-2</v>
      </c>
      <c r="BP424" s="130">
        <f t="shared" ref="BP424" si="7374">H424/H436</f>
        <v>4.7824090021816514E-2</v>
      </c>
      <c r="BQ424" s="131">
        <f t="shared" ref="BQ424" si="7375">I424/I436</f>
        <v>6.4465160372886715E-2</v>
      </c>
      <c r="BR424" s="128">
        <f t="shared" ref="BR424" si="7376">J424/J436</f>
        <v>6.7237163814180934E-2</v>
      </c>
      <c r="BS424" s="129">
        <f t="shared" ref="BS424" si="7377">K424/K436</f>
        <v>3.2905045440300845E-2</v>
      </c>
      <c r="BT424" s="130">
        <f t="shared" ref="BT424" si="7378">L424/L436</f>
        <v>6.9437604648872248E-2</v>
      </c>
      <c r="BU424" s="128">
        <f t="shared" ref="BU424" si="7379">M424/M436</f>
        <v>3.8832977533800953E-2</v>
      </c>
      <c r="BV424" s="132">
        <f t="shared" ref="BV424" si="7380">N424/N436</f>
        <v>6.1405295315682284E-2</v>
      </c>
      <c r="BW424" s="133">
        <f t="shared" ref="BW424" si="7381">O424/O436</f>
        <v>4.3271243197990791E-2</v>
      </c>
      <c r="BX424" s="128">
        <f t="shared" ref="BX424" si="7382">P424/P436</f>
        <v>5.7804632426988925E-2</v>
      </c>
      <c r="BY424" s="129">
        <f t="shared" ref="BY424" si="7383">Q424/Q436</f>
        <v>3.8748137108792845E-2</v>
      </c>
      <c r="BZ424" s="130">
        <f t="shared" ref="BZ424" si="7384">R424/R436</f>
        <v>5.9335747861601291E-2</v>
      </c>
      <c r="CA424" s="131">
        <f t="shared" ref="CA424" si="7385">S424/S436</f>
        <v>4.9430255402750492E-2</v>
      </c>
      <c r="CB424" s="128">
        <f t="shared" ref="CB424" si="7386">T424/T436</f>
        <v>7.67426273458445E-2</v>
      </c>
      <c r="CC424" s="129">
        <f t="shared" ref="CC424" si="7387">U424/U436</f>
        <v>2.3293963254593177E-2</v>
      </c>
      <c r="CD424" s="130">
        <f t="shared" ref="CD424" si="7388">V424/V436</f>
        <v>6.7329240962681475E-2</v>
      </c>
      <c r="CE424" s="131">
        <f t="shared" ref="CE424" si="7389">W424/W436</f>
        <v>4.2734268899954728E-2</v>
      </c>
      <c r="CF424" s="128">
        <f t="shared" ref="CF424" si="7390">X424/X436</f>
        <v>5.6517669084952024E-2</v>
      </c>
      <c r="CG424" s="129">
        <f t="shared" ref="CG424" si="7391">Y424/Y436</f>
        <v>2.9661817494804458E-2</v>
      </c>
      <c r="CH424" s="130">
        <f t="shared" ref="CH424" si="7392">Z424/Z436</f>
        <v>5.8979269941415051E-2</v>
      </c>
      <c r="CI424" s="128">
        <f t="shared" ref="CI424" si="7393">AA424/AA436</f>
        <v>7.1150552701229955E-2</v>
      </c>
      <c r="CJ424" s="134">
        <f t="shared" ref="CJ424" si="7394">AB424/AB436</f>
        <v>5.4996100061284754E-2</v>
      </c>
      <c r="CK424" s="135">
        <f t="shared" ref="CK424" si="7395">AC424/AC436</f>
        <v>5.5259101150243094E-2</v>
      </c>
    </row>
    <row r="425" spans="1:89" x14ac:dyDescent="0.2">
      <c r="A425" s="136" t="s">
        <v>29</v>
      </c>
      <c r="B425" s="205">
        <v>587</v>
      </c>
      <c r="C425" s="189">
        <v>972</v>
      </c>
      <c r="D425" s="190">
        <v>414</v>
      </c>
      <c r="E425" s="191">
        <v>325</v>
      </c>
      <c r="F425" s="188">
        <v>639</v>
      </c>
      <c r="G425" s="192">
        <v>1351</v>
      </c>
      <c r="H425" s="190">
        <v>1016</v>
      </c>
      <c r="I425" s="191">
        <v>1543</v>
      </c>
      <c r="J425" s="188">
        <v>307</v>
      </c>
      <c r="K425" s="189">
        <v>87</v>
      </c>
      <c r="L425" s="190">
        <v>855</v>
      </c>
      <c r="M425" s="188">
        <v>337</v>
      </c>
      <c r="N425" s="193">
        <v>1504</v>
      </c>
      <c r="O425" s="206">
        <v>948</v>
      </c>
      <c r="P425" s="188">
        <v>768</v>
      </c>
      <c r="Q425" s="189">
        <v>461</v>
      </c>
      <c r="R425" s="190">
        <v>940</v>
      </c>
      <c r="S425" s="191">
        <v>974</v>
      </c>
      <c r="T425" s="188">
        <v>412</v>
      </c>
      <c r="U425" s="192">
        <v>72</v>
      </c>
      <c r="V425" s="190">
        <v>1130</v>
      </c>
      <c r="W425" s="207">
        <v>522</v>
      </c>
      <c r="X425" s="188">
        <v>776</v>
      </c>
      <c r="Y425" s="192">
        <v>204</v>
      </c>
      <c r="Z425" s="190">
        <v>1218</v>
      </c>
      <c r="AA425" s="188">
        <v>1383</v>
      </c>
      <c r="AB425" s="169">
        <f t="shared" si="7066"/>
        <v>10566</v>
      </c>
      <c r="AC425" s="170">
        <f t="shared" si="7067"/>
        <v>9179</v>
      </c>
      <c r="BI425" s="136" t="s">
        <v>29</v>
      </c>
      <c r="BJ425" s="128">
        <f>B425/B436</f>
        <v>5.1836806782055808E-2</v>
      </c>
      <c r="BK425" s="129">
        <f t="shared" ref="BK425" si="7396">C425/C436</f>
        <v>8.147527242246437E-2</v>
      </c>
      <c r="BL425" s="130">
        <f t="shared" ref="BL425" si="7397">D425/D436</f>
        <v>7.9984544049459039E-2</v>
      </c>
      <c r="BM425" s="131">
        <f t="shared" ref="BM425" si="7398">E425/E436</f>
        <v>5.9808612440191387E-2</v>
      </c>
      <c r="BN425" s="128">
        <f t="shared" ref="BN425" si="7399">F425/F436</f>
        <v>4.5136681500317861E-2</v>
      </c>
      <c r="BO425" s="129">
        <f t="shared" ref="BO425" si="7400">G425/G436</f>
        <v>9.5842792281498293E-2</v>
      </c>
      <c r="BP425" s="130">
        <f t="shared" ref="BP425" si="7401">H425/H436</f>
        <v>5.8330462739694569E-2</v>
      </c>
      <c r="BQ425" s="131">
        <f t="shared" ref="BQ425" si="7402">I425/I436</f>
        <v>8.1266129456996891E-2</v>
      </c>
      <c r="BR425" s="128">
        <f t="shared" ref="BR425" si="7403">J425/J436</f>
        <v>9.3826405867970655E-2</v>
      </c>
      <c r="BS425" s="129">
        <f t="shared" ref="BS425" si="7404">K425/K436</f>
        <v>2.7264180507677843E-2</v>
      </c>
      <c r="BT425" s="130">
        <f t="shared" ref="BT425" si="7405">L425/L436</f>
        <v>8.4211563084802515E-2</v>
      </c>
      <c r="BU425" s="128">
        <f t="shared" ref="BU425" si="7406">M425/M436</f>
        <v>3.4258412117515499E-2</v>
      </c>
      <c r="BV425" s="132">
        <f t="shared" ref="BV425" si="7407">N425/N436</f>
        <v>7.657841140529531E-2</v>
      </c>
      <c r="BW425" s="133">
        <f t="shared" ref="BW425" si="7408">O425/O436</f>
        <v>4.9602344077019675E-2</v>
      </c>
      <c r="BX425" s="128">
        <f t="shared" ref="BX425" si="7409">P425/P436</f>
        <v>7.7341389728096677E-2</v>
      </c>
      <c r="BY425" s="129">
        <f t="shared" ref="BY425" si="7410">Q425/Q436</f>
        <v>4.9073876942729404E-2</v>
      </c>
      <c r="BZ425" s="130">
        <f t="shared" ref="BZ425" si="7411">R425/R436</f>
        <v>7.2435848038837944E-2</v>
      </c>
      <c r="CA425" s="131">
        <f t="shared" ref="CA425" si="7412">S425/S436</f>
        <v>7.6542239685658153E-2</v>
      </c>
      <c r="CB425" s="128">
        <f t="shared" ref="CB425" si="7413">T425/T436</f>
        <v>0.13806970509383379</v>
      </c>
      <c r="CC425" s="129">
        <f t="shared" ref="CC425" si="7414">U425/U436</f>
        <v>2.3622047244094488E-2</v>
      </c>
      <c r="CD425" s="130">
        <f t="shared" ref="CD425" si="7415">V425/V436</f>
        <v>0.11010425801422585</v>
      </c>
      <c r="CE425" s="131">
        <f t="shared" ref="CE425" si="7416">W425/W436</f>
        <v>4.726120416478044E-2</v>
      </c>
      <c r="CF425" s="128">
        <f t="shared" ref="CF425" si="7417">X425/X436</f>
        <v>9.0802714720337005E-2</v>
      </c>
      <c r="CG425" s="129">
        <f t="shared" ref="CG425" si="7418">Y425/Y436</f>
        <v>3.8541469865860573E-2</v>
      </c>
      <c r="CH425" s="130">
        <f t="shared" ref="CH425" si="7419">Z425/Z436</f>
        <v>6.8611987381703474E-2</v>
      </c>
      <c r="CI425" s="128">
        <f t="shared" ref="CI425" si="7420">AA425/AA436</f>
        <v>7.1773314650474859E-2</v>
      </c>
      <c r="CJ425" s="134">
        <f t="shared" ref="CJ425" si="7421">AB425/AB436</f>
        <v>7.3583486545211435E-2</v>
      </c>
      <c r="CK425" s="135">
        <f t="shared" ref="CK425" si="7422">AC425/AC436</f>
        <v>6.4027176149719936E-2</v>
      </c>
    </row>
    <row r="426" spans="1:89" x14ac:dyDescent="0.2">
      <c r="A426" s="145" t="s">
        <v>30</v>
      </c>
      <c r="B426" s="202">
        <v>678</v>
      </c>
      <c r="C426" s="196">
        <v>1409</v>
      </c>
      <c r="D426" s="197">
        <v>452</v>
      </c>
      <c r="E426" s="198">
        <v>431</v>
      </c>
      <c r="F426" s="195">
        <v>679</v>
      </c>
      <c r="G426" s="199">
        <v>1588</v>
      </c>
      <c r="H426" s="197">
        <v>1127</v>
      </c>
      <c r="I426" s="198">
        <v>1983</v>
      </c>
      <c r="J426" s="195">
        <v>443</v>
      </c>
      <c r="K426" s="196">
        <v>108</v>
      </c>
      <c r="L426" s="197">
        <v>1177</v>
      </c>
      <c r="M426" s="195">
        <v>389</v>
      </c>
      <c r="N426" s="200">
        <v>1955</v>
      </c>
      <c r="O426" s="203">
        <v>1116</v>
      </c>
      <c r="P426" s="195">
        <v>947</v>
      </c>
      <c r="Q426" s="196">
        <v>764</v>
      </c>
      <c r="R426" s="197">
        <v>903</v>
      </c>
      <c r="S426" s="198">
        <v>1200</v>
      </c>
      <c r="T426" s="195">
        <v>430</v>
      </c>
      <c r="U426" s="199">
        <v>93</v>
      </c>
      <c r="V426" s="197">
        <v>1150</v>
      </c>
      <c r="W426" s="204">
        <v>591</v>
      </c>
      <c r="X426" s="195">
        <v>965</v>
      </c>
      <c r="Y426" s="199">
        <v>282</v>
      </c>
      <c r="Z426" s="197">
        <v>1260</v>
      </c>
      <c r="AA426" s="195">
        <v>1992</v>
      </c>
      <c r="AB426" s="169">
        <f t="shared" si="7066"/>
        <v>12166</v>
      </c>
      <c r="AC426" s="170">
        <f t="shared" si="7067"/>
        <v>11946</v>
      </c>
      <c r="BI426" s="145" t="s">
        <v>30</v>
      </c>
      <c r="BJ426" s="128">
        <f>B426/B436</f>
        <v>5.9872836453549981E-2</v>
      </c>
      <c r="BK426" s="129">
        <f t="shared" ref="BK426" si="7423">C426/C436</f>
        <v>0.11810561609388097</v>
      </c>
      <c r="BL426" s="130">
        <f t="shared" ref="BL426" si="7424">D426/D436</f>
        <v>8.7326120556414213E-2</v>
      </c>
      <c r="BM426" s="131">
        <f t="shared" ref="BM426" si="7425">E426/E436</f>
        <v>7.9315421420684581E-2</v>
      </c>
      <c r="BN426" s="128">
        <f t="shared" ref="BN426" si="7426">F426/F436</f>
        <v>4.7962138871229777E-2</v>
      </c>
      <c r="BO426" s="129">
        <f t="shared" ref="BO426" si="7427">G426/G436</f>
        <v>0.11265607264472191</v>
      </c>
      <c r="BP426" s="130">
        <f t="shared" ref="BP426" si="7428">H426/H436</f>
        <v>6.4703180617751752E-2</v>
      </c>
      <c r="BQ426" s="131">
        <f t="shared" ref="BQ426" si="7429">I426/I436</f>
        <v>0.10443987991783853</v>
      </c>
      <c r="BR426" s="128">
        <f t="shared" ref="BR426" si="7430">J426/J436</f>
        <v>0.13539119804400979</v>
      </c>
      <c r="BS426" s="129">
        <f t="shared" ref="BS426" si="7431">K426/K436</f>
        <v>3.3845189595738012E-2</v>
      </c>
      <c r="BT426" s="130">
        <f t="shared" ref="BT426" si="7432">L426/L436</f>
        <v>0.11592632719393282</v>
      </c>
      <c r="BU426" s="128">
        <f t="shared" ref="BU426" si="7433">M426/M436</f>
        <v>3.9544576598556473E-2</v>
      </c>
      <c r="BV426" s="132">
        <f t="shared" ref="BV426" si="7434">N426/N436</f>
        <v>9.9541751527494907E-2</v>
      </c>
      <c r="BW426" s="133">
        <f t="shared" ref="BW426" si="7435">O426/O436</f>
        <v>5.8392632900795313E-2</v>
      </c>
      <c r="BX426" s="128">
        <f t="shared" ref="BX426" si="7436">P426/P436</f>
        <v>9.5367573011077539E-2</v>
      </c>
      <c r="BY426" s="129">
        <f t="shared" ref="BY426" si="7437">Q426/Q436</f>
        <v>8.1328507558015753E-2</v>
      </c>
      <c r="BZ426" s="130">
        <f t="shared" ref="BZ426" si="7438">R426/R436</f>
        <v>6.9584649764968795E-2</v>
      </c>
      <c r="CA426" s="131">
        <f t="shared" ref="CA426" si="7439">S426/S436</f>
        <v>9.4302554027504912E-2</v>
      </c>
      <c r="CB426" s="128">
        <f t="shared" ref="CB426" si="7440">T426/T436</f>
        <v>0.14410187667560323</v>
      </c>
      <c r="CC426" s="129">
        <f t="shared" ref="CC426" si="7441">U426/U436</f>
        <v>3.0511811023622049E-2</v>
      </c>
      <c r="CD426" s="130">
        <f t="shared" ref="CD426" si="7442">V426/V436</f>
        <v>0.11205300594368119</v>
      </c>
      <c r="CE426" s="131">
        <f t="shared" ref="CE426" si="7443">W426/W436</f>
        <v>5.350837483023993E-2</v>
      </c>
      <c r="CF426" s="128">
        <f t="shared" ref="CF426" si="7444">X426/X436</f>
        <v>0.11291832436227475</v>
      </c>
      <c r="CG426" s="129">
        <f t="shared" ref="CG426" si="7445">Y426/Y436</f>
        <v>5.3277914226336674E-2</v>
      </c>
      <c r="CH426" s="130">
        <f t="shared" ref="CH426" si="7446">Z426/Z436</f>
        <v>7.0977917981072558E-2</v>
      </c>
      <c r="CI426" s="128">
        <f t="shared" ref="CI426" si="7447">AA426/AA436</f>
        <v>0.10337848357465358</v>
      </c>
      <c r="CJ426" s="134">
        <f t="shared" ref="CJ426" si="7448">AB426/AB436</f>
        <v>8.4726168588779321E-2</v>
      </c>
      <c r="CK426" s="135">
        <f t="shared" ref="CK426" si="7449">AC426/AC436</f>
        <v>8.3328101785004285E-2</v>
      </c>
    </row>
    <row r="427" spans="1:89" x14ac:dyDescent="0.2">
      <c r="A427" s="136" t="s">
        <v>31</v>
      </c>
      <c r="B427" s="205">
        <v>660</v>
      </c>
      <c r="C427" s="189">
        <v>1322</v>
      </c>
      <c r="D427" s="190">
        <v>312</v>
      </c>
      <c r="E427" s="191">
        <v>455</v>
      </c>
      <c r="F427" s="188">
        <v>480</v>
      </c>
      <c r="G427" s="192">
        <v>1642</v>
      </c>
      <c r="H427" s="190">
        <v>988</v>
      </c>
      <c r="I427" s="191">
        <v>1963</v>
      </c>
      <c r="J427" s="188">
        <v>341</v>
      </c>
      <c r="K427" s="189">
        <v>87</v>
      </c>
      <c r="L427" s="190">
        <v>1245</v>
      </c>
      <c r="M427" s="188">
        <v>286</v>
      </c>
      <c r="N427" s="193">
        <v>1741</v>
      </c>
      <c r="O427" s="206">
        <v>1053</v>
      </c>
      <c r="P427" s="188">
        <v>819</v>
      </c>
      <c r="Q427" s="189">
        <v>755</v>
      </c>
      <c r="R427" s="190">
        <v>804</v>
      </c>
      <c r="S427" s="191">
        <v>1178</v>
      </c>
      <c r="T427" s="188">
        <v>286</v>
      </c>
      <c r="U427" s="192">
        <v>68</v>
      </c>
      <c r="V427" s="190">
        <v>1292</v>
      </c>
      <c r="W427" s="207">
        <v>571</v>
      </c>
      <c r="X427" s="188">
        <v>689</v>
      </c>
      <c r="Y427" s="192">
        <v>305</v>
      </c>
      <c r="Z427" s="190">
        <v>1071</v>
      </c>
      <c r="AA427" s="188">
        <v>1758</v>
      </c>
      <c r="AB427" s="169">
        <f t="shared" si="7066"/>
        <v>10728</v>
      </c>
      <c r="AC427" s="170">
        <f t="shared" si="7067"/>
        <v>11443</v>
      </c>
      <c r="BI427" s="136" t="s">
        <v>31</v>
      </c>
      <c r="BJ427" s="128">
        <f>B427/B436</f>
        <v>5.8283292122924761E-2</v>
      </c>
      <c r="BK427" s="129">
        <f t="shared" ref="BK427" si="7450">C427/C436</f>
        <v>0.11081307627829003</v>
      </c>
      <c r="BL427" s="130">
        <f t="shared" ref="BL427" si="7451">D427/D436</f>
        <v>6.0278207109737247E-2</v>
      </c>
      <c r="BM427" s="131">
        <f t="shared" ref="BM427" si="7452">E427/E436</f>
        <v>8.3732057416267949E-2</v>
      </c>
      <c r="BN427" s="128">
        <f t="shared" ref="BN427" si="7453">F427/F436</f>
        <v>3.3905488450942996E-2</v>
      </c>
      <c r="BO427" s="129">
        <f t="shared" ref="BO427" si="7454">G427/G436</f>
        <v>0.11648694665153235</v>
      </c>
      <c r="BP427" s="130">
        <f t="shared" ref="BP427" si="7455">H427/H436</f>
        <v>5.6722930301986448E-2</v>
      </c>
      <c r="BQ427" s="131">
        <f t="shared" ref="BQ427" si="7456">I427/I436</f>
        <v>0.10338652762416391</v>
      </c>
      <c r="BR427" s="128">
        <f t="shared" ref="BR427" si="7457">J427/J436</f>
        <v>0.10421760391198044</v>
      </c>
      <c r="BS427" s="129">
        <f t="shared" ref="BS427" si="7458">K427/K436</f>
        <v>2.7264180507677843E-2</v>
      </c>
      <c r="BT427" s="130">
        <f t="shared" ref="BT427" si="7459">L427/L436</f>
        <v>0.12262385501822122</v>
      </c>
      <c r="BU427" s="128">
        <f t="shared" ref="BU427" si="7460">M427/M436</f>
        <v>2.9073904645725322E-2</v>
      </c>
      <c r="BV427" s="132">
        <f t="shared" ref="BV427" si="7461">N427/N436</f>
        <v>8.8645621181262735E-2</v>
      </c>
      <c r="BW427" s="133">
        <f t="shared" ref="BW427" si="7462">O427/O436</f>
        <v>5.5096274591879449E-2</v>
      </c>
      <c r="BX427" s="128">
        <f t="shared" ref="BX427" si="7463">P427/P436</f>
        <v>8.2477341389728093E-2</v>
      </c>
      <c r="BY427" s="129">
        <f t="shared" ref="BY427" si="7464">Q427/Q436</f>
        <v>8.0370449222908244E-2</v>
      </c>
      <c r="BZ427" s="130">
        <f t="shared" ref="BZ427" si="7465">R427/R436</f>
        <v>6.1955767897048625E-2</v>
      </c>
      <c r="CA427" s="131">
        <f t="shared" ref="CA427" si="7466">S427/S436</f>
        <v>9.2573673870333995E-2</v>
      </c>
      <c r="CB427" s="128">
        <f t="shared" ref="CB427" si="7467">T427/T436</f>
        <v>9.5844504021447716E-2</v>
      </c>
      <c r="CC427" s="129">
        <f t="shared" ref="CC427" si="7468">U427/U436</f>
        <v>2.2309711286089239E-2</v>
      </c>
      <c r="CD427" s="130">
        <f t="shared" ref="CD427" si="7469">V427/V436</f>
        <v>0.12588911624281399</v>
      </c>
      <c r="CE427" s="131">
        <f t="shared" ref="CE427" si="7470">W427/W436</f>
        <v>5.1697600724309643E-2</v>
      </c>
      <c r="CF427" s="128">
        <f t="shared" ref="CF427" si="7471">X427/X436</f>
        <v>8.0622513456587871E-2</v>
      </c>
      <c r="CG427" s="129">
        <f t="shared" ref="CG427" si="7472">Y427/Y436</f>
        <v>5.7623276024938601E-2</v>
      </c>
      <c r="CH427" s="130">
        <f t="shared" ref="CH427" si="7473">Z427/Z436</f>
        <v>6.0331230283911672E-2</v>
      </c>
      <c r="CI427" s="128">
        <f t="shared" ref="CI427" si="7474">AA427/AA436</f>
        <v>9.1234625564378016E-2</v>
      </c>
      <c r="CJ427" s="134">
        <f t="shared" ref="CJ427" si="7475">AB427/AB436</f>
        <v>7.4711683102122686E-2</v>
      </c>
      <c r="CK427" s="135">
        <f t="shared" ref="CK427" si="7476">AC427/AC436</f>
        <v>7.9819476705659143E-2</v>
      </c>
    </row>
    <row r="428" spans="1:89" x14ac:dyDescent="0.2">
      <c r="A428" s="145" t="s">
        <v>32</v>
      </c>
      <c r="B428" s="202">
        <v>794</v>
      </c>
      <c r="C428" s="196">
        <v>1159</v>
      </c>
      <c r="D428" s="197">
        <v>205</v>
      </c>
      <c r="E428" s="198">
        <v>430</v>
      </c>
      <c r="F428" s="195">
        <v>456</v>
      </c>
      <c r="G428" s="199">
        <v>1760</v>
      </c>
      <c r="H428" s="197">
        <v>1002</v>
      </c>
      <c r="I428" s="198">
        <v>1992</v>
      </c>
      <c r="J428" s="195">
        <v>365</v>
      </c>
      <c r="K428" s="196">
        <v>80</v>
      </c>
      <c r="L428" s="197">
        <v>1351</v>
      </c>
      <c r="M428" s="195">
        <v>334</v>
      </c>
      <c r="N428" s="200">
        <v>1987</v>
      </c>
      <c r="O428" s="203">
        <v>1054</v>
      </c>
      <c r="P428" s="195">
        <v>603</v>
      </c>
      <c r="Q428" s="196">
        <v>721</v>
      </c>
      <c r="R428" s="197">
        <v>661</v>
      </c>
      <c r="S428" s="198">
        <v>1100</v>
      </c>
      <c r="T428" s="195">
        <v>163</v>
      </c>
      <c r="U428" s="199">
        <v>49</v>
      </c>
      <c r="V428" s="197">
        <v>1315</v>
      </c>
      <c r="W428" s="204">
        <v>443</v>
      </c>
      <c r="X428" s="195">
        <v>423</v>
      </c>
      <c r="Y428" s="199">
        <v>260</v>
      </c>
      <c r="Z428" s="197">
        <v>1006</v>
      </c>
      <c r="AA428" s="195">
        <v>1310</v>
      </c>
      <c r="AB428" s="169">
        <f t="shared" si="7066"/>
        <v>10331</v>
      </c>
      <c r="AC428" s="170">
        <f t="shared" si="7067"/>
        <v>10692</v>
      </c>
      <c r="BI428" s="145" t="s">
        <v>32</v>
      </c>
      <c r="BJ428" s="128">
        <f>B428/B436</f>
        <v>7.0116566584245851E-2</v>
      </c>
      <c r="BK428" s="129">
        <f t="shared" ref="BK428" si="7477">C428/C436</f>
        <v>9.7150041911148372E-2</v>
      </c>
      <c r="BL428" s="130">
        <f t="shared" ref="BL428" si="7478">D428/D436</f>
        <v>3.9605873261205564E-2</v>
      </c>
      <c r="BM428" s="131">
        <f t="shared" ref="BM428" si="7479">E428/E436</f>
        <v>7.9131394920868611E-2</v>
      </c>
      <c r="BN428" s="128">
        <f t="shared" ref="BN428" si="7480">F428/F436</f>
        <v>3.2210214028395849E-2</v>
      </c>
      <c r="BO428" s="129">
        <f t="shared" ref="BO428" si="7481">G428/G436</f>
        <v>0.12485811577752554</v>
      </c>
      <c r="BP428" s="130">
        <f t="shared" ref="BP428" si="7482">H428/H436</f>
        <v>5.7526696520840512E-2</v>
      </c>
      <c r="BQ428" s="131">
        <f t="shared" ref="BQ428" si="7483">I428/I436</f>
        <v>0.1049138884499921</v>
      </c>
      <c r="BR428" s="128">
        <f t="shared" ref="BR428" si="7484">J428/J436</f>
        <v>0.11155256723716381</v>
      </c>
      <c r="BS428" s="129">
        <f t="shared" ref="BS428" si="7485">K428/K436</f>
        <v>2.5070510811657787E-2</v>
      </c>
      <c r="BT428" s="130">
        <f t="shared" ref="BT428" si="7486">L428/L436</f>
        <v>0.13306411897961193</v>
      </c>
      <c r="BU428" s="128">
        <f t="shared" ref="BU428" si="7487">M428/M436</f>
        <v>3.3953441089763142E-2</v>
      </c>
      <c r="BV428" s="132">
        <f t="shared" ref="BV428" si="7488">N428/N436</f>
        <v>0.10117107942973523</v>
      </c>
      <c r="BW428" s="133">
        <f t="shared" ref="BW428" si="7489">O428/O436</f>
        <v>5.5148597739640016E-2</v>
      </c>
      <c r="BX428" s="128">
        <f t="shared" ref="BX428" si="7490">P428/P436</f>
        <v>6.0725075528700906E-2</v>
      </c>
      <c r="BY428" s="129">
        <f t="shared" ref="BY428" si="7491">Q428/Q436</f>
        <v>7.6751117734724289E-2</v>
      </c>
      <c r="BZ428" s="130">
        <f t="shared" ref="BZ428" si="7492">R428/R436</f>
        <v>5.0936271865608382E-2</v>
      </c>
      <c r="CA428" s="131">
        <f t="shared" ref="CA428" si="7493">S428/S436</f>
        <v>8.6444007858546168E-2</v>
      </c>
      <c r="CB428" s="128">
        <f t="shared" ref="CB428" si="7494">T428/T436</f>
        <v>5.462466487935657E-2</v>
      </c>
      <c r="CC428" s="129">
        <f t="shared" ref="CC428" si="7495">U428/U436</f>
        <v>1.6076115485564306E-2</v>
      </c>
      <c r="CD428" s="130">
        <f t="shared" ref="CD428" si="7496">V428/V436</f>
        <v>0.12813017636168761</v>
      </c>
      <c r="CE428" s="131">
        <f t="shared" ref="CE428" si="7497">W428/W436</f>
        <v>4.0108646446355818E-2</v>
      </c>
      <c r="CF428" s="128">
        <f t="shared" ref="CF428" si="7498">X428/X436</f>
        <v>4.9496840627194012E-2</v>
      </c>
      <c r="CG428" s="129">
        <f t="shared" ref="CG428" si="7499">Y428/Y436</f>
        <v>4.9121481201586999E-2</v>
      </c>
      <c r="CH428" s="130">
        <f t="shared" ref="CH428" si="7500">Z428/Z436</f>
        <v>5.6669671022983328E-2</v>
      </c>
      <c r="CI428" s="128">
        <f t="shared" ref="CI428" si="7501">AA428/AA436</f>
        <v>6.7984846125901707E-2</v>
      </c>
      <c r="CJ428" s="134">
        <f t="shared" ref="CJ428" si="7502">AB428/AB436</f>
        <v>7.1946905120062396E-2</v>
      </c>
      <c r="CK428" s="135">
        <f t="shared" ref="CK428" si="7503">AC428/AC436</f>
        <v>7.4580952978843623E-2</v>
      </c>
    </row>
    <row r="429" spans="1:89" x14ac:dyDescent="0.2">
      <c r="A429" s="136" t="s">
        <v>33</v>
      </c>
      <c r="B429" s="205">
        <v>508</v>
      </c>
      <c r="C429" s="189">
        <v>677</v>
      </c>
      <c r="D429" s="190">
        <v>160</v>
      </c>
      <c r="E429" s="191">
        <v>376</v>
      </c>
      <c r="F429" s="188">
        <v>492</v>
      </c>
      <c r="G429" s="192">
        <v>1063</v>
      </c>
      <c r="H429" s="190">
        <v>653</v>
      </c>
      <c r="I429" s="191">
        <v>1101</v>
      </c>
      <c r="J429" s="188">
        <v>110</v>
      </c>
      <c r="K429" s="189">
        <v>65</v>
      </c>
      <c r="L429" s="190">
        <v>570</v>
      </c>
      <c r="M429" s="188">
        <v>374</v>
      </c>
      <c r="N429" s="193">
        <v>823</v>
      </c>
      <c r="O429" s="206">
        <v>972</v>
      </c>
      <c r="P429" s="188">
        <v>407</v>
      </c>
      <c r="Q429" s="189">
        <v>580</v>
      </c>
      <c r="R429" s="190">
        <v>612</v>
      </c>
      <c r="S429" s="191">
        <v>668</v>
      </c>
      <c r="T429" s="188">
        <v>132</v>
      </c>
      <c r="U429" s="192">
        <v>109</v>
      </c>
      <c r="V429" s="190">
        <v>650</v>
      </c>
      <c r="W429" s="207">
        <v>355</v>
      </c>
      <c r="X429" s="188">
        <v>306</v>
      </c>
      <c r="Y429" s="192">
        <v>267</v>
      </c>
      <c r="Z429" s="190">
        <v>743</v>
      </c>
      <c r="AA429" s="188">
        <v>952</v>
      </c>
      <c r="AB429" s="169">
        <f t="shared" si="7066"/>
        <v>6166</v>
      </c>
      <c r="AC429" s="170">
        <f t="shared" si="7067"/>
        <v>7559</v>
      </c>
      <c r="BI429" s="136" t="s">
        <v>33</v>
      </c>
      <c r="BJ429" s="128">
        <f>B429/B436</f>
        <v>4.4860473330978451E-2</v>
      </c>
      <c r="BK429" s="129">
        <f t="shared" ref="BK429" si="7504">C429/C436</f>
        <v>5.6747694886839901E-2</v>
      </c>
      <c r="BL429" s="130">
        <f t="shared" ref="BL429" si="7505">D429/D436</f>
        <v>3.0911901081916538E-2</v>
      </c>
      <c r="BM429" s="131">
        <f t="shared" ref="BM429" si="7506">E429/E436</f>
        <v>6.9193963930806041E-2</v>
      </c>
      <c r="BN429" s="128">
        <f t="shared" ref="BN429" si="7507">F429/F436</f>
        <v>3.4753125662216569E-2</v>
      </c>
      <c r="BO429" s="129">
        <f t="shared" ref="BO429" si="7508">G429/G436</f>
        <v>7.5411464245175933E-2</v>
      </c>
      <c r="BP429" s="130">
        <f t="shared" ref="BP429" si="7509">H429/H436</f>
        <v>3.7489952922264327E-2</v>
      </c>
      <c r="BQ429" s="131">
        <f t="shared" ref="BQ429" si="7510">I429/I436</f>
        <v>5.7987043766787802E-2</v>
      </c>
      <c r="BR429" s="128">
        <f t="shared" ref="BR429" si="7511">J429/J436</f>
        <v>3.3618581907090467E-2</v>
      </c>
      <c r="BS429" s="129">
        <f t="shared" ref="BS429" si="7512">K429/K436</f>
        <v>2.0369790034471952E-2</v>
      </c>
      <c r="BT429" s="130">
        <f t="shared" ref="BT429" si="7513">L429/L436</f>
        <v>5.6141042056535015E-2</v>
      </c>
      <c r="BU429" s="128">
        <f t="shared" ref="BU429" si="7514">M429/M436</f>
        <v>3.8019721459794653E-2</v>
      </c>
      <c r="BV429" s="132">
        <f t="shared" ref="BV429" si="7515">N429/N436</f>
        <v>4.190427698574338E-2</v>
      </c>
      <c r="BW429" s="133">
        <f t="shared" ref="BW429" si="7516">O429/O436</f>
        <v>5.085809962327334E-2</v>
      </c>
      <c r="BX429" s="128">
        <f t="shared" ref="BX429" si="7517">P429/P436</f>
        <v>4.0986908358509565E-2</v>
      </c>
      <c r="BY429" s="129">
        <f t="shared" ref="BY429" si="7518">Q429/Q436</f>
        <v>6.1741537151373219E-2</v>
      </c>
      <c r="BZ429" s="130">
        <f t="shared" ref="BZ429" si="7519">R429/R436</f>
        <v>4.7160360638051936E-2</v>
      </c>
      <c r="CA429" s="131">
        <f t="shared" ref="CA429" si="7520">S429/S436</f>
        <v>5.2495088408644398E-2</v>
      </c>
      <c r="CB429" s="128">
        <f t="shared" ref="CB429" si="7521">T429/T436</f>
        <v>4.4235924932975873E-2</v>
      </c>
      <c r="CC429" s="129">
        <f t="shared" ref="CC429" si="7522">U429/U436</f>
        <v>3.5761154855643046E-2</v>
      </c>
      <c r="CD429" s="130">
        <f t="shared" ref="CD429" si="7523">V429/V436</f>
        <v>6.333430770729806E-2</v>
      </c>
      <c r="CE429" s="131">
        <f t="shared" ref="CE429" si="7524">W429/W436</f>
        <v>3.2141240380262559E-2</v>
      </c>
      <c r="CF429" s="128">
        <f t="shared" ref="CF429" si="7525">X429/X436</f>
        <v>3.5806225134565876E-2</v>
      </c>
      <c r="CG429" s="129">
        <f t="shared" ref="CG429" si="7526">Y429/Y436</f>
        <v>5.0443982618552805E-2</v>
      </c>
      <c r="CH429" s="130">
        <f t="shared" ref="CH429" si="7527">Z429/Z436</f>
        <v>4.1854438936457863E-2</v>
      </c>
      <c r="CI429" s="128">
        <f t="shared" ref="CI429" si="7528">AA429/AA436</f>
        <v>4.940578130676216E-2</v>
      </c>
      <c r="CJ429" s="134">
        <f t="shared" ref="CJ429" si="7529">AB429/AB436</f>
        <v>4.2941110925399741E-2</v>
      </c>
      <c r="CK429" s="135">
        <f t="shared" ref="CK429" si="7530">AC429/AC436</f>
        <v>5.2727031758986055E-2</v>
      </c>
    </row>
    <row r="430" spans="1:89" x14ac:dyDescent="0.2">
      <c r="A430" s="145" t="s">
        <v>34</v>
      </c>
      <c r="B430" s="202">
        <v>127</v>
      </c>
      <c r="C430" s="196">
        <v>272</v>
      </c>
      <c r="D430" s="197">
        <v>86</v>
      </c>
      <c r="E430" s="198">
        <v>195</v>
      </c>
      <c r="F430" s="195">
        <v>247</v>
      </c>
      <c r="G430" s="199">
        <v>480</v>
      </c>
      <c r="H430" s="197">
        <v>356</v>
      </c>
      <c r="I430" s="198">
        <v>455</v>
      </c>
      <c r="J430" s="195">
        <v>54</v>
      </c>
      <c r="K430" s="196">
        <v>31</v>
      </c>
      <c r="L430" s="197">
        <v>217</v>
      </c>
      <c r="M430" s="195">
        <v>233</v>
      </c>
      <c r="N430" s="200">
        <v>430</v>
      </c>
      <c r="O430" s="203">
        <v>604</v>
      </c>
      <c r="P430" s="195">
        <v>205</v>
      </c>
      <c r="Q430" s="196">
        <v>304</v>
      </c>
      <c r="R430" s="197">
        <v>365</v>
      </c>
      <c r="S430" s="198">
        <v>301</v>
      </c>
      <c r="T430" s="195">
        <v>107</v>
      </c>
      <c r="U430" s="199">
        <v>87</v>
      </c>
      <c r="V430" s="197">
        <v>200</v>
      </c>
      <c r="W430" s="204">
        <v>286</v>
      </c>
      <c r="X430" s="195">
        <v>186</v>
      </c>
      <c r="Y430" s="199">
        <v>253</v>
      </c>
      <c r="Z430" s="197">
        <v>444</v>
      </c>
      <c r="AA430" s="195">
        <v>483</v>
      </c>
      <c r="AB430" s="169">
        <f t="shared" si="7066"/>
        <v>3024</v>
      </c>
      <c r="AC430" s="170">
        <f t="shared" si="7067"/>
        <v>3984</v>
      </c>
      <c r="BI430" s="145" t="s">
        <v>34</v>
      </c>
      <c r="BJ430" s="128">
        <f>B430/B436</f>
        <v>1.1215118332744613E-2</v>
      </c>
      <c r="BK430" s="129">
        <f t="shared" ref="BK430" si="7531">C430/C436</f>
        <v>2.2799664710813076E-2</v>
      </c>
      <c r="BL430" s="130">
        <f t="shared" ref="BL430" si="7532">D430/D436</f>
        <v>1.6615146831530141E-2</v>
      </c>
      <c r="BM430" s="131">
        <f t="shared" ref="BM430" si="7533">E430/E436</f>
        <v>3.5885167464114832E-2</v>
      </c>
      <c r="BN430" s="128">
        <f t="shared" ref="BN430" si="7534">F430/F436</f>
        <v>1.7447199265381085E-2</v>
      </c>
      <c r="BO430" s="129">
        <f t="shared" ref="BO430" si="7535">G430/G436</f>
        <v>3.4052213393870601E-2</v>
      </c>
      <c r="BP430" s="130">
        <f t="shared" ref="BP430" si="7536">H430/H436</f>
        <v>2.0438626708003216E-2</v>
      </c>
      <c r="BQ430" s="131">
        <f t="shared" ref="BQ430" si="7537">I430/I436</f>
        <v>2.3963764681097594E-2</v>
      </c>
      <c r="BR430" s="128">
        <f t="shared" ref="BR430" si="7538">J430/J436</f>
        <v>1.6503667481662591E-2</v>
      </c>
      <c r="BS430" s="129">
        <f t="shared" ref="BS430" si="7539">K430/K436</f>
        <v>9.7148229395173924E-3</v>
      </c>
      <c r="BT430" s="130">
        <f t="shared" ref="BT430" si="7540">L430/L436</f>
        <v>2.1372993203979118E-2</v>
      </c>
      <c r="BU430" s="128">
        <f t="shared" ref="BU430" si="7541">M430/M436</f>
        <v>2.3686083155433565E-2</v>
      </c>
      <c r="BV430" s="132">
        <f t="shared" ref="BV430" si="7542">N430/N436</f>
        <v>2.1894093686354379E-2</v>
      </c>
      <c r="BW430" s="133">
        <f t="shared" ref="BW430" si="7543">O430/O436</f>
        <v>3.1603181247383844E-2</v>
      </c>
      <c r="BX430" s="128">
        <f t="shared" ref="BX430" si="7544">P430/P436</f>
        <v>2.0644511581067473E-2</v>
      </c>
      <c r="BY430" s="129">
        <f t="shared" ref="BY430" si="7545">Q430/Q436</f>
        <v>3.236108154140941E-2</v>
      </c>
      <c r="BZ430" s="130">
        <f t="shared" ref="BZ430" si="7546">R430/R436</f>
        <v>2.812668567465516E-2</v>
      </c>
      <c r="CA430" s="131">
        <f t="shared" ref="CA430" si="7547">S430/S436</f>
        <v>2.3654223968565816E-2</v>
      </c>
      <c r="CB430" s="128">
        <f t="shared" ref="CB430" si="7548">T430/T436</f>
        <v>3.585790884718499E-2</v>
      </c>
      <c r="CC430" s="129">
        <f t="shared" ref="CC430" si="7549">U430/U436</f>
        <v>2.8543307086614175E-2</v>
      </c>
      <c r="CD430" s="130">
        <f t="shared" ref="CD430" si="7550">V430/V436</f>
        <v>1.9487479294553248E-2</v>
      </c>
      <c r="CE430" s="131">
        <f t="shared" ref="CE430" si="7551">W430/W436</f>
        <v>2.589406971480308E-2</v>
      </c>
      <c r="CF430" s="128">
        <f t="shared" ref="CF430" si="7552">X430/X436</f>
        <v>2.1764568219049849E-2</v>
      </c>
      <c r="CG430" s="129">
        <f t="shared" ref="CG430" si="7553">Y430/Y436</f>
        <v>4.77989797846212E-2</v>
      </c>
      <c r="CH430" s="130">
        <f t="shared" ref="CH430" si="7554">Z430/Z436</f>
        <v>2.5011266336187471E-2</v>
      </c>
      <c r="CI430" s="128">
        <f t="shared" ref="CI430" si="7555">AA430/AA436</f>
        <v>2.5066168457107272E-2</v>
      </c>
      <c r="CJ430" s="134">
        <f t="shared" ref="CJ430" si="7556">AB430/AB436</f>
        <v>2.1059669062343307E-2</v>
      </c>
      <c r="CK430" s="135">
        <f t="shared" ref="CK430" si="7557">AC430/AC436</f>
        <v>2.7789984723878881E-2</v>
      </c>
    </row>
    <row r="431" spans="1:89" x14ac:dyDescent="0.2">
      <c r="A431" s="136" t="s">
        <v>35</v>
      </c>
      <c r="B431" s="205">
        <v>0</v>
      </c>
      <c r="C431" s="189">
        <v>100</v>
      </c>
      <c r="D431" s="190">
        <v>1</v>
      </c>
      <c r="E431" s="191">
        <v>61</v>
      </c>
      <c r="F431" s="188">
        <v>5</v>
      </c>
      <c r="G431" s="192">
        <v>182</v>
      </c>
      <c r="H431" s="190">
        <v>35</v>
      </c>
      <c r="I431" s="191">
        <v>103</v>
      </c>
      <c r="J431" s="188">
        <v>6</v>
      </c>
      <c r="K431" s="189">
        <v>6</v>
      </c>
      <c r="L431" s="190">
        <v>43</v>
      </c>
      <c r="M431" s="188">
        <v>35</v>
      </c>
      <c r="N431" s="193">
        <v>94</v>
      </c>
      <c r="O431" s="206">
        <v>83</v>
      </c>
      <c r="P431" s="188">
        <v>37</v>
      </c>
      <c r="Q431" s="189">
        <v>35</v>
      </c>
      <c r="R431" s="190">
        <v>61</v>
      </c>
      <c r="S431" s="191">
        <v>30</v>
      </c>
      <c r="T431" s="188">
        <v>13</v>
      </c>
      <c r="U431" s="192">
        <v>5</v>
      </c>
      <c r="V431" s="190">
        <v>31</v>
      </c>
      <c r="W431" s="207">
        <v>12</v>
      </c>
      <c r="X431" s="188">
        <v>25</v>
      </c>
      <c r="Y431" s="192">
        <v>21</v>
      </c>
      <c r="Z431" s="190">
        <v>38</v>
      </c>
      <c r="AA431" s="188">
        <v>44</v>
      </c>
      <c r="AB431" s="169">
        <f t="shared" si="7066"/>
        <v>389</v>
      </c>
      <c r="AC431" s="170">
        <f t="shared" si="7067"/>
        <v>717</v>
      </c>
      <c r="BI431" s="136" t="s">
        <v>35</v>
      </c>
      <c r="BJ431" s="128">
        <f>B431/B436</f>
        <v>0</v>
      </c>
      <c r="BK431" s="129">
        <f t="shared" ref="BK431" si="7558">C431/C436</f>
        <v>8.3822296730930428E-3</v>
      </c>
      <c r="BL431" s="130">
        <f t="shared" ref="BL431" si="7559">D431/D436</f>
        <v>1.9319938176197836E-4</v>
      </c>
      <c r="BM431" s="131">
        <f t="shared" ref="BM431" si="7560">E431/E436</f>
        <v>1.1225616488774383E-2</v>
      </c>
      <c r="BN431" s="128">
        <f t="shared" ref="BN431" si="7561">F431/F436</f>
        <v>3.5318217136398952E-4</v>
      </c>
      <c r="BO431" s="129">
        <f t="shared" ref="BO431" si="7562">G431/G436</f>
        <v>1.2911464245175936E-2</v>
      </c>
      <c r="BP431" s="130">
        <f t="shared" ref="BP431" si="7563">H431/H436</f>
        <v>2.0094155471351476E-3</v>
      </c>
      <c r="BQ431" s="131">
        <f t="shared" ref="BQ431" si="7564">I431/I436</f>
        <v>5.4247643124242899E-3</v>
      </c>
      <c r="BR431" s="128">
        <f t="shared" ref="BR431" si="7565">J431/J436</f>
        <v>1.8337408312958435E-3</v>
      </c>
      <c r="BS431" s="129">
        <f t="shared" ref="BS431" si="7566">K431/K436</f>
        <v>1.880288310874334E-3</v>
      </c>
      <c r="BT431" s="130">
        <f t="shared" ref="BT431" si="7567">L431/L436</f>
        <v>4.2352014183000102E-3</v>
      </c>
      <c r="BU431" s="128">
        <f t="shared" ref="BU431" si="7568">M431/M436</f>
        <v>3.5579953237775746E-3</v>
      </c>
      <c r="BV431" s="132">
        <f t="shared" ref="BV431" si="7569">N431/N436</f>
        <v>4.7861507128309569E-3</v>
      </c>
      <c r="BW431" s="133">
        <f t="shared" ref="BW431" si="7570">O431/O436</f>
        <v>4.3428212641272498E-3</v>
      </c>
      <c r="BX431" s="128">
        <f t="shared" ref="BX431" si="7571">P431/P436</f>
        <v>3.7260825780463243E-3</v>
      </c>
      <c r="BY431" s="129">
        <f t="shared" ref="BY431" si="7572">Q431/Q436</f>
        <v>3.7257824143070045E-3</v>
      </c>
      <c r="BZ431" s="130">
        <f t="shared" ref="BZ431" si="7573">R431/R436</f>
        <v>4.7006241812437392E-3</v>
      </c>
      <c r="CA431" s="131">
        <f t="shared" ref="CA431" si="7574">S431/S436</f>
        <v>2.3575638506876228E-3</v>
      </c>
      <c r="CB431" s="128">
        <f t="shared" ref="CB431" si="7575">T431/T436</f>
        <v>4.3565683646112604E-3</v>
      </c>
      <c r="CC431" s="129">
        <f t="shared" ref="CC431" si="7576">U431/U436</f>
        <v>1.6404199475065617E-3</v>
      </c>
      <c r="CD431" s="130">
        <f t="shared" ref="CD431" si="7577">V431/V436</f>
        <v>3.0205592906557537E-3</v>
      </c>
      <c r="CE431" s="131">
        <f t="shared" ref="CE431" si="7578">W431/W436</f>
        <v>1.0864644635581711E-3</v>
      </c>
      <c r="CF431" s="128">
        <f t="shared" ref="CF431" si="7579">X431/X436</f>
        <v>2.9253451907325064E-3</v>
      </c>
      <c r="CG431" s="129">
        <f t="shared" ref="CG431" si="7580">Y431/Y436</f>
        <v>3.9675042508974115E-3</v>
      </c>
      <c r="CH431" s="130">
        <f t="shared" ref="CH431" si="7581">Z431/Z436</f>
        <v>2.1406038756196484E-3</v>
      </c>
      <c r="CI431" s="128">
        <f t="shared" ref="CI431" si="7582">AA431/AA436</f>
        <v>2.2834604805646373E-3</v>
      </c>
      <c r="CJ431" s="134">
        <f t="shared" ref="CJ431" si="7583">AB431/AB436</f>
        <v>2.7090645718424425E-3</v>
      </c>
      <c r="CK431" s="135">
        <f t="shared" ref="CK431" si="7584">AC431/AC436</f>
        <v>5.001360202565551E-3</v>
      </c>
    </row>
    <row r="432" spans="1:89" x14ac:dyDescent="0.2">
      <c r="A432" s="145" t="s">
        <v>36</v>
      </c>
      <c r="B432" s="202"/>
      <c r="C432" s="196"/>
      <c r="D432" s="197"/>
      <c r="E432" s="198"/>
      <c r="F432" s="195"/>
      <c r="G432" s="199"/>
      <c r="H432" s="197"/>
      <c r="I432" s="198"/>
      <c r="J432" s="195"/>
      <c r="K432" s="199"/>
      <c r="L432" s="197"/>
      <c r="M432" s="195"/>
      <c r="N432" s="200"/>
      <c r="O432" s="203"/>
      <c r="P432" s="195"/>
      <c r="Q432" s="199"/>
      <c r="R432" s="197"/>
      <c r="S432" s="198"/>
      <c r="T432" s="195"/>
      <c r="U432" s="199"/>
      <c r="V432" s="197"/>
      <c r="W432" s="198"/>
      <c r="X432" s="195"/>
      <c r="Y432" s="199"/>
      <c r="Z432" s="197"/>
      <c r="AA432" s="195"/>
      <c r="AB432" s="169">
        <f t="shared" si="7066"/>
        <v>0</v>
      </c>
      <c r="AC432" s="170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2">
      <c r="A433" s="136" t="s">
        <v>37</v>
      </c>
      <c r="B433" s="58"/>
      <c r="C433" s="59"/>
      <c r="D433" s="138"/>
      <c r="E433" s="139"/>
      <c r="F433" s="137"/>
      <c r="G433" s="140"/>
      <c r="H433" s="138"/>
      <c r="I433" s="139"/>
      <c r="J433" s="137"/>
      <c r="K433" s="140"/>
      <c r="L433" s="138"/>
      <c r="M433" s="137"/>
      <c r="N433" s="141"/>
      <c r="O433" s="142"/>
      <c r="P433" s="137"/>
      <c r="Q433" s="140"/>
      <c r="R433" s="138"/>
      <c r="S433" s="139"/>
      <c r="T433" s="137"/>
      <c r="U433" s="140"/>
      <c r="V433" s="138"/>
      <c r="W433" s="139"/>
      <c r="X433" s="137"/>
      <c r="Y433" s="140"/>
      <c r="Z433" s="143"/>
      <c r="AA433" s="144"/>
      <c r="AB433" s="171">
        <f t="shared" ref="AB433:AB435" si="7612">SUM(B433,D433,F433,H433,J433,L433,N433,P433,R433,T433,V433,X433,Z433)</f>
        <v>0</v>
      </c>
      <c r="AC433" s="172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71">
        <f t="shared" si="7612"/>
        <v>0</v>
      </c>
      <c r="AC434" s="172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71">
        <f t="shared" si="7612"/>
        <v>0</v>
      </c>
      <c r="AC435" s="172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66" t="s">
        <v>13</v>
      </c>
      <c r="B436" s="20">
        <f t="shared" ref="B436" si="7695">SUM(B413:B435)</f>
        <v>11324</v>
      </c>
      <c r="C436" s="21">
        <f t="shared" ref="C436" si="7696">SUM(C413:C435)</f>
        <v>11930</v>
      </c>
      <c r="D436" s="20">
        <f t="shared" ref="D436" si="7697">SUM(D413:D435)</f>
        <v>5176</v>
      </c>
      <c r="E436" s="21">
        <f t="shared" ref="E436" si="7698">SUM(E413:E435)</f>
        <v>5434</v>
      </c>
      <c r="F436" s="20">
        <f t="shared" ref="F436" si="7699">SUM(F413:F435)</f>
        <v>14157</v>
      </c>
      <c r="G436" s="21">
        <f t="shared" ref="G436" si="7700">SUM(G413:G435)</f>
        <v>14096</v>
      </c>
      <c r="H436" s="20">
        <f t="shared" ref="H436" si="7701">SUM(H413:H435)</f>
        <v>17418</v>
      </c>
      <c r="I436" s="21">
        <f t="shared" ref="I436" si="7702">SUM(I413:I435)</f>
        <v>18987</v>
      </c>
      <c r="J436" s="20">
        <f t="shared" ref="J436" si="7703">SUM(J413:J435)</f>
        <v>3272</v>
      </c>
      <c r="K436" s="21">
        <f t="shared" ref="K436" si="7704">SUM(K413:K435)</f>
        <v>3191</v>
      </c>
      <c r="L436" s="20">
        <f t="shared" ref="L436" si="7705">SUM(L413:L435)</f>
        <v>10153</v>
      </c>
      <c r="M436" s="21">
        <f t="shared" ref="M436" si="7706">SUM(M413:M435)</f>
        <v>9837</v>
      </c>
      <c r="N436" s="20">
        <f t="shared" ref="N436" si="7707">SUM(N413:N435)</f>
        <v>19640</v>
      </c>
      <c r="O436" s="21">
        <f t="shared" ref="O436" si="7708">SUM(O413:O435)</f>
        <v>19112</v>
      </c>
      <c r="P436" s="20">
        <f t="shared" ref="P436" si="7709">SUM(P413:P435)</f>
        <v>9930</v>
      </c>
      <c r="Q436" s="21">
        <f t="shared" ref="Q436" si="7710">SUM(Q413:Q435)</f>
        <v>9394</v>
      </c>
      <c r="R436" s="20">
        <f t="shared" ref="R436" si="7711">SUM(R413:R435)</f>
        <v>12977</v>
      </c>
      <c r="S436" s="21">
        <f t="shared" ref="S436" si="7712">SUM(S413:S435)</f>
        <v>12725</v>
      </c>
      <c r="T436" s="20">
        <f t="shared" ref="T436" si="7713">SUM(T413:T435)</f>
        <v>2984</v>
      </c>
      <c r="U436" s="21">
        <f t="shared" ref="U436" si="7714">SUM(U413:U435)</f>
        <v>3048</v>
      </c>
      <c r="V436" s="20">
        <f t="shared" ref="V436" si="7715">SUM(V413:V435)</f>
        <v>10263</v>
      </c>
      <c r="W436" s="21">
        <f t="shared" ref="W436" si="7716">SUM(W413:W435)</f>
        <v>11045</v>
      </c>
      <c r="X436" s="20">
        <f t="shared" ref="X436" si="7717">SUM(X413:X435)</f>
        <v>8546</v>
      </c>
      <c r="Y436" s="21">
        <f t="shared" ref="Y436" si="7718">SUM(Y413:Y435)</f>
        <v>5293</v>
      </c>
      <c r="Z436" s="20">
        <f t="shared" ref="Z436" si="7719">SUM(Z413:Z435)</f>
        <v>17752</v>
      </c>
      <c r="AA436" s="21">
        <f t="shared" ref="AA436" si="7720">SUM(AA413:AA435)</f>
        <v>19269</v>
      </c>
      <c r="AB436" s="173">
        <f t="shared" ref="AB436:AC436" si="7721">SUM(AB412:AB435)</f>
        <v>143592</v>
      </c>
      <c r="AC436" s="174">
        <f t="shared" si="7721"/>
        <v>143361</v>
      </c>
      <c r="BI436" s="266" t="s">
        <v>13</v>
      </c>
      <c r="BJ436" s="154">
        <f>SUM(BJ412:BJ435)</f>
        <v>0.99999999999999989</v>
      </c>
      <c r="BK436" s="155">
        <f t="shared" ref="BK436:CK436" si="7722">SUM(BK412:BK435)</f>
        <v>1</v>
      </c>
      <c r="BL436" s="154">
        <f t="shared" si="7722"/>
        <v>1</v>
      </c>
      <c r="BM436" s="155">
        <f t="shared" si="7722"/>
        <v>1</v>
      </c>
      <c r="BN436" s="154">
        <f t="shared" si="7722"/>
        <v>1</v>
      </c>
      <c r="BO436" s="155">
        <f t="shared" si="7722"/>
        <v>1</v>
      </c>
      <c r="BP436" s="154">
        <f t="shared" si="7722"/>
        <v>1</v>
      </c>
      <c r="BQ436" s="155">
        <f t="shared" si="7722"/>
        <v>1</v>
      </c>
      <c r="BR436" s="154">
        <f t="shared" si="7722"/>
        <v>0.99999999999999989</v>
      </c>
      <c r="BS436" s="155">
        <f t="shared" si="7722"/>
        <v>1</v>
      </c>
      <c r="BT436" s="154">
        <f t="shared" si="7722"/>
        <v>1</v>
      </c>
      <c r="BU436" s="155">
        <f t="shared" si="7722"/>
        <v>0.99999999999999989</v>
      </c>
      <c r="BV436" s="154">
        <f t="shared" si="7722"/>
        <v>1.0000000000000002</v>
      </c>
      <c r="BW436" s="155">
        <f t="shared" si="7722"/>
        <v>1</v>
      </c>
      <c r="BX436" s="154">
        <f t="shared" si="7722"/>
        <v>1</v>
      </c>
      <c r="BY436" s="155">
        <f t="shared" si="7722"/>
        <v>1.0000000000000002</v>
      </c>
      <c r="BZ436" s="154">
        <f t="shared" si="7722"/>
        <v>0.99999999999999989</v>
      </c>
      <c r="CA436" s="155">
        <f t="shared" si="7722"/>
        <v>1</v>
      </c>
      <c r="CB436" s="154">
        <f t="shared" si="7722"/>
        <v>1</v>
      </c>
      <c r="CC436" s="155">
        <f t="shared" si="7722"/>
        <v>0.99999999999999989</v>
      </c>
      <c r="CD436" s="154">
        <f t="shared" si="7722"/>
        <v>1</v>
      </c>
      <c r="CE436" s="155">
        <f t="shared" si="7722"/>
        <v>1</v>
      </c>
      <c r="CF436" s="154">
        <f t="shared" si="7722"/>
        <v>1</v>
      </c>
      <c r="CG436" s="155">
        <f t="shared" si="7722"/>
        <v>1</v>
      </c>
      <c r="CH436" s="154">
        <f t="shared" si="7722"/>
        <v>1</v>
      </c>
      <c r="CI436" s="155">
        <f t="shared" si="7722"/>
        <v>1.0000000000000002</v>
      </c>
      <c r="CJ436" s="154">
        <f t="shared" si="7722"/>
        <v>1.0000000000000002</v>
      </c>
      <c r="CK436" s="155">
        <f t="shared" si="7722"/>
        <v>1.0000000000000002</v>
      </c>
    </row>
    <row r="437" spans="1:89" ht="13.5" thickTop="1" x14ac:dyDescent="0.2">
      <c r="A437" s="186"/>
    </row>
    <row r="439" spans="1:89" x14ac:dyDescent="0.2">
      <c r="A439" s="300">
        <f>+A408+1</f>
        <v>44576</v>
      </c>
      <c r="B439" s="300"/>
      <c r="C439" s="300"/>
      <c r="D439" s="300"/>
      <c r="BI439" s="305">
        <f>+BI408+1</f>
        <v>44576</v>
      </c>
      <c r="BJ439" s="305"/>
      <c r="BK439" s="305"/>
      <c r="BL439" s="305"/>
    </row>
    <row r="440" spans="1:89" ht="13.5" customHeight="1" thickBot="1" x14ac:dyDescent="0.25">
      <c r="AE440" s="269" t="s">
        <v>84</v>
      </c>
    </row>
    <row r="441" spans="1:89" ht="14.25" thickTop="1" thickBot="1" x14ac:dyDescent="0.25">
      <c r="A441" s="296" t="s">
        <v>0</v>
      </c>
      <c r="B441" s="298" t="s">
        <v>1</v>
      </c>
      <c r="C441" s="299"/>
      <c r="D441" s="298" t="s">
        <v>2</v>
      </c>
      <c r="E441" s="299"/>
      <c r="F441" s="298" t="s">
        <v>3</v>
      </c>
      <c r="G441" s="299"/>
      <c r="H441" s="298" t="s">
        <v>4</v>
      </c>
      <c r="I441" s="299"/>
      <c r="J441" s="298" t="s">
        <v>5</v>
      </c>
      <c r="K441" s="299"/>
      <c r="L441" s="298" t="s">
        <v>6</v>
      </c>
      <c r="M441" s="299"/>
      <c r="N441" s="298" t="s">
        <v>7</v>
      </c>
      <c r="O441" s="299"/>
      <c r="P441" s="298" t="s">
        <v>8</v>
      </c>
      <c r="Q441" s="299"/>
      <c r="R441" s="298" t="s">
        <v>9</v>
      </c>
      <c r="S441" s="299"/>
      <c r="T441" s="298" t="s">
        <v>10</v>
      </c>
      <c r="U441" s="299"/>
      <c r="V441" s="298" t="s">
        <v>11</v>
      </c>
      <c r="W441" s="299"/>
      <c r="X441" s="298" t="s">
        <v>12</v>
      </c>
      <c r="Y441" s="299"/>
      <c r="Z441" s="301" t="s">
        <v>40</v>
      </c>
      <c r="AA441" s="302"/>
      <c r="AB441" s="303" t="s">
        <v>41</v>
      </c>
      <c r="AC441" s="304"/>
      <c r="AE441" s="296" t="s">
        <v>0</v>
      </c>
      <c r="AF441" s="298" t="s">
        <v>1</v>
      </c>
      <c r="AG441" s="299"/>
      <c r="AH441" s="298" t="s">
        <v>2</v>
      </c>
      <c r="AI441" s="299"/>
      <c r="AJ441" s="298" t="s">
        <v>3</v>
      </c>
      <c r="AK441" s="299"/>
      <c r="AL441" s="298" t="s">
        <v>4</v>
      </c>
      <c r="AM441" s="299"/>
      <c r="AN441" s="298" t="s">
        <v>5</v>
      </c>
      <c r="AO441" s="299"/>
      <c r="AP441" s="298" t="s">
        <v>6</v>
      </c>
      <c r="AQ441" s="299"/>
      <c r="AR441" s="298" t="s">
        <v>7</v>
      </c>
      <c r="AS441" s="299"/>
      <c r="AT441" s="298" t="s">
        <v>8</v>
      </c>
      <c r="AU441" s="299"/>
      <c r="AV441" s="298" t="s">
        <v>9</v>
      </c>
      <c r="AW441" s="299"/>
      <c r="AX441" s="298" t="s">
        <v>10</v>
      </c>
      <c r="AY441" s="299"/>
      <c r="AZ441" s="298" t="s">
        <v>11</v>
      </c>
      <c r="BA441" s="299"/>
      <c r="BB441" s="298" t="s">
        <v>12</v>
      </c>
      <c r="BC441" s="299"/>
      <c r="BD441" s="301" t="s">
        <v>40</v>
      </c>
      <c r="BE441" s="302"/>
      <c r="BF441" s="303" t="s">
        <v>41</v>
      </c>
      <c r="BG441" s="304"/>
      <c r="BI441" s="296" t="s">
        <v>0</v>
      </c>
      <c r="BJ441" s="298" t="s">
        <v>1</v>
      </c>
      <c r="BK441" s="299"/>
      <c r="BL441" s="298" t="s">
        <v>2</v>
      </c>
      <c r="BM441" s="299"/>
      <c r="BN441" s="298" t="s">
        <v>3</v>
      </c>
      <c r="BO441" s="299"/>
      <c r="BP441" s="298" t="s">
        <v>4</v>
      </c>
      <c r="BQ441" s="299"/>
      <c r="BR441" s="298" t="s">
        <v>5</v>
      </c>
      <c r="BS441" s="299"/>
      <c r="BT441" s="298" t="s">
        <v>6</v>
      </c>
      <c r="BU441" s="299"/>
      <c r="BV441" s="298" t="s">
        <v>7</v>
      </c>
      <c r="BW441" s="299"/>
      <c r="BX441" s="298" t="s">
        <v>8</v>
      </c>
      <c r="BY441" s="299"/>
      <c r="BZ441" s="298" t="s">
        <v>9</v>
      </c>
      <c r="CA441" s="299"/>
      <c r="CB441" s="298" t="s">
        <v>10</v>
      </c>
      <c r="CC441" s="299"/>
      <c r="CD441" s="298" t="s">
        <v>11</v>
      </c>
      <c r="CE441" s="299"/>
      <c r="CF441" s="298" t="s">
        <v>12</v>
      </c>
      <c r="CG441" s="299"/>
      <c r="CH441" s="301" t="s">
        <v>40</v>
      </c>
      <c r="CI441" s="302"/>
      <c r="CJ441" s="298" t="s">
        <v>41</v>
      </c>
      <c r="CK441" s="299"/>
    </row>
    <row r="442" spans="1:89" ht="15" thickTop="1" thickBot="1" x14ac:dyDescent="0.3">
      <c r="A442" s="297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75" t="s">
        <v>14</v>
      </c>
      <c r="AC442" s="176" t="s">
        <v>15</v>
      </c>
      <c r="AE442" s="297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75" t="s">
        <v>14</v>
      </c>
      <c r="BG442" s="176" t="s">
        <v>15</v>
      </c>
      <c r="BI442" s="297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85"/>
      <c r="D443" s="126"/>
      <c r="E443" s="179"/>
      <c r="F443" s="125"/>
      <c r="G443" s="127"/>
      <c r="H443" s="126"/>
      <c r="I443" s="179"/>
      <c r="J443" s="125"/>
      <c r="K443" s="127"/>
      <c r="L443" s="126"/>
      <c r="M443" s="125"/>
      <c r="N443" s="178"/>
      <c r="O443" s="180"/>
      <c r="P443" s="125"/>
      <c r="Q443" s="127"/>
      <c r="R443" s="126"/>
      <c r="S443" s="179"/>
      <c r="T443" s="125"/>
      <c r="U443" s="127"/>
      <c r="V443" s="126"/>
      <c r="W443" s="179"/>
      <c r="X443" s="125"/>
      <c r="Y443" s="127"/>
      <c r="Z443" s="183"/>
      <c r="AA443" s="184"/>
      <c r="AB443" s="169">
        <f>B443+D443+F443+H443+J443+L443+N443+P443+R443+T443+V443+X443+Z443</f>
        <v>0</v>
      </c>
      <c r="AC443" s="170">
        <f>C443+E443+G443+I443+K443+M443+O443+Q443+S443+U443+W443+Y443+AA443</f>
        <v>0</v>
      </c>
      <c r="AE443" s="272" t="str">
        <f>$AE$9</f>
        <v>07:00 - 07:59</v>
      </c>
      <c r="AF443" s="125">
        <f>SUMIF($A$9:$A$32,$AE443,B$443:B$466)</f>
        <v>708</v>
      </c>
      <c r="AG443" s="185">
        <f t="shared" ref="AG443:AV444" si="7723">SUMIF($A$9:$A$32,$AE443,C$443:C$466)</f>
        <v>502</v>
      </c>
      <c r="AH443" s="126">
        <f t="shared" si="7723"/>
        <v>240</v>
      </c>
      <c r="AI443" s="179">
        <f t="shared" si="7723"/>
        <v>248</v>
      </c>
      <c r="AJ443" s="125">
        <f t="shared" si="7723"/>
        <v>1080</v>
      </c>
      <c r="AK443" s="127">
        <f t="shared" si="7723"/>
        <v>572</v>
      </c>
      <c r="AL443" s="126">
        <f t="shared" si="7723"/>
        <v>1055</v>
      </c>
      <c r="AM443" s="179">
        <f t="shared" si="7723"/>
        <v>870</v>
      </c>
      <c r="AN443" s="125">
        <f t="shared" si="7723"/>
        <v>88</v>
      </c>
      <c r="AO443" s="127">
        <f t="shared" si="7723"/>
        <v>236</v>
      </c>
      <c r="AP443" s="126">
        <f t="shared" si="7723"/>
        <v>421</v>
      </c>
      <c r="AQ443" s="125">
        <f t="shared" si="7723"/>
        <v>620</v>
      </c>
      <c r="AR443" s="178">
        <f t="shared" si="7723"/>
        <v>1060</v>
      </c>
      <c r="AS443" s="180">
        <f t="shared" si="7723"/>
        <v>1221</v>
      </c>
      <c r="AT443" s="125">
        <f t="shared" si="7723"/>
        <v>629</v>
      </c>
      <c r="AU443" s="127">
        <f t="shared" si="7723"/>
        <v>526</v>
      </c>
      <c r="AV443" s="126">
        <f t="shared" si="7723"/>
        <v>791</v>
      </c>
      <c r="AW443" s="179">
        <f t="shared" ref="AW443:BE444" si="7724">SUMIF($A$9:$A$32,$AE443,S$443:S$466)</f>
        <v>680</v>
      </c>
      <c r="AX443" s="125">
        <f t="shared" si="7724"/>
        <v>136</v>
      </c>
      <c r="AY443" s="127">
        <f t="shared" si="7724"/>
        <v>219</v>
      </c>
      <c r="AZ443" s="126">
        <f t="shared" si="7724"/>
        <v>326</v>
      </c>
      <c r="BA443" s="179">
        <f t="shared" si="7724"/>
        <v>716</v>
      </c>
      <c r="BB443" s="125">
        <f t="shared" si="7724"/>
        <v>589</v>
      </c>
      <c r="BC443" s="127">
        <f t="shared" si="7724"/>
        <v>410</v>
      </c>
      <c r="BD443" s="183">
        <f t="shared" si="7724"/>
        <v>1001</v>
      </c>
      <c r="BE443" s="184">
        <f t="shared" si="7724"/>
        <v>966</v>
      </c>
      <c r="BF443" s="169">
        <f>AF443+AH443+AJ443+AL443+AN443+AP443+AR443+AT443+AV443+AX443+AZ443+BB443+BD443</f>
        <v>8124</v>
      </c>
      <c r="BG443" s="170">
        <f>AG443+AI443+AK443+AM443+AO443+AQ443+AS443+AU443+AW443+AY443+BA443+BC443+BE443</f>
        <v>7786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88">
        <v>110</v>
      </c>
      <c r="C444" s="189">
        <v>0</v>
      </c>
      <c r="D444" s="190">
        <v>51</v>
      </c>
      <c r="E444" s="191">
        <v>0</v>
      </c>
      <c r="F444" s="188">
        <v>259</v>
      </c>
      <c r="G444" s="192">
        <v>2</v>
      </c>
      <c r="H444" s="190">
        <v>138</v>
      </c>
      <c r="I444" s="191">
        <v>14</v>
      </c>
      <c r="J444" s="188">
        <v>4</v>
      </c>
      <c r="K444" s="192">
        <v>6</v>
      </c>
      <c r="L444" s="190">
        <v>10</v>
      </c>
      <c r="M444" s="188">
        <v>28</v>
      </c>
      <c r="N444" s="193">
        <v>64</v>
      </c>
      <c r="O444" s="194">
        <v>48</v>
      </c>
      <c r="P444" s="188">
        <v>23</v>
      </c>
      <c r="Q444" s="192">
        <v>34</v>
      </c>
      <c r="R444" s="190">
        <v>5</v>
      </c>
      <c r="S444" s="191">
        <v>39</v>
      </c>
      <c r="T444" s="188">
        <v>0</v>
      </c>
      <c r="U444" s="192">
        <v>16</v>
      </c>
      <c r="V444" s="190">
        <v>7</v>
      </c>
      <c r="W444" s="191">
        <v>4</v>
      </c>
      <c r="X444" s="188">
        <v>3</v>
      </c>
      <c r="Y444" s="192">
        <v>0</v>
      </c>
      <c r="Z444" s="190">
        <v>0</v>
      </c>
      <c r="AA444" s="188">
        <v>0</v>
      </c>
      <c r="AB444" s="169">
        <v>674</v>
      </c>
      <c r="AC444" s="170">
        <f t="shared" ref="AC444:AC463" si="7752">C444+E444+G444+I444+K444+M444+O444+Q444+S444+U444+W444+Y444+AA444</f>
        <v>191</v>
      </c>
      <c r="AE444" s="274" t="str">
        <f>$AE$10</f>
        <v>08:00 - 08:59</v>
      </c>
      <c r="AF444" s="125">
        <f>SUMIF($A$9:$A$32,$AE444,B$443:B$466)</f>
        <v>829</v>
      </c>
      <c r="AG444" s="189">
        <f t="shared" si="7723"/>
        <v>569</v>
      </c>
      <c r="AH444" s="190">
        <f t="shared" si="7723"/>
        <v>240</v>
      </c>
      <c r="AI444" s="191">
        <f t="shared" si="7723"/>
        <v>256</v>
      </c>
      <c r="AJ444" s="275">
        <f t="shared" si="7723"/>
        <v>998</v>
      </c>
      <c r="AK444" s="192">
        <f t="shared" si="7723"/>
        <v>550</v>
      </c>
      <c r="AL444" s="190">
        <f t="shared" si="7723"/>
        <v>1143</v>
      </c>
      <c r="AM444" s="191">
        <f t="shared" si="7723"/>
        <v>963</v>
      </c>
      <c r="AN444" s="275">
        <f t="shared" si="7723"/>
        <v>77</v>
      </c>
      <c r="AO444" s="192">
        <f t="shared" si="7723"/>
        <v>222</v>
      </c>
      <c r="AP444" s="190">
        <f t="shared" si="7723"/>
        <v>343</v>
      </c>
      <c r="AQ444" s="275">
        <f t="shared" si="7723"/>
        <v>672</v>
      </c>
      <c r="AR444" s="193">
        <f t="shared" si="7723"/>
        <v>1044</v>
      </c>
      <c r="AS444" s="194">
        <f t="shared" si="7723"/>
        <v>1166</v>
      </c>
      <c r="AT444" s="275">
        <f t="shared" si="7723"/>
        <v>513</v>
      </c>
      <c r="AU444" s="192">
        <f t="shared" si="7723"/>
        <v>436</v>
      </c>
      <c r="AV444" s="190">
        <f t="shared" si="7723"/>
        <v>794</v>
      </c>
      <c r="AW444" s="191">
        <f t="shared" si="7724"/>
        <v>586</v>
      </c>
      <c r="AX444" s="275">
        <f t="shared" si="7724"/>
        <v>99</v>
      </c>
      <c r="AY444" s="192">
        <f t="shared" si="7724"/>
        <v>177</v>
      </c>
      <c r="AZ444" s="190">
        <f t="shared" si="7724"/>
        <v>360</v>
      </c>
      <c r="BA444" s="191">
        <f t="shared" si="7724"/>
        <v>659</v>
      </c>
      <c r="BB444" s="275">
        <f t="shared" si="7724"/>
        <v>402</v>
      </c>
      <c r="BC444" s="192">
        <f t="shared" si="7724"/>
        <v>330</v>
      </c>
      <c r="BD444" s="190">
        <f t="shared" si="7724"/>
        <v>991</v>
      </c>
      <c r="BE444" s="275">
        <f t="shared" si="7724"/>
        <v>824</v>
      </c>
      <c r="BF444" s="171">
        <f>SUM(AF444,AH444,AJ444,AL444,AN444,AP444,AR444,AT444,AV444,AX444,AZ444,BB444,BD444)</f>
        <v>7833</v>
      </c>
      <c r="BG444" s="172">
        <f>SUM(AG444,AI444,AK444,AM444,AO444,AQ444,AS444,AU444,AW444,AY444,BA444,BC444,BE444)</f>
        <v>7410</v>
      </c>
      <c r="BI444" s="136" t="s">
        <v>17</v>
      </c>
      <c r="BJ444" s="128">
        <f>B444/B467</f>
        <v>1.1276268580215274E-2</v>
      </c>
      <c r="BK444" s="129">
        <f t="shared" ref="BK444" si="7753">C444/C467</f>
        <v>0</v>
      </c>
      <c r="BL444" s="130">
        <f t="shared" ref="BL444" si="7754">D444/D467</f>
        <v>1.2862547288776798E-2</v>
      </c>
      <c r="BM444" s="131">
        <f t="shared" ref="BM444" si="7755">E444/E467</f>
        <v>0</v>
      </c>
      <c r="BN444" s="128">
        <f t="shared" ref="BN444" si="7756">F444/F467</f>
        <v>2.2659667541557304E-2</v>
      </c>
      <c r="BO444" s="129">
        <f t="shared" ref="BO444" si="7757">G444/G467</f>
        <v>1.3684570646595962E-4</v>
      </c>
      <c r="BP444" s="130">
        <f t="shared" ref="BP444" si="7758">H444/H467</f>
        <v>8.6357947434292873E-3</v>
      </c>
      <c r="BQ444" s="131">
        <f t="shared" ref="BQ444" si="7759">I444/I467</f>
        <v>7.4563272262462722E-4</v>
      </c>
      <c r="BR444" s="128">
        <f t="shared" ref="BR444" si="7760">J444/J467</f>
        <v>1.738374619730552E-3</v>
      </c>
      <c r="BS444" s="129">
        <f t="shared" ref="BS444" si="7761">K444/K467</f>
        <v>2.9013539651837525E-3</v>
      </c>
      <c r="BT444" s="130">
        <f t="shared" ref="BT444" si="7762">L444/L467</f>
        <v>1.2448649321548612E-3</v>
      </c>
      <c r="BU444" s="128">
        <f t="shared" ref="BU444" si="7763">M444/M467</f>
        <v>3.9886039886039889E-3</v>
      </c>
      <c r="BV444" s="132">
        <f t="shared" ref="BV444" si="7764">N444/N467</f>
        <v>3.6898241568175268E-3</v>
      </c>
      <c r="BW444" s="133">
        <f t="shared" ref="BW444" si="7765">O444/O467</f>
        <v>3.0514939605848696E-3</v>
      </c>
      <c r="BX444" s="128">
        <f t="shared" ref="BX444" si="7766">P444/P467</f>
        <v>2.5924256086564471E-3</v>
      </c>
      <c r="BY444" s="129">
        <f t="shared" ref="BY444" si="7767">Q444/Q467</f>
        <v>4.6258503401360547E-3</v>
      </c>
      <c r="BZ444" s="130">
        <f t="shared" ref="BZ444" si="7768">R444/R467</f>
        <v>4.0906487768960155E-4</v>
      </c>
      <c r="CA444" s="131">
        <f t="shared" ref="CA444" si="7769">S444/S467</f>
        <v>3.6004431314623337E-3</v>
      </c>
      <c r="CB444" s="128">
        <f t="shared" ref="CB444" si="7770">T444/T467</f>
        <v>0</v>
      </c>
      <c r="CC444" s="129">
        <f t="shared" ref="CC444" si="7771">U444/U467</f>
        <v>9.2006900517538816E-3</v>
      </c>
      <c r="CD444" s="130">
        <f t="shared" ref="CD444" si="7772">V444/V467</f>
        <v>7.7829664220591501E-4</v>
      </c>
      <c r="CE444" s="131">
        <f t="shared" ref="CE444" si="7773">W444/W467</f>
        <v>4.21674045962471E-4</v>
      </c>
      <c r="CF444" s="128">
        <f t="shared" ref="CF444" si="7774">X444/X467</f>
        <v>3.929787791459261E-4</v>
      </c>
      <c r="CG444" s="129">
        <f t="shared" ref="CG444" si="7775">Y444/Y467</f>
        <v>0</v>
      </c>
      <c r="CH444" s="130">
        <f t="shared" ref="CH444" si="7776">Z444/Z467</f>
        <v>0</v>
      </c>
      <c r="CI444" s="128">
        <f t="shared" ref="CI444" si="7777">AA444/AA467</f>
        <v>0</v>
      </c>
      <c r="CJ444" s="134">
        <f t="shared" ref="CJ444" si="7778">AB444/AB467</f>
        <v>5.4027189944850585E-3</v>
      </c>
      <c r="CK444" s="135">
        <f t="shared" ref="CK444" si="7779">AC444/AC467</f>
        <v>1.5339394134087185E-3</v>
      </c>
    </row>
    <row r="445" spans="1:89" ht="13.5" thickBot="1" x14ac:dyDescent="0.25">
      <c r="A445" s="145" t="s">
        <v>18</v>
      </c>
      <c r="B445" s="195">
        <v>485</v>
      </c>
      <c r="C445" s="196">
        <v>0</v>
      </c>
      <c r="D445" s="197">
        <v>242</v>
      </c>
      <c r="E445" s="198">
        <v>43</v>
      </c>
      <c r="F445" s="195">
        <v>1082</v>
      </c>
      <c r="G445" s="199">
        <v>180</v>
      </c>
      <c r="H445" s="197">
        <v>756</v>
      </c>
      <c r="I445" s="198">
        <v>268</v>
      </c>
      <c r="J445" s="195">
        <v>31</v>
      </c>
      <c r="K445" s="199">
        <v>89</v>
      </c>
      <c r="L445" s="197">
        <v>137</v>
      </c>
      <c r="M445" s="195">
        <v>298</v>
      </c>
      <c r="N445" s="200">
        <v>506</v>
      </c>
      <c r="O445" s="201">
        <v>623</v>
      </c>
      <c r="P445" s="195">
        <v>276</v>
      </c>
      <c r="Q445" s="199">
        <v>390</v>
      </c>
      <c r="R445" s="197">
        <v>307</v>
      </c>
      <c r="S445" s="198">
        <v>364</v>
      </c>
      <c r="T445" s="195">
        <v>29</v>
      </c>
      <c r="U445" s="199">
        <v>158</v>
      </c>
      <c r="V445" s="197">
        <v>120</v>
      </c>
      <c r="W445" s="198">
        <v>392</v>
      </c>
      <c r="X445" s="195">
        <v>263</v>
      </c>
      <c r="Y445" s="199">
        <v>214</v>
      </c>
      <c r="Z445" s="197">
        <v>634</v>
      </c>
      <c r="AA445" s="195">
        <v>413</v>
      </c>
      <c r="AB445" s="169">
        <v>4868</v>
      </c>
      <c r="AC445" s="170">
        <f t="shared" si="7752"/>
        <v>3432</v>
      </c>
      <c r="AE445" s="272"/>
      <c r="AF445" s="125"/>
      <c r="AG445" s="196"/>
      <c r="AH445" s="197"/>
      <c r="AI445" s="198"/>
      <c r="AJ445" s="195"/>
      <c r="AK445" s="199"/>
      <c r="AL445" s="197"/>
      <c r="AM445" s="198"/>
      <c r="AN445" s="195"/>
      <c r="AO445" s="199"/>
      <c r="AP445" s="197"/>
      <c r="AQ445" s="195"/>
      <c r="AR445" s="200"/>
      <c r="AS445" s="201"/>
      <c r="AT445" s="195"/>
      <c r="AU445" s="199"/>
      <c r="AV445" s="197"/>
      <c r="AW445" s="198"/>
      <c r="AX445" s="195"/>
      <c r="AY445" s="199"/>
      <c r="AZ445" s="197"/>
      <c r="BA445" s="198"/>
      <c r="BB445" s="195"/>
      <c r="BC445" s="199"/>
      <c r="BD445" s="197"/>
      <c r="BE445" s="195"/>
      <c r="BF445" s="171"/>
      <c r="BG445" s="172"/>
      <c r="BI445" s="145" t="s">
        <v>18</v>
      </c>
      <c r="BJ445" s="128">
        <f>B445/B467</f>
        <v>4.9718093285494619E-2</v>
      </c>
      <c r="BK445" s="129">
        <f t="shared" ref="BK445" si="7780">C445/C467</f>
        <v>0</v>
      </c>
      <c r="BL445" s="130">
        <f t="shared" ref="BL445" si="7781">D445/D467</f>
        <v>6.1034047919293823E-2</v>
      </c>
      <c r="BM445" s="131">
        <f t="shared" ref="BM445" si="7782">E445/E467</f>
        <v>9.9192618223760097E-3</v>
      </c>
      <c r="BN445" s="128">
        <f t="shared" ref="BN445" si="7783">F445/F467</f>
        <v>9.4663167104111989E-2</v>
      </c>
      <c r="BO445" s="129">
        <f t="shared" ref="BO445" si="7784">G445/G467</f>
        <v>1.2316113581936367E-2</v>
      </c>
      <c r="BP445" s="130">
        <f t="shared" ref="BP445" si="7785">H445/H467</f>
        <v>4.7309136420525658E-2</v>
      </c>
      <c r="BQ445" s="131">
        <f t="shared" ref="BQ445" si="7786">I445/I467</f>
        <v>1.4273540690242864E-2</v>
      </c>
      <c r="BR445" s="128">
        <f t="shared" ref="BR445" si="7787">J445/J467</f>
        <v>1.3472403302911778E-2</v>
      </c>
      <c r="BS445" s="129">
        <f t="shared" ref="BS445" si="7788">K445/K467</f>
        <v>4.3036750483558997E-2</v>
      </c>
      <c r="BT445" s="130">
        <f t="shared" ref="BT445" si="7789">L445/L467</f>
        <v>1.7054649570521597E-2</v>
      </c>
      <c r="BU445" s="128">
        <f t="shared" ref="BU445" si="7790">M445/M467</f>
        <v>4.2450142450142447E-2</v>
      </c>
      <c r="BV445" s="132">
        <f t="shared" ref="BV445" si="7791">N445/N467</f>
        <v>2.9172672239838569E-2</v>
      </c>
      <c r="BW445" s="133">
        <f t="shared" ref="BW445" si="7792">O445/O467</f>
        <v>3.9605848696757789E-2</v>
      </c>
      <c r="BX445" s="128">
        <f t="shared" ref="BX445" si="7793">P445/P467</f>
        <v>3.1109107303877368E-2</v>
      </c>
      <c r="BY445" s="129">
        <f t="shared" ref="BY445" si="7794">Q445/Q467</f>
        <v>5.3061224489795916E-2</v>
      </c>
      <c r="BZ445" s="130">
        <f t="shared" ref="BZ445" si="7795">R445/R467</f>
        <v>2.5116583490141536E-2</v>
      </c>
      <c r="CA445" s="131">
        <f t="shared" ref="CA445" si="7796">S445/S467</f>
        <v>3.3604135893648447E-2</v>
      </c>
      <c r="CB445" s="128">
        <f t="shared" ref="CB445" si="7797">T445/T467</f>
        <v>1.3413506012950971E-2</v>
      </c>
      <c r="CC445" s="129">
        <f t="shared" ref="CC445" si="7798">U445/U467</f>
        <v>9.0856814261069577E-2</v>
      </c>
      <c r="CD445" s="130">
        <f t="shared" ref="CD445" si="7799">V445/V467</f>
        <v>1.33422281521014E-2</v>
      </c>
      <c r="CE445" s="131">
        <f t="shared" ref="CE445" si="7800">W445/W467</f>
        <v>4.1324056504322158E-2</v>
      </c>
      <c r="CF445" s="128">
        <f t="shared" ref="CF445" si="7801">X445/X467</f>
        <v>3.445113963845952E-2</v>
      </c>
      <c r="CG445" s="129">
        <f t="shared" ref="CG445" si="7802">Y445/Y467</f>
        <v>5.6869519000797238E-2</v>
      </c>
      <c r="CH445" s="130">
        <f t="shared" ref="CH445" si="7803">Z445/Z467</f>
        <v>3.948187819155561E-2</v>
      </c>
      <c r="CI445" s="128">
        <f t="shared" ref="CI445" si="7804">AA445/AA467</f>
        <v>2.3819136051675415E-2</v>
      </c>
      <c r="CJ445" s="134">
        <f t="shared" ref="CJ445" si="7805">AB445/AB467</f>
        <v>3.9021418494292678E-2</v>
      </c>
      <c r="CK445" s="135">
        <f t="shared" ref="CK445" si="7806">AC445/AC467</f>
        <v>2.7562722862925246E-2</v>
      </c>
    </row>
    <row r="446" spans="1:89" ht="14.25" thickTop="1" thickBot="1" x14ac:dyDescent="0.25">
      <c r="A446" s="136" t="s">
        <v>19</v>
      </c>
      <c r="B446" s="188">
        <v>569</v>
      </c>
      <c r="C446" s="189">
        <v>424</v>
      </c>
      <c r="D446" s="190">
        <v>264</v>
      </c>
      <c r="E446" s="191">
        <v>297</v>
      </c>
      <c r="F446" s="188">
        <v>1221</v>
      </c>
      <c r="G446" s="192">
        <v>536</v>
      </c>
      <c r="H446" s="190">
        <v>1000</v>
      </c>
      <c r="I446" s="191">
        <v>761</v>
      </c>
      <c r="J446" s="188">
        <v>50</v>
      </c>
      <c r="K446" s="192">
        <v>158</v>
      </c>
      <c r="L446" s="190">
        <v>317</v>
      </c>
      <c r="M446" s="188">
        <v>461</v>
      </c>
      <c r="N446" s="193">
        <v>924</v>
      </c>
      <c r="O446" s="194">
        <v>1065</v>
      </c>
      <c r="P446" s="188">
        <v>618</v>
      </c>
      <c r="Q446" s="192">
        <v>640</v>
      </c>
      <c r="R446" s="190">
        <v>709</v>
      </c>
      <c r="S446" s="191">
        <v>696</v>
      </c>
      <c r="T446" s="188">
        <v>120</v>
      </c>
      <c r="U446" s="192">
        <v>276</v>
      </c>
      <c r="V446" s="190">
        <v>272</v>
      </c>
      <c r="W446" s="191">
        <v>754</v>
      </c>
      <c r="X446" s="188">
        <v>438</v>
      </c>
      <c r="Y446" s="192">
        <v>387</v>
      </c>
      <c r="Z446" s="190">
        <v>886</v>
      </c>
      <c r="AA446" s="188">
        <v>789</v>
      </c>
      <c r="AB446" s="169">
        <v>7388</v>
      </c>
      <c r="AC446" s="170">
        <f t="shared" si="7752"/>
        <v>7244</v>
      </c>
      <c r="AE446" s="266" t="s">
        <v>13</v>
      </c>
      <c r="AF446" s="20">
        <f t="shared" ref="AF446:BG446" si="7807">SUM(AF443:AF445)</f>
        <v>1537</v>
      </c>
      <c r="AG446" s="21">
        <f t="shared" si="7807"/>
        <v>1071</v>
      </c>
      <c r="AH446" s="20">
        <f t="shared" si="7807"/>
        <v>480</v>
      </c>
      <c r="AI446" s="21">
        <f t="shared" si="7807"/>
        <v>504</v>
      </c>
      <c r="AJ446" s="20">
        <f t="shared" si="7807"/>
        <v>2078</v>
      </c>
      <c r="AK446" s="21">
        <f t="shared" si="7807"/>
        <v>1122</v>
      </c>
      <c r="AL446" s="20">
        <f t="shared" si="7807"/>
        <v>2198</v>
      </c>
      <c r="AM446" s="21">
        <f t="shared" si="7807"/>
        <v>1833</v>
      </c>
      <c r="AN446" s="20">
        <f t="shared" si="7807"/>
        <v>165</v>
      </c>
      <c r="AO446" s="21">
        <f t="shared" si="7807"/>
        <v>458</v>
      </c>
      <c r="AP446" s="20">
        <f t="shared" si="7807"/>
        <v>764</v>
      </c>
      <c r="AQ446" s="21">
        <f t="shared" si="7807"/>
        <v>1292</v>
      </c>
      <c r="AR446" s="20">
        <f t="shared" si="7807"/>
        <v>2104</v>
      </c>
      <c r="AS446" s="21">
        <f t="shared" si="7807"/>
        <v>2387</v>
      </c>
      <c r="AT446" s="20">
        <f t="shared" si="7807"/>
        <v>1142</v>
      </c>
      <c r="AU446" s="21">
        <f t="shared" si="7807"/>
        <v>962</v>
      </c>
      <c r="AV446" s="20">
        <f t="shared" si="7807"/>
        <v>1585</v>
      </c>
      <c r="AW446" s="21">
        <f t="shared" si="7807"/>
        <v>1266</v>
      </c>
      <c r="AX446" s="20">
        <f t="shared" si="7807"/>
        <v>235</v>
      </c>
      <c r="AY446" s="21">
        <f t="shared" si="7807"/>
        <v>396</v>
      </c>
      <c r="AZ446" s="20">
        <f t="shared" si="7807"/>
        <v>686</v>
      </c>
      <c r="BA446" s="21">
        <f t="shared" si="7807"/>
        <v>1375</v>
      </c>
      <c r="BB446" s="20">
        <f t="shared" si="7807"/>
        <v>991</v>
      </c>
      <c r="BC446" s="21">
        <f t="shared" si="7807"/>
        <v>740</v>
      </c>
      <c r="BD446" s="20">
        <f t="shared" si="7807"/>
        <v>1992</v>
      </c>
      <c r="BE446" s="21">
        <f t="shared" si="7807"/>
        <v>1790</v>
      </c>
      <c r="BF446" s="173">
        <f t="shared" si="7807"/>
        <v>15957</v>
      </c>
      <c r="BG446" s="174">
        <f t="shared" si="7807"/>
        <v>15196</v>
      </c>
      <c r="BI446" s="136" t="s">
        <v>19</v>
      </c>
      <c r="BJ446" s="128">
        <f>B446/B467</f>
        <v>5.8329062019477192E-2</v>
      </c>
      <c r="BK446" s="129">
        <f t="shared" ref="BK446" si="7808">C446/C467</f>
        <v>3.6988571927069704E-2</v>
      </c>
      <c r="BL446" s="130">
        <f t="shared" ref="BL446" si="7809">D446/D467</f>
        <v>6.6582597730138721E-2</v>
      </c>
      <c r="BM446" s="131">
        <f t="shared" ref="BM446" si="7810">E446/E467</f>
        <v>6.8512110726643594E-2</v>
      </c>
      <c r="BN446" s="128">
        <f t="shared" ref="BN446" si="7811">F446/F467</f>
        <v>0.1068241469816273</v>
      </c>
      <c r="BO446" s="129">
        <f t="shared" ref="BO446" si="7812">G446/G467</f>
        <v>3.6674649332877181E-2</v>
      </c>
      <c r="BP446" s="130">
        <f t="shared" ref="BP446" si="7813">H446/H467</f>
        <v>6.2578222778473094E-2</v>
      </c>
      <c r="BQ446" s="131">
        <f t="shared" ref="BQ446" si="7814">I446/I467</f>
        <v>4.0530464422667237E-2</v>
      </c>
      <c r="BR446" s="128">
        <f t="shared" ref="BR446" si="7815">J446/J467</f>
        <v>2.1729682746631899E-2</v>
      </c>
      <c r="BS446" s="129">
        <f t="shared" ref="BS446" si="7816">K446/K467</f>
        <v>7.6402321083172145E-2</v>
      </c>
      <c r="BT446" s="130">
        <f t="shared" ref="BT446" si="7817">L446/L467</f>
        <v>3.9462218349309103E-2</v>
      </c>
      <c r="BU446" s="128">
        <f t="shared" ref="BU446" si="7818">M446/M467</f>
        <v>6.5669515669515663E-2</v>
      </c>
      <c r="BV446" s="132">
        <f t="shared" ref="BV446" si="7819">N446/N467</f>
        <v>5.3271836264053039E-2</v>
      </c>
      <c r="BW446" s="133">
        <f t="shared" ref="BW446" si="7820">O446/O467</f>
        <v>6.7705022250476796E-2</v>
      </c>
      <c r="BX446" s="128">
        <f t="shared" ref="BX446" si="7821">P446/P467</f>
        <v>6.9657348963029761E-2</v>
      </c>
      <c r="BY446" s="129">
        <f t="shared" ref="BY446" si="7822">Q446/Q467</f>
        <v>8.7074829931972783E-2</v>
      </c>
      <c r="BZ446" s="130">
        <f t="shared" ref="BZ446" si="7823">R446/R467</f>
        <v>5.8005399656385501E-2</v>
      </c>
      <c r="CA446" s="131">
        <f t="shared" ref="CA446" si="7824">S446/S467</f>
        <v>6.4254062038404725E-2</v>
      </c>
      <c r="CB446" s="128">
        <f t="shared" ref="CB446" si="7825">T446/T467</f>
        <v>5.5504162812210912E-2</v>
      </c>
      <c r="CC446" s="129">
        <f t="shared" ref="CC446" si="7826">U446/U467</f>
        <v>0.15871190339275446</v>
      </c>
      <c r="CD446" s="130">
        <f t="shared" ref="CD446" si="7827">V446/V467</f>
        <v>3.0242383811429841E-2</v>
      </c>
      <c r="CE446" s="131">
        <f t="shared" ref="CE446" si="7828">W446/W467</f>
        <v>7.9485557663925788E-2</v>
      </c>
      <c r="CF446" s="128">
        <f t="shared" ref="CF446" si="7829">X446/X467</f>
        <v>5.7374901755305213E-2</v>
      </c>
      <c r="CG446" s="129">
        <f t="shared" ref="CG446" si="7830">Y446/Y467</f>
        <v>0.10284347595003986</v>
      </c>
      <c r="CH446" s="130">
        <f t="shared" ref="CH446" si="7831">Z446/Z467</f>
        <v>5.5174990658861625E-2</v>
      </c>
      <c r="CI446" s="128">
        <f t="shared" ref="CI446" si="7832">AA446/AA467</f>
        <v>4.5504354345694678E-2</v>
      </c>
      <c r="CJ446" s="134">
        <f t="shared" ref="CJ446" si="7833">AB446/AB467</f>
        <v>5.9221495446966782E-2</v>
      </c>
      <c r="CK446" s="135">
        <f t="shared" ref="CK446" si="7834">AC446/AC467</f>
        <v>5.8177262359857367E-2</v>
      </c>
    </row>
    <row r="447" spans="1:89" ht="13.5" thickTop="1" x14ac:dyDescent="0.2">
      <c r="A447" s="145" t="s">
        <v>20</v>
      </c>
      <c r="B447" s="195">
        <v>708</v>
      </c>
      <c r="C447" s="196">
        <v>502</v>
      </c>
      <c r="D447" s="197">
        <v>240</v>
      </c>
      <c r="E447" s="198">
        <v>248</v>
      </c>
      <c r="F447" s="195">
        <v>1080</v>
      </c>
      <c r="G447" s="199">
        <v>572</v>
      </c>
      <c r="H447" s="197">
        <v>1055</v>
      </c>
      <c r="I447" s="198">
        <v>870</v>
      </c>
      <c r="J447" s="195">
        <v>88</v>
      </c>
      <c r="K447" s="199">
        <v>236</v>
      </c>
      <c r="L447" s="197">
        <v>421</v>
      </c>
      <c r="M447" s="195">
        <v>620</v>
      </c>
      <c r="N447" s="200">
        <v>1060</v>
      </c>
      <c r="O447" s="201">
        <v>1221</v>
      </c>
      <c r="P447" s="195">
        <v>629</v>
      </c>
      <c r="Q447" s="199">
        <v>526</v>
      </c>
      <c r="R447" s="197">
        <v>791</v>
      </c>
      <c r="S447" s="198">
        <v>680</v>
      </c>
      <c r="T447" s="195">
        <v>136</v>
      </c>
      <c r="U447" s="199">
        <v>219</v>
      </c>
      <c r="V447" s="197">
        <v>326</v>
      </c>
      <c r="W447" s="198">
        <v>716</v>
      </c>
      <c r="X447" s="195">
        <v>589</v>
      </c>
      <c r="Y447" s="199">
        <v>410</v>
      </c>
      <c r="Z447" s="197">
        <v>1001</v>
      </c>
      <c r="AA447" s="195">
        <v>966</v>
      </c>
      <c r="AB447" s="169">
        <v>8124</v>
      </c>
      <c r="AC447" s="170">
        <f t="shared" si="7752"/>
        <v>7786</v>
      </c>
      <c r="BI447" s="145" t="s">
        <v>20</v>
      </c>
      <c r="BJ447" s="128">
        <f>B447/B467</f>
        <v>7.25781650435674E-2</v>
      </c>
      <c r="BK447" s="129">
        <f t="shared" ref="BK447" si="7835">C447/C467</f>
        <v>4.379307336648347E-2</v>
      </c>
      <c r="BL447" s="130">
        <f t="shared" ref="BL447" si="7836">D447/D467</f>
        <v>6.0529634300126103E-2</v>
      </c>
      <c r="BM447" s="131">
        <f t="shared" ref="BM447" si="7837">E447/E467</f>
        <v>5.7208765859284888E-2</v>
      </c>
      <c r="BN447" s="128">
        <f t="shared" ref="BN447" si="7838">F447/F467</f>
        <v>9.4488188976377951E-2</v>
      </c>
      <c r="BO447" s="129">
        <f t="shared" ref="BO447" si="7839">G447/G467</f>
        <v>3.9137872049264458E-2</v>
      </c>
      <c r="BP447" s="130">
        <f t="shared" ref="BP447" si="7840">H447/H467</f>
        <v>6.6020025031289106E-2</v>
      </c>
      <c r="BQ447" s="131">
        <f t="shared" ref="BQ447" si="7841">I447/I467</f>
        <v>4.6335747763101835E-2</v>
      </c>
      <c r="BR447" s="128">
        <f t="shared" ref="BR447" si="7842">J447/J467</f>
        <v>3.824424163407214E-2</v>
      </c>
      <c r="BS447" s="129">
        <f t="shared" ref="BS447" si="7843">K447/K467</f>
        <v>0.11411992263056092</v>
      </c>
      <c r="BT447" s="130">
        <f t="shared" ref="BT447" si="7844">L447/L467</f>
        <v>5.2408813643719659E-2</v>
      </c>
      <c r="BU447" s="128">
        <f t="shared" ref="BU447" si="7845">M447/M467</f>
        <v>8.8319088319088315E-2</v>
      </c>
      <c r="BV447" s="132">
        <f t="shared" ref="BV447" si="7846">N447/N467</f>
        <v>6.1112712597290286E-2</v>
      </c>
      <c r="BW447" s="133">
        <f t="shared" ref="BW447" si="7847">O447/O467</f>
        <v>7.7622377622377628E-2</v>
      </c>
      <c r="BX447" s="128">
        <f t="shared" ref="BX447" si="7848">P447/P467</f>
        <v>7.0897204688908921E-2</v>
      </c>
      <c r="BY447" s="129">
        <f t="shared" ref="BY447" si="7849">Q447/Q467</f>
        <v>7.1564625850340138E-2</v>
      </c>
      <c r="BZ447" s="130">
        <f t="shared" ref="BZ447" si="7850">R447/R467</f>
        <v>6.4714063650494966E-2</v>
      </c>
      <c r="CA447" s="131">
        <f t="shared" ref="CA447" si="7851">S447/S467</f>
        <v>6.2776957163958647E-2</v>
      </c>
      <c r="CB447" s="128">
        <f t="shared" ref="CB447" si="7852">T447/T467</f>
        <v>6.290471785383904E-2</v>
      </c>
      <c r="CC447" s="129">
        <f t="shared" ref="CC447" si="7853">U447/U467</f>
        <v>0.12593444508338125</v>
      </c>
      <c r="CD447" s="130">
        <f t="shared" ref="CD447" si="7854">V447/V467</f>
        <v>3.6246386479875471E-2</v>
      </c>
      <c r="CE447" s="131">
        <f t="shared" ref="CE447" si="7855">W447/W467</f>
        <v>7.5479654227282311E-2</v>
      </c>
      <c r="CF447" s="128">
        <f t="shared" ref="CF447" si="7856">X447/X467</f>
        <v>7.7154833638983497E-2</v>
      </c>
      <c r="CG447" s="129">
        <f t="shared" ref="CG447" si="7857">Y447/Y467</f>
        <v>0.10895562051554611</v>
      </c>
      <c r="CH447" s="130">
        <f t="shared" ref="CH447" si="7858">Z447/Z467</f>
        <v>6.2336530078465562E-2</v>
      </c>
      <c r="CI447" s="128">
        <f t="shared" ref="CI447" si="7859">AA447/AA467</f>
        <v>5.5712555510698425E-2</v>
      </c>
      <c r="CJ447" s="134">
        <f t="shared" ref="CJ447" si="7860">AB447/AB467</f>
        <v>6.5121200461716044E-2</v>
      </c>
      <c r="CK447" s="135">
        <f t="shared" ref="CK447" si="7861">AC447/AC467</f>
        <v>6.2530116611519804E-2</v>
      </c>
    </row>
    <row r="448" spans="1:89" ht="13.5" thickBot="1" x14ac:dyDescent="0.25">
      <c r="A448" s="136" t="s">
        <v>21</v>
      </c>
      <c r="B448" s="188">
        <v>829</v>
      </c>
      <c r="C448" s="189">
        <v>569</v>
      </c>
      <c r="D448" s="190">
        <v>240</v>
      </c>
      <c r="E448" s="191">
        <v>256</v>
      </c>
      <c r="F448" s="188">
        <v>998</v>
      </c>
      <c r="G448" s="192">
        <v>550</v>
      </c>
      <c r="H448" s="190">
        <v>1143</v>
      </c>
      <c r="I448" s="191">
        <v>963</v>
      </c>
      <c r="J448" s="188">
        <v>77</v>
      </c>
      <c r="K448" s="192">
        <v>222</v>
      </c>
      <c r="L448" s="190">
        <v>343</v>
      </c>
      <c r="M448" s="188">
        <v>672</v>
      </c>
      <c r="N448" s="193">
        <v>1044</v>
      </c>
      <c r="O448" s="194">
        <v>1166</v>
      </c>
      <c r="P448" s="188">
        <v>513</v>
      </c>
      <c r="Q448" s="192">
        <v>436</v>
      </c>
      <c r="R448" s="190">
        <v>794</v>
      </c>
      <c r="S448" s="191">
        <v>586</v>
      </c>
      <c r="T448" s="188">
        <v>99</v>
      </c>
      <c r="U448" s="192">
        <v>177</v>
      </c>
      <c r="V448" s="190">
        <v>360</v>
      </c>
      <c r="W448" s="191">
        <v>659</v>
      </c>
      <c r="X448" s="188">
        <v>402</v>
      </c>
      <c r="Y448" s="192">
        <v>330</v>
      </c>
      <c r="Z448" s="190">
        <v>991</v>
      </c>
      <c r="AA448" s="188">
        <v>824</v>
      </c>
      <c r="AB448" s="169">
        <v>7833</v>
      </c>
      <c r="AC448" s="170">
        <f t="shared" si="7752"/>
        <v>7410</v>
      </c>
      <c r="AE448" s="269" t="s">
        <v>85</v>
      </c>
      <c r="BI448" s="136" t="s">
        <v>21</v>
      </c>
      <c r="BJ448" s="128">
        <f>B448/B467</f>
        <v>8.4982060481804206E-2</v>
      </c>
      <c r="BK448" s="129">
        <f t="shared" ref="BK448" si="7862">C448/C467</f>
        <v>4.9637965628544015E-2</v>
      </c>
      <c r="BL448" s="130">
        <f t="shared" ref="BL448" si="7863">D448/D467</f>
        <v>6.0529634300126103E-2</v>
      </c>
      <c r="BM448" s="131">
        <f t="shared" ref="BM448" si="7864">E448/E467</f>
        <v>5.9054209919261823E-2</v>
      </c>
      <c r="BN448" s="128">
        <f t="shared" ref="BN448" si="7865">F448/F467</f>
        <v>8.7314085739282593E-2</v>
      </c>
      <c r="BO448" s="129">
        <f t="shared" ref="BO448" si="7866">G448/G467</f>
        <v>3.7632569278138898E-2</v>
      </c>
      <c r="BP448" s="130">
        <f t="shared" ref="BP448" si="7867">H448/H467</f>
        <v>7.152690863579475E-2</v>
      </c>
      <c r="BQ448" s="131">
        <f t="shared" ref="BQ448" si="7868">I448/I467</f>
        <v>5.1288879420536858E-2</v>
      </c>
      <c r="BR448" s="128">
        <f t="shared" ref="BR448" si="7869">J448/J467</f>
        <v>3.3463711429813123E-2</v>
      </c>
      <c r="BS448" s="129">
        <f t="shared" ref="BS448" si="7870">K448/K467</f>
        <v>0.10735009671179883</v>
      </c>
      <c r="BT448" s="130">
        <f t="shared" ref="BT448" si="7871">L448/L467</f>
        <v>4.2698867172911742E-2</v>
      </c>
      <c r="BU448" s="128">
        <f t="shared" ref="BU448" si="7872">M448/M467</f>
        <v>9.5726495726495733E-2</v>
      </c>
      <c r="BV448" s="132">
        <f t="shared" ref="BV448" si="7873">N448/N467</f>
        <v>6.0190256558085901E-2</v>
      </c>
      <c r="BW448" s="133">
        <f t="shared" ref="BW448" si="7874">O448/O467</f>
        <v>7.4125874125874125E-2</v>
      </c>
      <c r="BX448" s="128">
        <f t="shared" ref="BX448" si="7875">P448/P467</f>
        <v>5.7822362488728588E-2</v>
      </c>
      <c r="BY448" s="129">
        <f t="shared" ref="BY448" si="7876">Q448/Q467</f>
        <v>5.9319727891156464E-2</v>
      </c>
      <c r="BZ448" s="130">
        <f t="shared" ref="BZ448" si="7877">R448/R467</f>
        <v>6.4959502577108724E-2</v>
      </c>
      <c r="CA448" s="131">
        <f t="shared" ref="CA448" si="7878">S448/S467</f>
        <v>5.409896602658789E-2</v>
      </c>
      <c r="CB448" s="128">
        <f t="shared" ref="CB448" si="7879">T448/T467</f>
        <v>4.5790934320074007E-2</v>
      </c>
      <c r="CC448" s="129">
        <f t="shared" ref="CC448" si="7880">U448/U467</f>
        <v>0.10178263369752731</v>
      </c>
      <c r="CD448" s="130">
        <f t="shared" ref="CD448" si="7881">V448/V467</f>
        <v>4.0026684456304203E-2</v>
      </c>
      <c r="CE448" s="131">
        <f t="shared" ref="CE448" si="7882">W448/W467</f>
        <v>6.9470799072317097E-2</v>
      </c>
      <c r="CF448" s="128">
        <f t="shared" ref="CF448" si="7883">X448/X467</f>
        <v>5.2659156405554103E-2</v>
      </c>
      <c r="CG448" s="129">
        <f t="shared" ref="CG448" si="7884">Y448/Y467</f>
        <v>8.7695987244220036E-2</v>
      </c>
      <c r="CH448" s="130">
        <f t="shared" ref="CH448" si="7885">Z448/Z467</f>
        <v>6.1713787520239136E-2</v>
      </c>
      <c r="CI448" s="128">
        <f t="shared" ref="CI448" si="7886">AA448/AA467</f>
        <v>4.7522925197531575E-2</v>
      </c>
      <c r="CJ448" s="134">
        <f t="shared" ref="CJ448" si="7887">AB448/AB467</f>
        <v>6.2788572527895339E-2</v>
      </c>
      <c r="CK448" s="135">
        <f t="shared" ref="CK448" si="7888">AC448/AC467</f>
        <v>5.9510424363134057E-2</v>
      </c>
    </row>
    <row r="449" spans="1:89" ht="14.25" thickTop="1" thickBot="1" x14ac:dyDescent="0.25">
      <c r="A449" s="145" t="s">
        <v>22</v>
      </c>
      <c r="B449" s="195">
        <v>830</v>
      </c>
      <c r="C449" s="196">
        <v>650</v>
      </c>
      <c r="D449" s="197">
        <v>301</v>
      </c>
      <c r="E449" s="198">
        <v>214</v>
      </c>
      <c r="F449" s="195">
        <v>1202</v>
      </c>
      <c r="G449" s="199">
        <v>370</v>
      </c>
      <c r="H449" s="197">
        <v>1412</v>
      </c>
      <c r="I449" s="198">
        <v>1027</v>
      </c>
      <c r="J449" s="195">
        <v>97</v>
      </c>
      <c r="K449" s="199">
        <v>292</v>
      </c>
      <c r="L449" s="197">
        <v>310</v>
      </c>
      <c r="M449" s="195">
        <v>1112</v>
      </c>
      <c r="N449" s="200">
        <v>1067</v>
      </c>
      <c r="O449" s="201">
        <v>1784</v>
      </c>
      <c r="P449" s="195">
        <v>652</v>
      </c>
      <c r="Q449" s="199">
        <v>426</v>
      </c>
      <c r="R449" s="197">
        <v>936</v>
      </c>
      <c r="S449" s="198">
        <v>657</v>
      </c>
      <c r="T449" s="195">
        <v>109</v>
      </c>
      <c r="U449" s="199">
        <v>148</v>
      </c>
      <c r="V449" s="197">
        <v>306</v>
      </c>
      <c r="W449" s="198">
        <v>1202</v>
      </c>
      <c r="X449" s="195">
        <v>451</v>
      </c>
      <c r="Y449" s="199">
        <v>311</v>
      </c>
      <c r="Z449" s="197">
        <v>1010</v>
      </c>
      <c r="AA449" s="195">
        <v>1014</v>
      </c>
      <c r="AB449" s="169">
        <v>8683</v>
      </c>
      <c r="AC449" s="170">
        <f t="shared" si="7752"/>
        <v>9207</v>
      </c>
      <c r="AE449" s="296" t="s">
        <v>0</v>
      </c>
      <c r="AF449" s="298" t="s">
        <v>1</v>
      </c>
      <c r="AG449" s="299"/>
      <c r="AH449" s="298" t="s">
        <v>2</v>
      </c>
      <c r="AI449" s="299"/>
      <c r="AJ449" s="298" t="s">
        <v>3</v>
      </c>
      <c r="AK449" s="299"/>
      <c r="AL449" s="298" t="s">
        <v>4</v>
      </c>
      <c r="AM449" s="299"/>
      <c r="AN449" s="298" t="s">
        <v>5</v>
      </c>
      <c r="AO449" s="299"/>
      <c r="AP449" s="298" t="s">
        <v>6</v>
      </c>
      <c r="AQ449" s="299"/>
      <c r="AR449" s="298" t="s">
        <v>7</v>
      </c>
      <c r="AS449" s="299"/>
      <c r="AT449" s="298" t="s">
        <v>8</v>
      </c>
      <c r="AU449" s="299"/>
      <c r="AV449" s="298" t="s">
        <v>9</v>
      </c>
      <c r="AW449" s="299"/>
      <c r="AX449" s="298" t="s">
        <v>10</v>
      </c>
      <c r="AY449" s="299"/>
      <c r="AZ449" s="298" t="s">
        <v>11</v>
      </c>
      <c r="BA449" s="299"/>
      <c r="BB449" s="298" t="s">
        <v>12</v>
      </c>
      <c r="BC449" s="299"/>
      <c r="BD449" s="301" t="s">
        <v>40</v>
      </c>
      <c r="BE449" s="302"/>
      <c r="BF449" s="303" t="s">
        <v>41</v>
      </c>
      <c r="BG449" s="304"/>
      <c r="BI449" s="145" t="s">
        <v>22</v>
      </c>
      <c r="BJ449" s="128">
        <f>B449/B467</f>
        <v>8.5084572014351614E-2</v>
      </c>
      <c r="BK449" s="129">
        <f t="shared" ref="BK449" si="7889">C449/C467</f>
        <v>5.6704178661781381E-2</v>
      </c>
      <c r="BL449" s="130">
        <f t="shared" ref="BL449" si="7890">D449/D467</f>
        <v>7.5914249684741489E-2</v>
      </c>
      <c r="BM449" s="131">
        <f t="shared" ref="BM449" si="7891">E449/E467</f>
        <v>4.9365628604382927E-2</v>
      </c>
      <c r="BN449" s="128">
        <f t="shared" ref="BN449" si="7892">F449/F467</f>
        <v>0.10516185476815398</v>
      </c>
      <c r="BO449" s="129">
        <f t="shared" ref="BO449" si="7893">G449/G467</f>
        <v>2.5316455696202531E-2</v>
      </c>
      <c r="BP449" s="130">
        <f t="shared" ref="BP449" si="7894">H449/H467</f>
        <v>8.8360450563204004E-2</v>
      </c>
      <c r="BQ449" s="131">
        <f t="shared" ref="BQ449" si="7895">I449/I467</f>
        <v>5.4697486152535155E-2</v>
      </c>
      <c r="BR449" s="128">
        <f t="shared" ref="BR449" si="7896">J449/J467</f>
        <v>4.2155584528465885E-2</v>
      </c>
      <c r="BS449" s="129">
        <f t="shared" ref="BS449" si="7897">K449/K467</f>
        <v>0.14119922630560927</v>
      </c>
      <c r="BT449" s="130">
        <f t="shared" ref="BT449" si="7898">L449/L467</f>
        <v>3.8590812896800698E-2</v>
      </c>
      <c r="BU449" s="128">
        <f t="shared" ref="BU449" si="7899">M449/M467</f>
        <v>0.15840455840455842</v>
      </c>
      <c r="BV449" s="132">
        <f t="shared" ref="BV449" si="7900">N449/N467</f>
        <v>6.1516287114442202E-2</v>
      </c>
      <c r="BW449" s="133">
        <f t="shared" ref="BW449" si="7901">O449/O467</f>
        <v>0.11341385886840433</v>
      </c>
      <c r="BX449" s="128">
        <f t="shared" ref="BX449" si="7902">P449/P467</f>
        <v>7.3489630297565375E-2</v>
      </c>
      <c r="BY449" s="129">
        <f t="shared" ref="BY449" si="7903">Q449/Q467</f>
        <v>5.7959183673469389E-2</v>
      </c>
      <c r="BZ449" s="130">
        <f t="shared" ref="BZ449" si="7904">R449/R467</f>
        <v>7.6576945103493416E-2</v>
      </c>
      <c r="CA449" s="131">
        <f t="shared" ref="CA449" si="7905">S449/S467</f>
        <v>6.0653618906942396E-2</v>
      </c>
      <c r="CB449" s="128">
        <f t="shared" ref="CB449" si="7906">T449/T467</f>
        <v>5.0416281221091583E-2</v>
      </c>
      <c r="CC449" s="129">
        <f t="shared" ref="CC449" si="7907">U449/U467</f>
        <v>8.5106382978723402E-2</v>
      </c>
      <c r="CD449" s="130">
        <f t="shared" ref="CD449" si="7908">V449/V467</f>
        <v>3.4022681787858569E-2</v>
      </c>
      <c r="CE449" s="131">
        <f t="shared" ref="CE449" si="7909">W449/W467</f>
        <v>0.12671305081172254</v>
      </c>
      <c r="CF449" s="128">
        <f t="shared" ref="CF449" si="7910">X449/X467</f>
        <v>5.9077809798270896E-2</v>
      </c>
      <c r="CG449" s="129">
        <f t="shared" ref="CG449" si="7911">Y449/Y467</f>
        <v>8.2646824342280101E-2</v>
      </c>
      <c r="CH449" s="130">
        <f t="shared" ref="CH449" si="7912">Z449/Z467</f>
        <v>6.2896998380869346E-2</v>
      </c>
      <c r="CI449" s="128">
        <f t="shared" ref="CI449" si="7913">AA449/AA467</f>
        <v>5.848088125036046E-2</v>
      </c>
      <c r="CJ449" s="134">
        <f t="shared" ref="CJ449" si="7914">AB449/AB467</f>
        <v>6.9602090547646531E-2</v>
      </c>
      <c r="CK449" s="135">
        <f t="shared" ref="CK449" si="7915">AC449/AC467</f>
        <v>7.3942304603424464E-2</v>
      </c>
    </row>
    <row r="450" spans="1:89" ht="15" thickTop="1" thickBot="1" x14ac:dyDescent="0.3">
      <c r="A450" s="136" t="s">
        <v>23</v>
      </c>
      <c r="B450" s="188">
        <v>496</v>
      </c>
      <c r="C450" s="189">
        <v>646</v>
      </c>
      <c r="D450" s="190">
        <v>230</v>
      </c>
      <c r="E450" s="191">
        <v>194</v>
      </c>
      <c r="F450" s="188">
        <v>757</v>
      </c>
      <c r="G450" s="192">
        <v>390</v>
      </c>
      <c r="H450" s="190">
        <v>971</v>
      </c>
      <c r="I450" s="191">
        <v>850</v>
      </c>
      <c r="J450" s="188">
        <v>87</v>
      </c>
      <c r="K450" s="192">
        <v>208</v>
      </c>
      <c r="L450" s="190">
        <v>221</v>
      </c>
      <c r="M450" s="188">
        <v>651</v>
      </c>
      <c r="N450" s="193">
        <v>803</v>
      </c>
      <c r="O450" s="194">
        <v>858</v>
      </c>
      <c r="P450" s="188">
        <v>482</v>
      </c>
      <c r="Q450" s="192">
        <v>358</v>
      </c>
      <c r="R450" s="190">
        <v>609</v>
      </c>
      <c r="S450" s="191">
        <v>559</v>
      </c>
      <c r="T450" s="188">
        <v>73</v>
      </c>
      <c r="U450" s="192">
        <v>87</v>
      </c>
      <c r="V450" s="190">
        <v>270</v>
      </c>
      <c r="W450" s="191">
        <v>748</v>
      </c>
      <c r="X450" s="188">
        <v>358</v>
      </c>
      <c r="Y450" s="192">
        <v>175</v>
      </c>
      <c r="Z450" s="190">
        <v>836</v>
      </c>
      <c r="AA450" s="188">
        <v>883</v>
      </c>
      <c r="AB450" s="169">
        <v>6193</v>
      </c>
      <c r="AC450" s="170">
        <f t="shared" si="7752"/>
        <v>6607</v>
      </c>
      <c r="AE450" s="297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75" t="s">
        <v>14</v>
      </c>
      <c r="BG450" s="176" t="s">
        <v>15</v>
      </c>
      <c r="BI450" s="136" t="s">
        <v>23</v>
      </c>
      <c r="BJ450" s="128">
        <f>B450/B467</f>
        <v>5.0845720143516147E-2</v>
      </c>
      <c r="BK450" s="129">
        <f t="shared" ref="BK450" si="7916">C450/C467</f>
        <v>5.6355229870016572E-2</v>
      </c>
      <c r="BL450" s="130">
        <f t="shared" ref="BL450" si="7917">D450/D467</f>
        <v>5.8007566204287514E-2</v>
      </c>
      <c r="BM450" s="131">
        <f t="shared" ref="BM450" si="7918">E450/E467</f>
        <v>4.4752018454440601E-2</v>
      </c>
      <c r="BN450" s="128">
        <f t="shared" ref="BN450" si="7919">F450/F467</f>
        <v>6.6229221347331585E-2</v>
      </c>
      <c r="BO450" s="129">
        <f t="shared" ref="BO450" si="7920">G450/G467</f>
        <v>2.6684912760862128E-2</v>
      </c>
      <c r="BP450" s="130">
        <f t="shared" ref="BP450" si="7921">H450/H467</f>
        <v>6.076345431789737E-2</v>
      </c>
      <c r="BQ450" s="131">
        <f t="shared" ref="BQ450" si="7922">I450/I467</f>
        <v>4.5270558159352367E-2</v>
      </c>
      <c r="BR450" s="128">
        <f t="shared" ref="BR450" si="7923">J450/J467</f>
        <v>3.7809647979139507E-2</v>
      </c>
      <c r="BS450" s="129">
        <f t="shared" ref="BS450" si="7924">K450/K467</f>
        <v>0.10058027079303675</v>
      </c>
      <c r="BT450" s="130">
        <f t="shared" ref="BT450" si="7925">L450/L467</f>
        <v>2.7511515000622433E-2</v>
      </c>
      <c r="BU450" s="128">
        <f t="shared" ref="BU450" si="7926">M450/M467</f>
        <v>9.2735042735042739E-2</v>
      </c>
      <c r="BV450" s="132">
        <f t="shared" ref="BV450" si="7927">N450/N467</f>
        <v>4.6295762467569904E-2</v>
      </c>
      <c r="BW450" s="133">
        <f t="shared" ref="BW450" si="7928">O450/O467</f>
        <v>5.4545454545454543E-2</v>
      </c>
      <c r="BX450" s="128">
        <f t="shared" ref="BX450" si="7929">P450/P467</f>
        <v>5.4328223624887283E-2</v>
      </c>
      <c r="BY450" s="129">
        <f t="shared" ref="BY450" si="7930">Q450/Q467</f>
        <v>4.8707482993197278E-2</v>
      </c>
      <c r="BZ450" s="130">
        <f t="shared" ref="BZ450" si="7931">R450/R467</f>
        <v>4.982410210259347E-2</v>
      </c>
      <c r="CA450" s="131">
        <f t="shared" ref="CA450" si="7932">S450/S467</f>
        <v>5.160635155096012E-2</v>
      </c>
      <c r="CB450" s="128">
        <f t="shared" ref="CB450" si="7933">T450/T467</f>
        <v>3.3765032377428304E-2</v>
      </c>
      <c r="CC450" s="129">
        <f t="shared" ref="CC450" si="7934">U450/U467</f>
        <v>5.0028752156411734E-2</v>
      </c>
      <c r="CD450" s="130">
        <f t="shared" ref="CD450" si="7935">V450/V467</f>
        <v>3.0020013342228154E-2</v>
      </c>
      <c r="CE450" s="131">
        <f t="shared" ref="CE450" si="7936">W450/W467</f>
        <v>7.8853046594982074E-2</v>
      </c>
      <c r="CF450" s="128">
        <f t="shared" ref="CF450" si="7937">X450/X467</f>
        <v>4.6895467644747182E-2</v>
      </c>
      <c r="CG450" s="129">
        <f t="shared" ref="CG450" si="7938">Y450/Y467</f>
        <v>4.6505447781025777E-2</v>
      </c>
      <c r="CH450" s="130">
        <f t="shared" ref="CH450" si="7939">Z450/Z467</f>
        <v>5.2061277867729482E-2</v>
      </c>
      <c r="CI450" s="128">
        <f t="shared" ref="CI450" si="7940">AA450/AA467</f>
        <v>5.0925658919199493E-2</v>
      </c>
      <c r="CJ450" s="134">
        <f t="shared" ref="CJ450" si="7941">AB450/AB467</f>
        <v>4.9642490701551877E-2</v>
      </c>
      <c r="CK450" s="135">
        <f t="shared" ref="CK450" si="7942">AC450/AC467</f>
        <v>5.3061453949693214E-2</v>
      </c>
    </row>
    <row r="451" spans="1:89" ht="13.5" thickTop="1" x14ac:dyDescent="0.2">
      <c r="A451" s="145" t="s">
        <v>24</v>
      </c>
      <c r="B451" s="202">
        <v>449</v>
      </c>
      <c r="C451" s="196">
        <v>566</v>
      </c>
      <c r="D451" s="197">
        <v>207</v>
      </c>
      <c r="E451" s="198">
        <v>191</v>
      </c>
      <c r="F451" s="195">
        <v>558</v>
      </c>
      <c r="G451" s="199">
        <v>387</v>
      </c>
      <c r="H451" s="197">
        <v>790</v>
      </c>
      <c r="I451" s="198">
        <v>883</v>
      </c>
      <c r="J451" s="195">
        <v>100</v>
      </c>
      <c r="K451" s="199">
        <v>92</v>
      </c>
      <c r="L451" s="197">
        <v>252</v>
      </c>
      <c r="M451" s="195">
        <v>405</v>
      </c>
      <c r="N451" s="200">
        <v>685</v>
      </c>
      <c r="O451" s="203">
        <v>761</v>
      </c>
      <c r="P451" s="195">
        <v>387</v>
      </c>
      <c r="Q451" s="199">
        <v>296</v>
      </c>
      <c r="R451" s="197">
        <v>550</v>
      </c>
      <c r="S451" s="198">
        <v>501</v>
      </c>
      <c r="T451" s="195">
        <v>125</v>
      </c>
      <c r="U451" s="199">
        <v>74</v>
      </c>
      <c r="V451" s="197">
        <v>316</v>
      </c>
      <c r="W451" s="204">
        <v>474</v>
      </c>
      <c r="X451" s="195">
        <v>332</v>
      </c>
      <c r="Y451" s="199">
        <v>127</v>
      </c>
      <c r="Z451" s="197">
        <v>809</v>
      </c>
      <c r="AA451" s="195">
        <v>898</v>
      </c>
      <c r="AB451" s="169">
        <v>5560</v>
      </c>
      <c r="AC451" s="170">
        <f t="shared" si="7752"/>
        <v>5655</v>
      </c>
      <c r="AE451" s="272" t="str">
        <f>$AE$17</f>
        <v>17:00 - 17:59</v>
      </c>
      <c r="AF451" s="125">
        <f t="shared" ref="AF451:AU452" si="7943">SUMIF($A$9:$A$32,$AE451,B$443:B$466)</f>
        <v>779</v>
      </c>
      <c r="AG451" s="185">
        <f t="shared" si="7943"/>
        <v>1356</v>
      </c>
      <c r="AH451" s="126">
        <f t="shared" si="7943"/>
        <v>326</v>
      </c>
      <c r="AI451" s="179">
        <f t="shared" si="7943"/>
        <v>443</v>
      </c>
      <c r="AJ451" s="125">
        <f t="shared" si="7943"/>
        <v>603</v>
      </c>
      <c r="AK451" s="127">
        <f t="shared" si="7943"/>
        <v>2477</v>
      </c>
      <c r="AL451" s="126">
        <f t="shared" si="7943"/>
        <v>1202</v>
      </c>
      <c r="AM451" s="179">
        <f t="shared" si="7943"/>
        <v>2207</v>
      </c>
      <c r="AN451" s="125">
        <f t="shared" si="7943"/>
        <v>343</v>
      </c>
      <c r="AO451" s="127">
        <f t="shared" si="7943"/>
        <v>70</v>
      </c>
      <c r="AP451" s="126">
        <f t="shared" si="7943"/>
        <v>787</v>
      </c>
      <c r="AQ451" s="125">
        <f t="shared" si="7943"/>
        <v>337</v>
      </c>
      <c r="AR451" s="178">
        <f t="shared" si="7943"/>
        <v>1674</v>
      </c>
      <c r="AS451" s="180">
        <f t="shared" si="7943"/>
        <v>1150</v>
      </c>
      <c r="AT451" s="125">
        <f t="shared" si="7943"/>
        <v>913</v>
      </c>
      <c r="AU451" s="127">
        <f t="shared" si="7943"/>
        <v>611</v>
      </c>
      <c r="AV451" s="126">
        <f t="shared" ref="AP451:BE452" si="7944">SUMIF($A$9:$A$32,$AE451,R$443:R$466)</f>
        <v>1289</v>
      </c>
      <c r="AW451" s="179">
        <f t="shared" si="7944"/>
        <v>1061</v>
      </c>
      <c r="AX451" s="125">
        <f t="shared" si="7944"/>
        <v>310</v>
      </c>
      <c r="AY451" s="127">
        <f t="shared" si="7944"/>
        <v>59</v>
      </c>
      <c r="AZ451" s="126">
        <f t="shared" si="7944"/>
        <v>861</v>
      </c>
      <c r="BA451" s="179">
        <f t="shared" si="7944"/>
        <v>622</v>
      </c>
      <c r="BB451" s="125">
        <f t="shared" si="7944"/>
        <v>916</v>
      </c>
      <c r="BC451" s="127">
        <f t="shared" si="7944"/>
        <v>202</v>
      </c>
      <c r="BD451" s="183">
        <f t="shared" si="7944"/>
        <v>1376</v>
      </c>
      <c r="BE451" s="184">
        <f t="shared" si="7944"/>
        <v>1846</v>
      </c>
      <c r="BF451" s="169">
        <f>AF451+AH451+AJ451+AL451+AN451+AP451+AR451+AT451+AV451+AX451+AZ451+BB451+BD451</f>
        <v>11379</v>
      </c>
      <c r="BG451" s="170">
        <f>AG451+AI451+AK451+AM451+AO451+AQ451+AS451+AU451+AW451+AY451+BA451+BC451+BE451</f>
        <v>12441</v>
      </c>
      <c r="BI451" s="145" t="s">
        <v>24</v>
      </c>
      <c r="BJ451" s="128">
        <f>B451/B467</f>
        <v>4.6027678113787801E-2</v>
      </c>
      <c r="BK451" s="129">
        <f t="shared" ref="BK451" si="7945">C451/C467</f>
        <v>4.9376254034720402E-2</v>
      </c>
      <c r="BL451" s="130">
        <f t="shared" ref="BL451" si="7946">D451/D467</f>
        <v>5.2206809583858767E-2</v>
      </c>
      <c r="BM451" s="131">
        <f t="shared" ref="BM451" si="7947">E451/E467</f>
        <v>4.4059976931949248E-2</v>
      </c>
      <c r="BN451" s="128">
        <f t="shared" ref="BN451" si="7948">F451/F467</f>
        <v>4.8818897637795275E-2</v>
      </c>
      <c r="BO451" s="129">
        <f t="shared" ref="BO451" si="7949">G451/G467</f>
        <v>2.6479644201163187E-2</v>
      </c>
      <c r="BP451" s="130">
        <f t="shared" ref="BP451" si="7950">H451/H467</f>
        <v>4.9436795994993739E-2</v>
      </c>
      <c r="BQ451" s="131">
        <f t="shared" ref="BQ451" si="7951">I451/I467</f>
        <v>4.7028121005538985E-2</v>
      </c>
      <c r="BR451" s="128">
        <f t="shared" ref="BR451" si="7952">J451/J467</f>
        <v>4.3459365493263798E-2</v>
      </c>
      <c r="BS451" s="129">
        <f t="shared" ref="BS451" si="7953">K451/K467</f>
        <v>4.4487427466150871E-2</v>
      </c>
      <c r="BT451" s="130">
        <f t="shared" ref="BT451" si="7954">L451/L467</f>
        <v>3.1370596290302505E-2</v>
      </c>
      <c r="BU451" s="128">
        <f t="shared" ref="BU451" si="7955">M451/M467</f>
        <v>5.7692307692307696E-2</v>
      </c>
      <c r="BV451" s="132">
        <f t="shared" ref="BV451" si="7956">N451/N467</f>
        <v>3.9492649178437589E-2</v>
      </c>
      <c r="BW451" s="133">
        <f t="shared" ref="BW451" si="7957">O451/O467</f>
        <v>4.8378893833439289E-2</v>
      </c>
      <c r="BX451" s="128">
        <f t="shared" ref="BX451" si="7958">P451/P467</f>
        <v>4.3620378719567178E-2</v>
      </c>
      <c r="BY451" s="129">
        <f t="shared" ref="BY451" si="7959">Q451/Q467</f>
        <v>4.0272108843537414E-2</v>
      </c>
      <c r="BZ451" s="130">
        <f t="shared" ref="BZ451" si="7960">R451/R467</f>
        <v>4.4997136545856173E-2</v>
      </c>
      <c r="CA451" s="131">
        <f t="shared" ref="CA451" si="7961">S451/S467</f>
        <v>4.6251846381093059E-2</v>
      </c>
      <c r="CB451" s="128">
        <f t="shared" ref="CB451" si="7962">T451/T467</f>
        <v>5.7816836262719704E-2</v>
      </c>
      <c r="CC451" s="129">
        <f t="shared" ref="CC451" si="7963">U451/U467</f>
        <v>4.2553191489361701E-2</v>
      </c>
      <c r="CD451" s="130">
        <f t="shared" ref="CD451" si="7964">V451/V467</f>
        <v>3.5134534133867024E-2</v>
      </c>
      <c r="CE451" s="131">
        <f t="shared" ref="CE451" si="7965">W451/W467</f>
        <v>4.9968374446552812E-2</v>
      </c>
      <c r="CF451" s="128">
        <f t="shared" ref="CF451" si="7966">X451/X467</f>
        <v>4.3489651558815824E-2</v>
      </c>
      <c r="CG451" s="129">
        <f t="shared" ref="CG451" si="7967">Y451/Y467</f>
        <v>3.3749667818230134E-2</v>
      </c>
      <c r="CH451" s="130">
        <f t="shared" ref="CH451" si="7968">Z451/Z467</f>
        <v>5.0379872960518123E-2</v>
      </c>
      <c r="CI451" s="128">
        <f t="shared" ref="CI451" si="7969">AA451/AA467</f>
        <v>5.1790760712843879E-2</v>
      </c>
      <c r="CJ451" s="134">
        <f t="shared" ref="CJ451" si="7970">AB451/AB467</f>
        <v>4.4568423752725406E-2</v>
      </c>
      <c r="CK451" s="135">
        <f t="shared" ref="CK451" si="7971">AC451/AC467</f>
        <v>4.541585017186546E-2</v>
      </c>
    </row>
    <row r="452" spans="1:89" x14ac:dyDescent="0.2">
      <c r="A452" s="136" t="s">
        <v>25</v>
      </c>
      <c r="B452" s="205">
        <v>448</v>
      </c>
      <c r="C452" s="189">
        <v>725</v>
      </c>
      <c r="D452" s="190">
        <v>213</v>
      </c>
      <c r="E452" s="191">
        <v>191</v>
      </c>
      <c r="F452" s="188">
        <v>454</v>
      </c>
      <c r="G452" s="192">
        <v>501</v>
      </c>
      <c r="H452" s="190">
        <v>796</v>
      </c>
      <c r="I452" s="191">
        <v>938</v>
      </c>
      <c r="J452" s="188">
        <v>101</v>
      </c>
      <c r="K452" s="189">
        <v>75</v>
      </c>
      <c r="L452" s="190">
        <v>340</v>
      </c>
      <c r="M452" s="188">
        <v>336</v>
      </c>
      <c r="N452" s="193">
        <v>729</v>
      </c>
      <c r="O452" s="206">
        <v>659</v>
      </c>
      <c r="P452" s="188">
        <v>377</v>
      </c>
      <c r="Q452" s="189">
        <v>284</v>
      </c>
      <c r="R452" s="190">
        <v>599</v>
      </c>
      <c r="S452" s="191">
        <v>441</v>
      </c>
      <c r="T452" s="197">
        <v>99</v>
      </c>
      <c r="U452" s="188">
        <v>56</v>
      </c>
      <c r="V452" s="190">
        <v>390</v>
      </c>
      <c r="W452" s="207">
        <v>443</v>
      </c>
      <c r="X452" s="188">
        <v>377</v>
      </c>
      <c r="Y452" s="192">
        <v>130</v>
      </c>
      <c r="Z452" s="190">
        <v>881</v>
      </c>
      <c r="AA452" s="188">
        <v>959</v>
      </c>
      <c r="AB452" s="169">
        <v>5804</v>
      </c>
      <c r="AC452" s="170">
        <f t="shared" si="7752"/>
        <v>5738</v>
      </c>
      <c r="AE452" s="274" t="str">
        <f>$AE$18</f>
        <v>18:00 - 18:59</v>
      </c>
      <c r="AF452" s="125">
        <f t="shared" si="7943"/>
        <v>690</v>
      </c>
      <c r="AG452" s="189">
        <f t="shared" si="7943"/>
        <v>1105</v>
      </c>
      <c r="AH452" s="190">
        <f t="shared" si="7943"/>
        <v>268</v>
      </c>
      <c r="AI452" s="191">
        <f t="shared" si="7943"/>
        <v>392</v>
      </c>
      <c r="AJ452" s="275">
        <f t="shared" si="7943"/>
        <v>446</v>
      </c>
      <c r="AK452" s="192">
        <f t="shared" si="7943"/>
        <v>1733</v>
      </c>
      <c r="AL452" s="190">
        <f t="shared" si="7943"/>
        <v>1088</v>
      </c>
      <c r="AM452" s="191">
        <f t="shared" si="7943"/>
        <v>1700</v>
      </c>
      <c r="AN452" s="275">
        <f t="shared" si="7943"/>
        <v>272</v>
      </c>
      <c r="AO452" s="192">
        <f t="shared" si="7943"/>
        <v>83</v>
      </c>
      <c r="AP452" s="190">
        <f t="shared" si="7944"/>
        <v>915</v>
      </c>
      <c r="AQ452" s="275">
        <f t="shared" si="7944"/>
        <v>238</v>
      </c>
      <c r="AR452" s="193">
        <f t="shared" si="7944"/>
        <v>1515</v>
      </c>
      <c r="AS452" s="194">
        <f t="shared" si="7944"/>
        <v>1034</v>
      </c>
      <c r="AT452" s="275">
        <f t="shared" si="7944"/>
        <v>627</v>
      </c>
      <c r="AU452" s="192">
        <f t="shared" si="7944"/>
        <v>579</v>
      </c>
      <c r="AV452" s="190">
        <f t="shared" si="7944"/>
        <v>823</v>
      </c>
      <c r="AW452" s="191">
        <f t="shared" si="7944"/>
        <v>896</v>
      </c>
      <c r="AX452" s="275">
        <f t="shared" si="7944"/>
        <v>173</v>
      </c>
      <c r="AY452" s="192">
        <f t="shared" si="7944"/>
        <v>44</v>
      </c>
      <c r="AZ452" s="190">
        <f t="shared" si="7944"/>
        <v>1032</v>
      </c>
      <c r="BA452" s="191">
        <f t="shared" si="7944"/>
        <v>558</v>
      </c>
      <c r="BB452" s="275">
        <f t="shared" si="7944"/>
        <v>625</v>
      </c>
      <c r="BC452" s="192">
        <f t="shared" si="7944"/>
        <v>241</v>
      </c>
      <c r="BD452" s="190">
        <f t="shared" si="7944"/>
        <v>1215</v>
      </c>
      <c r="BE452" s="275">
        <f t="shared" si="7944"/>
        <v>1361</v>
      </c>
      <c r="BF452" s="171">
        <f>SUM(AF452,AH452,AJ452,AL452,AN452,AP452,AR452,AT452,AV452,AX452,AZ452,BB452,BD452)</f>
        <v>9689</v>
      </c>
      <c r="BG452" s="172">
        <f>SUM(AG452,AI452,AK452,AM452,AO452,AQ452,AS452,AU452,AW452,AY452,BA452,BC452,BE452)</f>
        <v>9964</v>
      </c>
      <c r="BI452" s="136" t="s">
        <v>25</v>
      </c>
      <c r="BJ452" s="128">
        <f>B452/B467</f>
        <v>4.5925166581240393E-2</v>
      </c>
      <c r="BK452" s="129">
        <f t="shared" ref="BK452" si="7972">C452/C467</f>
        <v>6.3246968507371548E-2</v>
      </c>
      <c r="BL452" s="130">
        <f t="shared" ref="BL452" si="7973">D452/D467</f>
        <v>5.3720050441361918E-2</v>
      </c>
      <c r="BM452" s="131">
        <f t="shared" ref="BM452" si="7974">E452/E467</f>
        <v>4.4059976931949248E-2</v>
      </c>
      <c r="BN452" s="128">
        <f t="shared" ref="BN452" si="7975">F452/F467</f>
        <v>3.9720034995625549E-2</v>
      </c>
      <c r="BO452" s="129">
        <f t="shared" ref="BO452" si="7976">G452/G467</f>
        <v>3.4279849469722887E-2</v>
      </c>
      <c r="BP452" s="130">
        <f t="shared" ref="BP452" si="7977">H452/H467</f>
        <v>4.9812265331664579E-2</v>
      </c>
      <c r="BQ452" s="131">
        <f t="shared" ref="BQ452" si="7978">I452/I467</f>
        <v>4.9957392415850024E-2</v>
      </c>
      <c r="BR452" s="128">
        <f t="shared" ref="BR452" si="7979">J452/J467</f>
        <v>4.3893959148196438E-2</v>
      </c>
      <c r="BS452" s="129">
        <f t="shared" ref="BS452" si="7980">K452/K467</f>
        <v>3.6266924564796903E-2</v>
      </c>
      <c r="BT452" s="130">
        <f t="shared" ref="BT452" si="7981">L452/L467</f>
        <v>4.2325407693265281E-2</v>
      </c>
      <c r="BU452" s="128">
        <f t="shared" ref="BU452" si="7982">M452/M467</f>
        <v>4.7863247863247867E-2</v>
      </c>
      <c r="BV452" s="132">
        <f t="shared" ref="BV452" si="7983">N452/N467</f>
        <v>4.2029403286249642E-2</v>
      </c>
      <c r="BW452" s="133">
        <f t="shared" ref="BW452" si="7984">O452/O467</f>
        <v>4.1894469167196441E-2</v>
      </c>
      <c r="BX452" s="128">
        <f t="shared" ref="BX452" si="7985">P452/P467</f>
        <v>4.2493237150586116E-2</v>
      </c>
      <c r="BY452" s="129">
        <f t="shared" ref="BY452" si="7986">Q452/Q467</f>
        <v>3.8639455782312926E-2</v>
      </c>
      <c r="BZ452" s="130">
        <f t="shared" ref="BZ452" si="7987">R452/R467</f>
        <v>4.9005972347214266E-2</v>
      </c>
      <c r="CA452" s="131">
        <f t="shared" ref="CA452" si="7988">S452/S467</f>
        <v>4.0712703101920239E-2</v>
      </c>
      <c r="CB452" s="128">
        <f t="shared" ref="CB452" si="7989">T452/T467</f>
        <v>4.5790934320074007E-2</v>
      </c>
      <c r="CC452" s="129">
        <f t="shared" ref="CC452" si="7990">U452/U467</f>
        <v>3.2202415181138588E-2</v>
      </c>
      <c r="CD452" s="130">
        <f t="shared" ref="CD452" si="7991">V452/V467</f>
        <v>4.3362241494329552E-2</v>
      </c>
      <c r="CE452" s="131">
        <f t="shared" ref="CE452" si="7992">W452/W467</f>
        <v>4.6700400590343666E-2</v>
      </c>
      <c r="CF452" s="128">
        <f t="shared" ref="CF452" si="7993">X452/X467</f>
        <v>4.9384333246004719E-2</v>
      </c>
      <c r="CG452" s="129">
        <f t="shared" ref="CG452" si="7994">Y452/Y467</f>
        <v>3.4546904065904861E-2</v>
      </c>
      <c r="CH452" s="130">
        <f t="shared" ref="CH452" si="7995">Z452/Z467</f>
        <v>5.4863619379748409E-2</v>
      </c>
      <c r="CI452" s="128">
        <f t="shared" ref="CI452" si="7996">AA452/AA467</f>
        <v>5.5308841340331046E-2</v>
      </c>
      <c r="CJ452" s="134">
        <f t="shared" ref="CJ452" si="7997">AB452/AB467</f>
        <v>4.6524304219571627E-2</v>
      </c>
      <c r="CK452" s="135">
        <f t="shared" ref="CK452" si="7998">AC452/AC467</f>
        <v>4.6082431173503809E-2</v>
      </c>
    </row>
    <row r="453" spans="1:89" ht="13.5" thickBot="1" x14ac:dyDescent="0.25">
      <c r="A453" s="145" t="s">
        <v>26</v>
      </c>
      <c r="B453" s="202">
        <v>441</v>
      </c>
      <c r="C453" s="196">
        <v>561</v>
      </c>
      <c r="D453" s="197">
        <v>213</v>
      </c>
      <c r="E453" s="198">
        <v>180</v>
      </c>
      <c r="F453" s="195">
        <v>458</v>
      </c>
      <c r="G453" s="199">
        <v>506</v>
      </c>
      <c r="H453" s="197">
        <v>798</v>
      </c>
      <c r="I453" s="198">
        <v>850</v>
      </c>
      <c r="J453" s="195">
        <v>72</v>
      </c>
      <c r="K453" s="196">
        <v>92</v>
      </c>
      <c r="L453" s="197">
        <v>294</v>
      </c>
      <c r="M453" s="195">
        <v>347</v>
      </c>
      <c r="N453" s="200">
        <v>759</v>
      </c>
      <c r="O453" s="203">
        <v>691</v>
      </c>
      <c r="P453" s="195">
        <v>356</v>
      </c>
      <c r="Q453" s="196">
        <v>297</v>
      </c>
      <c r="R453" s="197">
        <v>613</v>
      </c>
      <c r="S453" s="198">
        <v>461</v>
      </c>
      <c r="T453" s="195">
        <v>61</v>
      </c>
      <c r="U453" s="199">
        <v>68</v>
      </c>
      <c r="V453" s="197">
        <v>377</v>
      </c>
      <c r="W453" s="204">
        <v>433</v>
      </c>
      <c r="X453" s="195">
        <v>332</v>
      </c>
      <c r="Y453" s="199">
        <v>141</v>
      </c>
      <c r="Z453" s="197">
        <v>957</v>
      </c>
      <c r="AA453" s="195">
        <v>938</v>
      </c>
      <c r="AB453" s="169">
        <v>5731</v>
      </c>
      <c r="AC453" s="170">
        <f t="shared" si="7752"/>
        <v>5565</v>
      </c>
      <c r="AE453" s="272"/>
      <c r="AF453" s="125"/>
      <c r="AG453" s="196"/>
      <c r="AH453" s="197"/>
      <c r="AI453" s="198"/>
      <c r="AJ453" s="195"/>
      <c r="AK453" s="199"/>
      <c r="AL453" s="197"/>
      <c r="AM453" s="198"/>
      <c r="AN453" s="195"/>
      <c r="AO453" s="199"/>
      <c r="AP453" s="197"/>
      <c r="AQ453" s="195"/>
      <c r="AR453" s="200"/>
      <c r="AS453" s="201"/>
      <c r="AT453" s="195"/>
      <c r="AU453" s="199"/>
      <c r="AV453" s="197"/>
      <c r="AW453" s="198"/>
      <c r="AX453" s="195"/>
      <c r="AY453" s="199"/>
      <c r="AZ453" s="197"/>
      <c r="BA453" s="198"/>
      <c r="BB453" s="195"/>
      <c r="BC453" s="199"/>
      <c r="BD453" s="197"/>
      <c r="BE453" s="195"/>
      <c r="BF453" s="171"/>
      <c r="BG453" s="172"/>
      <c r="BI453" s="145" t="s">
        <v>26</v>
      </c>
      <c r="BJ453" s="128">
        <f>B453/B467</f>
        <v>4.5207585853408505E-2</v>
      </c>
      <c r="BK453" s="129">
        <f t="shared" ref="BK453" si="7999">C453/C467</f>
        <v>4.8940068045014391E-2</v>
      </c>
      <c r="BL453" s="130">
        <f t="shared" ref="BL453" si="8000">D453/D467</f>
        <v>5.3720050441361918E-2</v>
      </c>
      <c r="BM453" s="131">
        <f t="shared" ref="BM453" si="8001">E453/E467</f>
        <v>4.1522491349480967E-2</v>
      </c>
      <c r="BN453" s="128">
        <f t="shared" ref="BN453" si="8002">F453/F467</f>
        <v>4.006999125109361E-2</v>
      </c>
      <c r="BO453" s="129">
        <f t="shared" ref="BO453" si="8003">G453/G467</f>
        <v>3.4621963735887787E-2</v>
      </c>
      <c r="BP453" s="130">
        <f t="shared" ref="BP453" si="8004">H453/H467</f>
        <v>4.9937421777221526E-2</v>
      </c>
      <c r="BQ453" s="131">
        <f t="shared" ref="BQ453" si="8005">I453/I467</f>
        <v>4.5270558159352367E-2</v>
      </c>
      <c r="BR453" s="128">
        <f t="shared" ref="BR453" si="8006">J453/J467</f>
        <v>3.1290743155149937E-2</v>
      </c>
      <c r="BS453" s="129">
        <f t="shared" ref="BS453" si="8007">K453/K467</f>
        <v>4.4487427466150871E-2</v>
      </c>
      <c r="BT453" s="130">
        <f t="shared" ref="BT453" si="8008">L453/L467</f>
        <v>3.6599029005352918E-2</v>
      </c>
      <c r="BU453" s="128">
        <f t="shared" ref="BU453" si="8009">M453/M467</f>
        <v>4.9430199430199433E-2</v>
      </c>
      <c r="BV453" s="132">
        <f t="shared" ref="BV453" si="8010">N453/N467</f>
        <v>4.3759008359757857E-2</v>
      </c>
      <c r="BW453" s="133">
        <f t="shared" ref="BW453" si="8011">O453/O467</f>
        <v>4.3928798474253017E-2</v>
      </c>
      <c r="BX453" s="128">
        <f t="shared" ref="BX453" si="8012">P453/P467</f>
        <v>4.012623985572588E-2</v>
      </c>
      <c r="BY453" s="129">
        <f t="shared" ref="BY453" si="8013">Q453/Q467</f>
        <v>4.0408163265306121E-2</v>
      </c>
      <c r="BZ453" s="130">
        <f t="shared" ref="BZ453" si="8014">R453/R467</f>
        <v>5.0151354004745151E-2</v>
      </c>
      <c r="CA453" s="131">
        <f t="shared" ref="CA453" si="8015">S453/S467</f>
        <v>4.2559084194977843E-2</v>
      </c>
      <c r="CB453" s="128">
        <f t="shared" ref="CB453" si="8016">T453/T467</f>
        <v>2.8214616096207217E-2</v>
      </c>
      <c r="CC453" s="129">
        <f t="shared" ref="CC453" si="8017">U453/U467</f>
        <v>3.9102932719953999E-2</v>
      </c>
      <c r="CD453" s="130">
        <f t="shared" ref="CD453" si="8018">V453/V467</f>
        <v>4.1916833444518568E-2</v>
      </c>
      <c r="CE453" s="131">
        <f t="shared" ref="CE453" si="8019">W453/W467</f>
        <v>4.5646215475437485E-2</v>
      </c>
      <c r="CF453" s="128">
        <f t="shared" ref="CF453" si="8020">X453/X467</f>
        <v>4.3489651558815824E-2</v>
      </c>
      <c r="CG453" s="129">
        <f t="shared" ref="CG453" si="8021">Y453/Y467</f>
        <v>3.7470103640712196E-2</v>
      </c>
      <c r="CH453" s="130">
        <f t="shared" ref="CH453" si="8022">Z453/Z467</f>
        <v>5.9596462822269276E-2</v>
      </c>
      <c r="CI453" s="128">
        <f t="shared" ref="CI453" si="8023">AA453/AA467</f>
        <v>5.4097698829228907E-2</v>
      </c>
      <c r="CJ453" s="134">
        <f t="shared" ref="CJ453" si="8024">AB453/AB467</f>
        <v>4.5939143260228292E-2</v>
      </c>
      <c r="CK453" s="135">
        <f t="shared" ref="CK453" si="8025">AC453/AC467</f>
        <v>4.469305149539015E-2</v>
      </c>
    </row>
    <row r="454" spans="1:89" ht="14.25" thickTop="1" thickBot="1" x14ac:dyDescent="0.25">
      <c r="A454" s="136" t="s">
        <v>27</v>
      </c>
      <c r="B454" s="205">
        <v>455</v>
      </c>
      <c r="C454" s="189">
        <v>683</v>
      </c>
      <c r="D454" s="190">
        <v>206</v>
      </c>
      <c r="E454" s="191">
        <v>200</v>
      </c>
      <c r="F454" s="188">
        <v>430</v>
      </c>
      <c r="G454" s="192">
        <v>659</v>
      </c>
      <c r="H454" s="190">
        <v>807</v>
      </c>
      <c r="I454" s="191">
        <v>1037</v>
      </c>
      <c r="J454" s="188">
        <v>110</v>
      </c>
      <c r="K454" s="189">
        <v>86</v>
      </c>
      <c r="L454" s="190">
        <v>372</v>
      </c>
      <c r="M454" s="188">
        <v>348</v>
      </c>
      <c r="N454" s="193">
        <v>882</v>
      </c>
      <c r="O454" s="206">
        <v>650</v>
      </c>
      <c r="P454" s="188">
        <v>483</v>
      </c>
      <c r="Q454" s="189">
        <v>339</v>
      </c>
      <c r="R454" s="190">
        <v>680</v>
      </c>
      <c r="S454" s="191">
        <v>522</v>
      </c>
      <c r="T454" s="188">
        <v>91</v>
      </c>
      <c r="U454" s="192">
        <v>73</v>
      </c>
      <c r="V454" s="190">
        <v>438</v>
      </c>
      <c r="W454" s="207">
        <v>441</v>
      </c>
      <c r="X454" s="188">
        <v>364</v>
      </c>
      <c r="Y454" s="192">
        <v>141</v>
      </c>
      <c r="Z454" s="190">
        <v>890</v>
      </c>
      <c r="AA454" s="188">
        <v>990</v>
      </c>
      <c r="AB454" s="169">
        <v>6208</v>
      </c>
      <c r="AC454" s="170">
        <f t="shared" si="7752"/>
        <v>6169</v>
      </c>
      <c r="AE454" s="266" t="s">
        <v>13</v>
      </c>
      <c r="AF454" s="20">
        <f t="shared" ref="AF454:BG454" si="8026">SUM(AF451:AF453)</f>
        <v>1469</v>
      </c>
      <c r="AG454" s="21">
        <f t="shared" si="8026"/>
        <v>2461</v>
      </c>
      <c r="AH454" s="20">
        <f t="shared" si="8026"/>
        <v>594</v>
      </c>
      <c r="AI454" s="21">
        <f t="shared" si="8026"/>
        <v>835</v>
      </c>
      <c r="AJ454" s="20">
        <f t="shared" si="8026"/>
        <v>1049</v>
      </c>
      <c r="AK454" s="21">
        <f t="shared" si="8026"/>
        <v>4210</v>
      </c>
      <c r="AL454" s="20">
        <f t="shared" si="8026"/>
        <v>2290</v>
      </c>
      <c r="AM454" s="21">
        <f t="shared" si="8026"/>
        <v>3907</v>
      </c>
      <c r="AN454" s="20">
        <f t="shared" si="8026"/>
        <v>615</v>
      </c>
      <c r="AO454" s="21">
        <f t="shared" si="8026"/>
        <v>153</v>
      </c>
      <c r="AP454" s="20">
        <f t="shared" si="8026"/>
        <v>1702</v>
      </c>
      <c r="AQ454" s="21">
        <f t="shared" si="8026"/>
        <v>575</v>
      </c>
      <c r="AR454" s="20">
        <f t="shared" si="8026"/>
        <v>3189</v>
      </c>
      <c r="AS454" s="21">
        <f t="shared" si="8026"/>
        <v>2184</v>
      </c>
      <c r="AT454" s="20">
        <f t="shared" si="8026"/>
        <v>1540</v>
      </c>
      <c r="AU454" s="21">
        <f t="shared" si="8026"/>
        <v>1190</v>
      </c>
      <c r="AV454" s="20">
        <f t="shared" si="8026"/>
        <v>2112</v>
      </c>
      <c r="AW454" s="21">
        <f t="shared" si="8026"/>
        <v>1957</v>
      </c>
      <c r="AX454" s="20">
        <f t="shared" si="8026"/>
        <v>483</v>
      </c>
      <c r="AY454" s="21">
        <f t="shared" si="8026"/>
        <v>103</v>
      </c>
      <c r="AZ454" s="20">
        <f t="shared" si="8026"/>
        <v>1893</v>
      </c>
      <c r="BA454" s="21">
        <f t="shared" si="8026"/>
        <v>1180</v>
      </c>
      <c r="BB454" s="20">
        <f t="shared" si="8026"/>
        <v>1541</v>
      </c>
      <c r="BC454" s="21">
        <f t="shared" si="8026"/>
        <v>443</v>
      </c>
      <c r="BD454" s="20">
        <f t="shared" si="8026"/>
        <v>2591</v>
      </c>
      <c r="BE454" s="21">
        <f t="shared" si="8026"/>
        <v>3207</v>
      </c>
      <c r="BF454" s="173">
        <f t="shared" si="8026"/>
        <v>21068</v>
      </c>
      <c r="BG454" s="174">
        <f t="shared" si="8026"/>
        <v>22405</v>
      </c>
      <c r="BI454" s="136" t="s">
        <v>27</v>
      </c>
      <c r="BJ454" s="128">
        <f>B454/B467</f>
        <v>4.6642747309072273E-2</v>
      </c>
      <c r="BK454" s="129">
        <f t="shared" ref="BK454" si="8027">C454/C467</f>
        <v>5.9583006193841055E-2</v>
      </c>
      <c r="BL454" s="130">
        <f t="shared" ref="BL454" si="8028">D454/D467</f>
        <v>5.1954602774274904E-2</v>
      </c>
      <c r="BM454" s="131">
        <f t="shared" ref="BM454" si="8029">E454/E467</f>
        <v>4.61361014994233E-2</v>
      </c>
      <c r="BN454" s="128">
        <f t="shared" ref="BN454" si="8030">F454/F467</f>
        <v>3.762029746281715E-2</v>
      </c>
      <c r="BO454" s="129">
        <f t="shared" ref="BO454" si="8031">G454/G467</f>
        <v>4.5090660280533698E-2</v>
      </c>
      <c r="BP454" s="130">
        <f t="shared" ref="BP454" si="8032">H454/H467</f>
        <v>5.0500625782227783E-2</v>
      </c>
      <c r="BQ454" s="131">
        <f t="shared" ref="BQ454" si="8033">I454/I467</f>
        <v>5.5230080954409885E-2</v>
      </c>
      <c r="BR454" s="128">
        <f t="shared" ref="BR454" si="8034">J454/J467</f>
        <v>4.7805302042590175E-2</v>
      </c>
      <c r="BS454" s="129">
        <f t="shared" ref="BS454" si="8035">K454/K467</f>
        <v>4.1586073500967116E-2</v>
      </c>
      <c r="BT454" s="130">
        <f t="shared" ref="BT454" si="8036">L454/L467</f>
        <v>4.6308975476160835E-2</v>
      </c>
      <c r="BU454" s="128">
        <f t="shared" ref="BU454" si="8037">M454/M467</f>
        <v>4.957264957264957E-2</v>
      </c>
      <c r="BV454" s="132">
        <f t="shared" ref="BV454" si="8038">N454/N467</f>
        <v>5.085038916114154E-2</v>
      </c>
      <c r="BW454" s="133">
        <f t="shared" ref="BW454" si="8039">O454/O467</f>
        <v>4.1322314049586778E-2</v>
      </c>
      <c r="BX454" s="128">
        <f t="shared" ref="BX454" si="8040">P454/P467</f>
        <v>5.4440937781785395E-2</v>
      </c>
      <c r="BY454" s="129">
        <f t="shared" ref="BY454" si="8041">Q454/Q467</f>
        <v>4.6122448979591835E-2</v>
      </c>
      <c r="BZ454" s="130">
        <f t="shared" ref="BZ454" si="8042">R454/R467</f>
        <v>5.5632823365785816E-2</v>
      </c>
      <c r="CA454" s="131">
        <f t="shared" ref="CA454" si="8043">S454/S467</f>
        <v>4.8190546528803543E-2</v>
      </c>
      <c r="CB454" s="128">
        <f t="shared" ref="CB454" si="8044">T454/T467</f>
        <v>4.2090656799259947E-2</v>
      </c>
      <c r="CC454" s="129">
        <f t="shared" ref="CC454" si="8045">U454/U467</f>
        <v>4.1978148361127086E-2</v>
      </c>
      <c r="CD454" s="130">
        <f t="shared" ref="CD454" si="8046">V454/V467</f>
        <v>4.8699132755170113E-2</v>
      </c>
      <c r="CE454" s="131">
        <f t="shared" ref="CE454" si="8047">W454/W467</f>
        <v>4.6489563567362426E-2</v>
      </c>
      <c r="CF454" s="128">
        <f t="shared" ref="CF454" si="8048">X454/X467</f>
        <v>4.7681425203039036E-2</v>
      </c>
      <c r="CG454" s="129">
        <f t="shared" ref="CG454" si="8049">Y454/Y467</f>
        <v>3.7470103640712196E-2</v>
      </c>
      <c r="CH454" s="130">
        <f t="shared" ref="CH454" si="8050">Z454/Z467</f>
        <v>5.54240876821522E-2</v>
      </c>
      <c r="CI454" s="128">
        <f t="shared" ref="CI454" si="8051">AA454/AA467</f>
        <v>5.7096718380529439E-2</v>
      </c>
      <c r="CJ454" s="134">
        <f t="shared" ref="CJ454" si="8052">AB454/AB467</f>
        <v>4.9762729254841605E-2</v>
      </c>
      <c r="CK454" s="135">
        <f t="shared" ref="CK454" si="8053">AC454/AC467</f>
        <v>4.9543833724180024E-2</v>
      </c>
    </row>
    <row r="455" spans="1:89" ht="13.5" thickTop="1" x14ac:dyDescent="0.2">
      <c r="A455" s="145" t="s">
        <v>28</v>
      </c>
      <c r="B455" s="202">
        <v>422</v>
      </c>
      <c r="C455" s="196">
        <v>707</v>
      </c>
      <c r="D455" s="197">
        <v>250</v>
      </c>
      <c r="E455" s="198">
        <v>234</v>
      </c>
      <c r="F455" s="195">
        <v>432</v>
      </c>
      <c r="G455" s="199">
        <v>810</v>
      </c>
      <c r="H455" s="197">
        <v>937</v>
      </c>
      <c r="I455" s="198">
        <v>1103</v>
      </c>
      <c r="J455" s="195">
        <v>129</v>
      </c>
      <c r="K455" s="196">
        <v>72</v>
      </c>
      <c r="L455" s="197">
        <v>574</v>
      </c>
      <c r="M455" s="195">
        <v>330</v>
      </c>
      <c r="N455" s="200">
        <v>1138</v>
      </c>
      <c r="O455" s="203">
        <v>757</v>
      </c>
      <c r="P455" s="195">
        <v>627</v>
      </c>
      <c r="Q455" s="196">
        <v>306</v>
      </c>
      <c r="R455" s="197">
        <v>736</v>
      </c>
      <c r="S455" s="198">
        <v>602</v>
      </c>
      <c r="T455" s="195">
        <v>158</v>
      </c>
      <c r="U455" s="199">
        <v>56</v>
      </c>
      <c r="V455" s="197">
        <v>637</v>
      </c>
      <c r="W455" s="204">
        <v>526</v>
      </c>
      <c r="X455" s="195">
        <v>559</v>
      </c>
      <c r="Y455" s="199">
        <v>153</v>
      </c>
      <c r="Z455" s="197">
        <v>1083</v>
      </c>
      <c r="AA455" s="195">
        <v>1116</v>
      </c>
      <c r="AB455" s="169">
        <v>7682</v>
      </c>
      <c r="AC455" s="170">
        <f t="shared" si="7752"/>
        <v>6772</v>
      </c>
      <c r="BI455" s="145" t="s">
        <v>28</v>
      </c>
      <c r="BJ455" s="128">
        <f>B455/B467</f>
        <v>4.3259866735007688E-2</v>
      </c>
      <c r="BK455" s="129">
        <f t="shared" ref="BK455" si="8054">C455/C467</f>
        <v>6.1676698944429904E-2</v>
      </c>
      <c r="BL455" s="130">
        <f t="shared" ref="BL455" si="8055">D455/D467</f>
        <v>6.3051702395964693E-2</v>
      </c>
      <c r="BM455" s="131">
        <f t="shared" ref="BM455" si="8056">E455/E467</f>
        <v>5.3979238754325261E-2</v>
      </c>
      <c r="BN455" s="128">
        <f t="shared" ref="BN455" si="8057">F455/F467</f>
        <v>3.7795275590551181E-2</v>
      </c>
      <c r="BO455" s="129">
        <f t="shared" ref="BO455" si="8058">G455/G467</f>
        <v>5.5422511118713651E-2</v>
      </c>
      <c r="BP455" s="130">
        <f t="shared" ref="BP455" si="8059">H455/H467</f>
        <v>5.8635794743429288E-2</v>
      </c>
      <c r="BQ455" s="131">
        <f t="shared" ref="BQ455" si="8060">I455/I467</f>
        <v>5.8745206646783128E-2</v>
      </c>
      <c r="BR455" s="128">
        <f t="shared" ref="BR455" si="8061">J455/J467</f>
        <v>5.6062581486310298E-2</v>
      </c>
      <c r="BS455" s="129">
        <f t="shared" ref="BS455" si="8062">K455/K467</f>
        <v>3.4816247582205029E-2</v>
      </c>
      <c r="BT455" s="130">
        <f t="shared" ref="BT455" si="8063">L455/L467</f>
        <v>7.1455247105689026E-2</v>
      </c>
      <c r="BU455" s="128">
        <f t="shared" ref="BU455" si="8064">M455/M467</f>
        <v>4.7008547008547008E-2</v>
      </c>
      <c r="BV455" s="132">
        <f t="shared" ref="BV455" si="8065">N455/N467</f>
        <v>6.5609685788411642E-2</v>
      </c>
      <c r="BW455" s="133">
        <f t="shared" ref="BW455" si="8066">O455/O467</f>
        <v>4.8124602670057214E-2</v>
      </c>
      <c r="BX455" s="128">
        <f t="shared" ref="BX455" si="8067">P455/P467</f>
        <v>7.067177637511271E-2</v>
      </c>
      <c r="BY455" s="129">
        <f t="shared" ref="BY455" si="8068">Q455/Q467</f>
        <v>4.1632653061224489E-2</v>
      </c>
      <c r="BZ455" s="130">
        <f t="shared" ref="BZ455" si="8069">R455/R467</f>
        <v>6.0214349995909348E-2</v>
      </c>
      <c r="CA455" s="131">
        <f t="shared" ref="CA455" si="8070">S455/S467</f>
        <v>5.5576070901033975E-2</v>
      </c>
      <c r="CB455" s="128">
        <f t="shared" ref="CB455" si="8071">T455/T467</f>
        <v>7.3080481036077699E-2</v>
      </c>
      <c r="CC455" s="129">
        <f t="shared" ref="CC455" si="8072">U455/U467</f>
        <v>3.2202415181138588E-2</v>
      </c>
      <c r="CD455" s="130">
        <f t="shared" ref="CD455" si="8073">V455/V467</f>
        <v>7.0824994440738268E-2</v>
      </c>
      <c r="CE455" s="131">
        <f t="shared" ref="CE455" si="8074">W455/W467</f>
        <v>5.5450137044064936E-2</v>
      </c>
      <c r="CF455" s="128">
        <f t="shared" ref="CF455" si="8075">X455/X467</f>
        <v>7.3225045847524234E-2</v>
      </c>
      <c r="CG455" s="129">
        <f t="shared" ref="CG455" si="8076">Y455/Y467</f>
        <v>4.0659048631411107E-2</v>
      </c>
      <c r="CH455" s="130">
        <f t="shared" ref="CH455" si="8077">Z455/Z467</f>
        <v>6.7443019055922288E-2</v>
      </c>
      <c r="CI455" s="128">
        <f t="shared" ref="CI455" si="8078">AA455/AA467</f>
        <v>6.4363573447142275E-2</v>
      </c>
      <c r="CJ455" s="134">
        <f t="shared" ref="CJ455" si="8079">AB455/AB467</f>
        <v>6.1578171091445429E-2</v>
      </c>
      <c r="CK455" s="135">
        <f t="shared" ref="CK455" si="8080">AC455/AC467</f>
        <v>5.438658485656462E-2</v>
      </c>
    </row>
    <row r="456" spans="1:89" x14ac:dyDescent="0.2">
      <c r="A456" s="136" t="s">
        <v>29</v>
      </c>
      <c r="B456" s="205">
        <v>565</v>
      </c>
      <c r="C456" s="189">
        <v>1003</v>
      </c>
      <c r="D456" s="190">
        <v>373</v>
      </c>
      <c r="E456" s="191">
        <v>320</v>
      </c>
      <c r="F456" s="188">
        <v>551</v>
      </c>
      <c r="G456" s="192">
        <v>1507</v>
      </c>
      <c r="H456" s="190">
        <v>1109</v>
      </c>
      <c r="I456" s="191">
        <v>1607</v>
      </c>
      <c r="J456" s="188">
        <v>253</v>
      </c>
      <c r="K456" s="189">
        <v>82</v>
      </c>
      <c r="L456" s="190">
        <v>727</v>
      </c>
      <c r="M456" s="188">
        <v>296</v>
      </c>
      <c r="N456" s="193">
        <v>1562</v>
      </c>
      <c r="O456" s="206">
        <v>940</v>
      </c>
      <c r="P456" s="188">
        <v>942</v>
      </c>
      <c r="Q456" s="189">
        <v>409</v>
      </c>
      <c r="R456" s="190">
        <v>1148</v>
      </c>
      <c r="S456" s="191">
        <v>779</v>
      </c>
      <c r="T456" s="188">
        <v>336</v>
      </c>
      <c r="U456" s="192">
        <v>44</v>
      </c>
      <c r="V456" s="190">
        <v>1116</v>
      </c>
      <c r="W456" s="207">
        <v>559</v>
      </c>
      <c r="X456" s="188">
        <v>847</v>
      </c>
      <c r="Y456" s="192">
        <v>179</v>
      </c>
      <c r="Z456" s="190">
        <v>1239</v>
      </c>
      <c r="AA456" s="188">
        <v>1471</v>
      </c>
      <c r="AB456" s="169">
        <v>10768</v>
      </c>
      <c r="AC456" s="170">
        <f t="shared" si="7752"/>
        <v>9196</v>
      </c>
      <c r="BI456" s="136" t="s">
        <v>29</v>
      </c>
      <c r="BJ456" s="128">
        <f>B456/B467</f>
        <v>5.7919015889287544E-2</v>
      </c>
      <c r="BK456" s="129">
        <f t="shared" ref="BK456" si="8081">C456/C467</f>
        <v>8.7498909535025732E-2</v>
      </c>
      <c r="BL456" s="130">
        <f t="shared" ref="BL456" si="8082">D456/D467</f>
        <v>9.4073139974779313E-2</v>
      </c>
      <c r="BM456" s="131">
        <f t="shared" ref="BM456" si="8083">E456/E467</f>
        <v>7.381776239907728E-2</v>
      </c>
      <c r="BN456" s="128">
        <f t="shared" ref="BN456" si="8084">F456/F467</f>
        <v>4.8206474190726156E-2</v>
      </c>
      <c r="BO456" s="129">
        <f t="shared" ref="BO456" si="8085">G456/G467</f>
        <v>0.10311323982210058</v>
      </c>
      <c r="BP456" s="130">
        <f t="shared" ref="BP456" si="8086">H456/H467</f>
        <v>6.9399249061326662E-2</v>
      </c>
      <c r="BQ456" s="131">
        <f t="shared" ref="BQ456" si="8087">I456/I467</f>
        <v>8.5587984661269711E-2</v>
      </c>
      <c r="BR456" s="128">
        <f t="shared" ref="BR456" si="8088">J456/J467</f>
        <v>0.1099521946979574</v>
      </c>
      <c r="BS456" s="129">
        <f t="shared" ref="BS456" si="8089">K456/K467</f>
        <v>3.9651837524177946E-2</v>
      </c>
      <c r="BT456" s="130">
        <f t="shared" ref="BT456" si="8090">L456/L467</f>
        <v>9.0501680567658407E-2</v>
      </c>
      <c r="BU456" s="128">
        <f t="shared" ref="BU456" si="8091">M456/M467</f>
        <v>4.2165242165242166E-2</v>
      </c>
      <c r="BV456" s="132">
        <f t="shared" ref="BV456" si="8092">N456/N467</f>
        <v>9.0054770827327754E-2</v>
      </c>
      <c r="BW456" s="133">
        <f t="shared" ref="BW456" si="8093">O456/O467</f>
        <v>5.9758423394787034E-2</v>
      </c>
      <c r="BX456" s="128">
        <f t="shared" ref="BX456" si="8094">P456/P467</f>
        <v>0.10617673579801623</v>
      </c>
      <c r="BY456" s="129">
        <f t="shared" ref="BY456" si="8095">Q456/Q467</f>
        <v>5.5646258503401359E-2</v>
      </c>
      <c r="BZ456" s="130">
        <f t="shared" ref="BZ456" si="8096">R456/R467</f>
        <v>9.3921295917532524E-2</v>
      </c>
      <c r="CA456" s="131">
        <f t="shared" ref="CA456" si="8097">S456/S467</f>
        <v>7.1916543574593803E-2</v>
      </c>
      <c r="CB456" s="128">
        <f t="shared" ref="CB456" si="8098">T456/T467</f>
        <v>0.15541165587419056</v>
      </c>
      <c r="CC456" s="129">
        <f t="shared" ref="CC456" si="8099">U456/U467</f>
        <v>2.5301897642323174E-2</v>
      </c>
      <c r="CD456" s="130">
        <f t="shared" ref="CD456" si="8100">V456/V467</f>
        <v>0.12408272181454302</v>
      </c>
      <c r="CE456" s="131">
        <f t="shared" ref="CE456" si="8101">W456/W467</f>
        <v>5.8928947923255322E-2</v>
      </c>
      <c r="CF456" s="128">
        <f t="shared" ref="CF456" si="8102">X456/X467</f>
        <v>0.11095100864553314</v>
      </c>
      <c r="CG456" s="129">
        <f t="shared" ref="CG456" si="8103">Y456/Y467</f>
        <v>4.7568429444592081E-2</v>
      </c>
      <c r="CH456" s="130">
        <f t="shared" ref="CH456" si="8104">Z456/Z467</f>
        <v>7.7157802964254577E-2</v>
      </c>
      <c r="CI456" s="128">
        <f t="shared" ref="CI456" si="8105">AA456/AA467</f>
        <v>8.4837649230059403E-2</v>
      </c>
      <c r="CJ456" s="134">
        <f t="shared" ref="CJ456" si="8106">AB456/AB467</f>
        <v>8.6315249454918558E-2</v>
      </c>
      <c r="CK456" s="135">
        <f t="shared" ref="CK456" si="8107">AC456/AC467</f>
        <v>7.3853962542966362E-2</v>
      </c>
    </row>
    <row r="457" spans="1:89" x14ac:dyDescent="0.2">
      <c r="A457" s="145" t="s">
        <v>30</v>
      </c>
      <c r="B457" s="202">
        <v>779</v>
      </c>
      <c r="C457" s="196">
        <v>1356</v>
      </c>
      <c r="D457" s="197">
        <v>326</v>
      </c>
      <c r="E457" s="198">
        <v>443</v>
      </c>
      <c r="F457" s="195">
        <v>603</v>
      </c>
      <c r="G457" s="199">
        <v>2477</v>
      </c>
      <c r="H457" s="197">
        <v>1202</v>
      </c>
      <c r="I457" s="198">
        <v>2207</v>
      </c>
      <c r="J457" s="195">
        <v>343</v>
      </c>
      <c r="K457" s="196">
        <v>70</v>
      </c>
      <c r="L457" s="197">
        <v>787</v>
      </c>
      <c r="M457" s="195">
        <v>337</v>
      </c>
      <c r="N457" s="200">
        <v>1674</v>
      </c>
      <c r="O457" s="203">
        <v>1150</v>
      </c>
      <c r="P457" s="195">
        <v>913</v>
      </c>
      <c r="Q457" s="196">
        <v>611</v>
      </c>
      <c r="R457" s="197">
        <v>1289</v>
      </c>
      <c r="S457" s="198">
        <v>1061</v>
      </c>
      <c r="T457" s="195">
        <v>310</v>
      </c>
      <c r="U457" s="199">
        <v>59</v>
      </c>
      <c r="V457" s="197">
        <v>861</v>
      </c>
      <c r="W457" s="204">
        <v>622</v>
      </c>
      <c r="X457" s="195">
        <v>916</v>
      </c>
      <c r="Y457" s="199">
        <v>202</v>
      </c>
      <c r="Z457" s="197">
        <v>1376</v>
      </c>
      <c r="AA457" s="195">
        <v>1846</v>
      </c>
      <c r="AB457" s="169">
        <v>11379</v>
      </c>
      <c r="AC457" s="170">
        <f t="shared" si="7752"/>
        <v>12441</v>
      </c>
      <c r="BI457" s="145" t="s">
        <v>30</v>
      </c>
      <c r="BJ457" s="128">
        <f>B457/B467</f>
        <v>7.9856483854433627E-2</v>
      </c>
      <c r="BK457" s="129">
        <f t="shared" ref="BK457" si="8108">C457/C467</f>
        <v>0.11829364040827009</v>
      </c>
      <c r="BL457" s="130">
        <f t="shared" ref="BL457" si="8109">D457/D467</f>
        <v>8.2219419924337955E-2</v>
      </c>
      <c r="BM457" s="131">
        <f t="shared" ref="BM457" si="8110">E457/E467</f>
        <v>0.10219146482122261</v>
      </c>
      <c r="BN457" s="128">
        <f t="shared" ref="BN457" si="8111">F457/F467</f>
        <v>5.2755905511811023E-2</v>
      </c>
      <c r="BO457" s="129">
        <f t="shared" ref="BO457" si="8112">G457/G467</f>
        <v>0.16948340745809101</v>
      </c>
      <c r="BP457" s="130">
        <f t="shared" ref="BP457" si="8113">H457/H467</f>
        <v>7.5219023779724656E-2</v>
      </c>
      <c r="BQ457" s="131">
        <f t="shared" ref="BQ457" si="8114">I457/I467</f>
        <v>0.11754367277375373</v>
      </c>
      <c r="BR457" s="128">
        <f t="shared" ref="BR457" si="8115">J457/J467</f>
        <v>0.14906562364189482</v>
      </c>
      <c r="BS457" s="129">
        <f t="shared" ref="BS457" si="8116">K457/K467</f>
        <v>3.3849129593810444E-2</v>
      </c>
      <c r="BT457" s="130">
        <f t="shared" ref="BT457" si="8117">L457/L467</f>
        <v>9.7970870160587573E-2</v>
      </c>
      <c r="BU457" s="128">
        <f t="shared" ref="BU457" si="8118">M457/M467</f>
        <v>4.8005698005698004E-2</v>
      </c>
      <c r="BV457" s="132">
        <f t="shared" ref="BV457" si="8119">N457/N467</f>
        <v>9.6511963101758427E-2</v>
      </c>
      <c r="BW457" s="133">
        <f t="shared" ref="BW457" si="8120">O457/O467</f>
        <v>7.3108709472345837E-2</v>
      </c>
      <c r="BX457" s="128">
        <f t="shared" ref="BX457" si="8121">P457/P467</f>
        <v>0.10290802524797114</v>
      </c>
      <c r="BY457" s="129">
        <f t="shared" ref="BY457" si="8122">Q457/Q467</f>
        <v>8.3129251700680279E-2</v>
      </c>
      <c r="BZ457" s="130">
        <f t="shared" ref="BZ457" si="8123">R457/R467</f>
        <v>0.10545692546837929</v>
      </c>
      <c r="CA457" s="131">
        <f t="shared" ref="CA457" si="8124">S457/S467</f>
        <v>9.7950516986706052E-2</v>
      </c>
      <c r="CB457" s="128">
        <f t="shared" ref="CB457" si="8125">T457/T467</f>
        <v>0.14338575393154487</v>
      </c>
      <c r="CC457" s="129">
        <f t="shared" ref="CC457" si="8126">U457/U467</f>
        <v>3.3927544565842439E-2</v>
      </c>
      <c r="CD457" s="130">
        <f t="shared" ref="CD457" si="8127">V457/V467</f>
        <v>9.5730486991327551E-2</v>
      </c>
      <c r="CE457" s="131">
        <f t="shared" ref="CE457" si="8128">W457/W467</f>
        <v>6.5570314147164244E-2</v>
      </c>
      <c r="CF457" s="128">
        <f t="shared" ref="CF457" si="8129">X457/X467</f>
        <v>0.11998952056588945</v>
      </c>
      <c r="CG457" s="129">
        <f t="shared" ref="CG457" si="8130">Y457/Y467</f>
        <v>5.3680574010098327E-2</v>
      </c>
      <c r="CH457" s="130">
        <f t="shared" ref="CH457" si="8131">Z457/Z467</f>
        <v>8.5689376011956656E-2</v>
      </c>
      <c r="CI457" s="128">
        <f t="shared" ref="CI457" si="8132">AA457/AA467</f>
        <v>0.10646519407116904</v>
      </c>
      <c r="CJ457" s="134">
        <f t="shared" ref="CJ457" si="8133">AB457/AB467</f>
        <v>9.1212966525586761E-2</v>
      </c>
      <c r="CK457" s="135">
        <f t="shared" ref="CK457" si="8134">AC457/AC467</f>
        <v>9.9914870378104023E-2</v>
      </c>
    </row>
    <row r="458" spans="1:89" x14ac:dyDescent="0.2">
      <c r="A458" s="136" t="s">
        <v>31</v>
      </c>
      <c r="B458" s="205">
        <v>690</v>
      </c>
      <c r="C458" s="189">
        <v>1105</v>
      </c>
      <c r="D458" s="190">
        <v>268</v>
      </c>
      <c r="E458" s="191">
        <v>392</v>
      </c>
      <c r="F458" s="188">
        <v>446</v>
      </c>
      <c r="G458" s="192">
        <v>1733</v>
      </c>
      <c r="H458" s="190">
        <v>1088</v>
      </c>
      <c r="I458" s="191">
        <v>1700</v>
      </c>
      <c r="J458" s="188">
        <v>272</v>
      </c>
      <c r="K458" s="189">
        <v>83</v>
      </c>
      <c r="L458" s="190">
        <v>915</v>
      </c>
      <c r="M458" s="188">
        <v>238</v>
      </c>
      <c r="N458" s="193">
        <v>1515</v>
      </c>
      <c r="O458" s="206">
        <v>1034</v>
      </c>
      <c r="P458" s="188">
        <v>627</v>
      </c>
      <c r="Q458" s="189">
        <v>579</v>
      </c>
      <c r="R458" s="190">
        <v>823</v>
      </c>
      <c r="S458" s="191">
        <v>896</v>
      </c>
      <c r="T458" s="188">
        <v>173</v>
      </c>
      <c r="U458" s="192">
        <v>44</v>
      </c>
      <c r="V458" s="190">
        <v>1032</v>
      </c>
      <c r="W458" s="207">
        <v>558</v>
      </c>
      <c r="X458" s="188">
        <v>625</v>
      </c>
      <c r="Y458" s="192">
        <v>241</v>
      </c>
      <c r="Z458" s="190">
        <v>1215</v>
      </c>
      <c r="AA458" s="188">
        <v>1361</v>
      </c>
      <c r="AB458" s="169">
        <v>9689</v>
      </c>
      <c r="AC458" s="170">
        <f t="shared" si="7752"/>
        <v>9964</v>
      </c>
      <c r="BI458" s="136" t="s">
        <v>31</v>
      </c>
      <c r="BJ458" s="128">
        <f>B458/B467</f>
        <v>7.0732957457713991E-2</v>
      </c>
      <c r="BK458" s="129">
        <f t="shared" ref="BK458" si="8135">C458/C467</f>
        <v>9.6397103725028355E-2</v>
      </c>
      <c r="BL458" s="130">
        <f t="shared" ref="BL458" si="8136">D458/D467</f>
        <v>6.7591424968474145E-2</v>
      </c>
      <c r="BM458" s="131">
        <f t="shared" ref="BM458" si="8137">E458/E467</f>
        <v>9.0426758938869672E-2</v>
      </c>
      <c r="BN458" s="128">
        <f t="shared" ref="BN458" si="8138">F458/F467</f>
        <v>3.9020122484689411E-2</v>
      </c>
      <c r="BO458" s="129">
        <f t="shared" ref="BO458" si="8139">G458/G467</f>
        <v>0.11857680465275403</v>
      </c>
      <c r="BP458" s="130">
        <f t="shared" ref="BP458" si="8140">H458/H467</f>
        <v>6.8085106382978725E-2</v>
      </c>
      <c r="BQ458" s="131">
        <f t="shared" ref="BQ458" si="8141">I458/I467</f>
        <v>9.0541116318704734E-2</v>
      </c>
      <c r="BR458" s="128">
        <f t="shared" ref="BR458" si="8142">J458/J467</f>
        <v>0.11820947414167753</v>
      </c>
      <c r="BS458" s="129">
        <f t="shared" ref="BS458" si="8143">K458/K467</f>
        <v>4.0135396518375242E-2</v>
      </c>
      <c r="BT458" s="130">
        <f t="shared" ref="BT458" si="8144">L458/L467</f>
        <v>0.1139051412921698</v>
      </c>
      <c r="BU458" s="128">
        <f t="shared" ref="BU458" si="8145">M458/M467</f>
        <v>3.3903133903133903E-2</v>
      </c>
      <c r="BV458" s="132">
        <f t="shared" ref="BV458" si="8146">N458/N467</f>
        <v>8.7345056212164887E-2</v>
      </c>
      <c r="BW458" s="133">
        <f t="shared" ref="BW458" si="8147">O458/O467</f>
        <v>6.5734265734265732E-2</v>
      </c>
      <c r="BX458" s="128">
        <f t="shared" ref="BX458" si="8148">P458/P467</f>
        <v>7.067177637511271E-2</v>
      </c>
      <c r="BY458" s="129">
        <f t="shared" ref="BY458" si="8149">Q458/Q467</f>
        <v>7.8775510204081634E-2</v>
      </c>
      <c r="BZ458" s="130">
        <f t="shared" ref="BZ458" si="8150">R458/R467</f>
        <v>6.7332078867708423E-2</v>
      </c>
      <c r="CA458" s="131">
        <f t="shared" ref="CA458" si="8151">S458/S467</f>
        <v>8.2717872968980796E-2</v>
      </c>
      <c r="CB458" s="128">
        <f t="shared" ref="CB458" si="8152">T458/T467</f>
        <v>8.0018501387604066E-2</v>
      </c>
      <c r="CC458" s="129">
        <f t="shared" ref="CC458" si="8153">U458/U467</f>
        <v>2.5301897642323174E-2</v>
      </c>
      <c r="CD458" s="130">
        <f t="shared" ref="CD458" si="8154">V458/V467</f>
        <v>0.11474316210807205</v>
      </c>
      <c r="CE458" s="131">
        <f t="shared" ref="CE458" si="8155">W458/W467</f>
        <v>5.8823529411764705E-2</v>
      </c>
      <c r="CF458" s="128">
        <f t="shared" ref="CF458" si="8156">X458/X467</f>
        <v>8.1870578988734607E-2</v>
      </c>
      <c r="CG458" s="129">
        <f t="shared" ref="CG458" si="8157">Y458/Y467</f>
        <v>6.4044645229869787E-2</v>
      </c>
      <c r="CH458" s="130">
        <f t="shared" ref="CH458" si="8158">Z458/Z467</f>
        <v>7.5663220824511143E-2</v>
      </c>
      <c r="CI458" s="128">
        <f t="shared" ref="CI458" si="8159">AA458/AA467</f>
        <v>7.8493569410000574E-2</v>
      </c>
      <c r="CJ458" s="134">
        <f t="shared" ref="CJ458" si="8160">AB458/AB467</f>
        <v>7.7666089521610873E-2</v>
      </c>
      <c r="CK458" s="135">
        <f t="shared" ref="CK458" si="8161">AC458/AC467</f>
        <v>8.0021844582222362E-2</v>
      </c>
    </row>
    <row r="459" spans="1:89" x14ac:dyDescent="0.2">
      <c r="A459" s="145" t="s">
        <v>32</v>
      </c>
      <c r="B459" s="202">
        <v>869</v>
      </c>
      <c r="C459" s="196">
        <v>1062</v>
      </c>
      <c r="D459" s="197">
        <v>167</v>
      </c>
      <c r="E459" s="198">
        <v>436</v>
      </c>
      <c r="F459" s="195">
        <v>378</v>
      </c>
      <c r="G459" s="199">
        <v>1839</v>
      </c>
      <c r="H459" s="197">
        <v>1044</v>
      </c>
      <c r="I459" s="198">
        <v>1973</v>
      </c>
      <c r="J459" s="195">
        <v>336</v>
      </c>
      <c r="K459" s="196">
        <v>105</v>
      </c>
      <c r="L459" s="197">
        <v>1228</v>
      </c>
      <c r="M459" s="195">
        <v>226</v>
      </c>
      <c r="N459" s="200">
        <v>1827</v>
      </c>
      <c r="O459" s="203">
        <v>1021</v>
      </c>
      <c r="P459" s="195">
        <v>448</v>
      </c>
      <c r="Q459" s="196">
        <v>693</v>
      </c>
      <c r="R459" s="197">
        <v>684</v>
      </c>
      <c r="S459" s="198">
        <v>1074</v>
      </c>
      <c r="T459" s="195">
        <v>91</v>
      </c>
      <c r="U459" s="199">
        <v>50</v>
      </c>
      <c r="V459" s="197">
        <v>1391</v>
      </c>
      <c r="W459" s="204">
        <v>424</v>
      </c>
      <c r="X459" s="195">
        <v>374</v>
      </c>
      <c r="Y459" s="199">
        <v>192</v>
      </c>
      <c r="Z459" s="197">
        <v>1061</v>
      </c>
      <c r="AA459" s="195">
        <v>1259</v>
      </c>
      <c r="AB459" s="169">
        <v>9898</v>
      </c>
      <c r="AC459" s="170">
        <f t="shared" si="7752"/>
        <v>10354</v>
      </c>
      <c r="BI459" s="145" t="s">
        <v>32</v>
      </c>
      <c r="BJ459" s="128">
        <f>B459/B467</f>
        <v>8.9082521783700672E-2</v>
      </c>
      <c r="BK459" s="129">
        <f t="shared" ref="BK459" si="8162">C459/C467</f>
        <v>9.264590421355666E-2</v>
      </c>
      <c r="BL459" s="130">
        <f t="shared" ref="BL459" si="8163">D459/D467</f>
        <v>4.2118537200504416E-2</v>
      </c>
      <c r="BM459" s="131">
        <f t="shared" ref="BM459" si="8164">E459/E467</f>
        <v>0.1005767012687428</v>
      </c>
      <c r="BN459" s="128">
        <f t="shared" ref="BN459" si="8165">F459/F467</f>
        <v>3.3070866141732283E-2</v>
      </c>
      <c r="BO459" s="129">
        <f t="shared" ref="BO459" si="8166">G459/G467</f>
        <v>0.12582962709544987</v>
      </c>
      <c r="BP459" s="130">
        <f t="shared" ref="BP459" si="8167">H459/H467</f>
        <v>6.5331664580725909E-2</v>
      </c>
      <c r="BQ459" s="131">
        <f t="shared" ref="BQ459" si="8168">I459/I467</f>
        <v>0.10508095440988496</v>
      </c>
      <c r="BR459" s="128">
        <f t="shared" ref="BR459" si="8169">J459/J467</f>
        <v>0.14602346805736635</v>
      </c>
      <c r="BS459" s="129">
        <f t="shared" ref="BS459" si="8170">K459/K467</f>
        <v>5.0773694390715669E-2</v>
      </c>
      <c r="BT459" s="130">
        <f t="shared" ref="BT459" si="8171">L459/L467</f>
        <v>0.15286941366861695</v>
      </c>
      <c r="BU459" s="128">
        <f t="shared" ref="BU459" si="8172">M459/M467</f>
        <v>3.2193732193732193E-2</v>
      </c>
      <c r="BV459" s="132">
        <f t="shared" ref="BV459" si="8173">N459/N467</f>
        <v>0.10533294897665033</v>
      </c>
      <c r="BW459" s="133">
        <f t="shared" ref="BW459" si="8174">O459/O467</f>
        <v>6.4907819453273993E-2</v>
      </c>
      <c r="BX459" s="128">
        <f t="shared" ref="BX459" si="8175">P459/P467</f>
        <v>5.0495942290351668E-2</v>
      </c>
      <c r="BY459" s="129">
        <f t="shared" ref="BY459" si="8176">Q459/Q467</f>
        <v>9.4285714285714292E-2</v>
      </c>
      <c r="BZ459" s="130">
        <f t="shared" ref="BZ459" si="8177">R459/R467</f>
        <v>5.5960075267937497E-2</v>
      </c>
      <c r="CA459" s="131">
        <f t="shared" ref="CA459" si="8178">S459/S467</f>
        <v>9.9150664697193497E-2</v>
      </c>
      <c r="CB459" s="128">
        <f t="shared" ref="CB459" si="8179">T459/T467</f>
        <v>4.2090656799259947E-2</v>
      </c>
      <c r="CC459" s="129">
        <f t="shared" ref="CC459" si="8180">U459/U467</f>
        <v>2.8752156411730879E-2</v>
      </c>
      <c r="CD459" s="130">
        <f t="shared" ref="CD459" si="8181">V459/V467</f>
        <v>0.1546586613297754</v>
      </c>
      <c r="CE459" s="131">
        <f t="shared" ref="CE459" si="8182">W459/W467</f>
        <v>4.4697448872021928E-2</v>
      </c>
      <c r="CF459" s="128">
        <f t="shared" ref="CF459" si="8183">X459/X467</f>
        <v>4.8991354466858789E-2</v>
      </c>
      <c r="CG459" s="129">
        <f t="shared" ref="CG459" si="8184">Y459/Y467</f>
        <v>5.1023119851182568E-2</v>
      </c>
      <c r="CH459" s="130">
        <f t="shared" ref="CH459" si="8185">Z459/Z467</f>
        <v>6.6072985427824138E-2</v>
      </c>
      <c r="CI459" s="128">
        <f t="shared" ref="CI459" si="8186">AA459/AA467</f>
        <v>7.2610877213218752E-2</v>
      </c>
      <c r="CJ459" s="134">
        <f t="shared" ref="CJ459" si="8187">AB459/AB467</f>
        <v>7.9341413364114405E-2</v>
      </c>
      <c r="CK459" s="135">
        <f t="shared" ref="CK459" si="8188">AC459/AC467</f>
        <v>8.3153972180282046E-2</v>
      </c>
    </row>
    <row r="460" spans="1:89" x14ac:dyDescent="0.2">
      <c r="A460" s="136" t="s">
        <v>33</v>
      </c>
      <c r="B460" s="205">
        <v>518</v>
      </c>
      <c r="C460" s="189">
        <v>590</v>
      </c>
      <c r="D460" s="190">
        <v>127</v>
      </c>
      <c r="E460" s="191">
        <v>290</v>
      </c>
      <c r="F460" s="188">
        <v>390</v>
      </c>
      <c r="G460" s="192">
        <v>959</v>
      </c>
      <c r="H460" s="190">
        <v>633</v>
      </c>
      <c r="I460" s="191">
        <v>1150</v>
      </c>
      <c r="J460" s="188">
        <v>106</v>
      </c>
      <c r="K460" s="189">
        <v>69</v>
      </c>
      <c r="L460" s="190">
        <v>546</v>
      </c>
      <c r="M460" s="188">
        <v>183</v>
      </c>
      <c r="N460" s="193">
        <v>722</v>
      </c>
      <c r="O460" s="206">
        <v>825</v>
      </c>
      <c r="P460" s="188">
        <v>295</v>
      </c>
      <c r="Q460" s="189">
        <v>425</v>
      </c>
      <c r="R460" s="190">
        <v>574</v>
      </c>
      <c r="S460" s="191">
        <v>598</v>
      </c>
      <c r="T460" s="188">
        <v>79</v>
      </c>
      <c r="U460" s="192">
        <v>61</v>
      </c>
      <c r="V460" s="190">
        <v>568</v>
      </c>
      <c r="W460" s="207">
        <v>358</v>
      </c>
      <c r="X460" s="188">
        <v>274</v>
      </c>
      <c r="Y460" s="192">
        <v>246</v>
      </c>
      <c r="Z460" s="190">
        <v>772</v>
      </c>
      <c r="AA460" s="188">
        <v>1130</v>
      </c>
      <c r="AB460" s="169">
        <v>5604</v>
      </c>
      <c r="AC460" s="170">
        <f t="shared" si="7752"/>
        <v>6884</v>
      </c>
      <c r="BI460" s="136" t="s">
        <v>33</v>
      </c>
      <c r="BJ460" s="128">
        <f>B460/B467</f>
        <v>5.3100973859559197E-2</v>
      </c>
      <c r="BK460" s="129">
        <f t="shared" ref="BK460" si="8189">C460/C467</f>
        <v>5.1469946785309258E-2</v>
      </c>
      <c r="BL460" s="130">
        <f t="shared" ref="BL460" si="8190">D460/D467</f>
        <v>3.2030264817150066E-2</v>
      </c>
      <c r="BM460" s="131">
        <f t="shared" ref="BM460" si="8191">E460/E467</f>
        <v>6.6897347174163777E-2</v>
      </c>
      <c r="BN460" s="128">
        <f t="shared" ref="BN460" si="8192">F460/F467</f>
        <v>3.4120734908136482E-2</v>
      </c>
      <c r="BO460" s="129">
        <f t="shared" ref="BO460" si="8193">G460/G467</f>
        <v>6.5617516250427638E-2</v>
      </c>
      <c r="BP460" s="130">
        <f t="shared" ref="BP460" si="8194">H460/H467</f>
        <v>3.9612015018773469E-2</v>
      </c>
      <c r="BQ460" s="131">
        <f t="shared" ref="BQ460" si="8195">I460/I467</f>
        <v>6.1248402215594376E-2</v>
      </c>
      <c r="BR460" s="128">
        <f t="shared" ref="BR460" si="8196">J460/J467</f>
        <v>4.6066927422859623E-2</v>
      </c>
      <c r="BS460" s="129">
        <f t="shared" ref="BS460" si="8197">K460/K467</f>
        <v>3.3365570599613155E-2</v>
      </c>
      <c r="BT460" s="130">
        <f t="shared" ref="BT460" si="8198">L460/L467</f>
        <v>6.7969625295655423E-2</v>
      </c>
      <c r="BU460" s="128">
        <f t="shared" ref="BU460" si="8199">M460/M467</f>
        <v>2.6068376068376069E-2</v>
      </c>
      <c r="BV460" s="132">
        <f t="shared" ref="BV460" si="8200">N460/N467</f>
        <v>4.162582876909772E-2</v>
      </c>
      <c r="BW460" s="133">
        <f t="shared" ref="BW460" si="8201">O460/O467</f>
        <v>5.2447552447552448E-2</v>
      </c>
      <c r="BX460" s="128">
        <f t="shared" ref="BX460" si="8202">P460/P467</f>
        <v>3.325067628494139E-2</v>
      </c>
      <c r="BY460" s="129">
        <f t="shared" ref="BY460" si="8203">Q460/Q467</f>
        <v>5.7823129251700682E-2</v>
      </c>
      <c r="BZ460" s="130">
        <f t="shared" ref="BZ460" si="8204">R460/R467</f>
        <v>4.6960647958766262E-2</v>
      </c>
      <c r="CA460" s="131">
        <f t="shared" ref="CA460" si="8205">S460/S467</f>
        <v>5.5206794682422455E-2</v>
      </c>
      <c r="CB460" s="128">
        <f t="shared" ref="CB460" si="8206">T460/T467</f>
        <v>3.654024051803885E-2</v>
      </c>
      <c r="CC460" s="129">
        <f t="shared" ref="CC460" si="8207">U460/U467</f>
        <v>3.5077630822311676E-2</v>
      </c>
      <c r="CD460" s="130">
        <f t="shared" ref="CD460" si="8208">V460/V467</f>
        <v>6.3153213253279966E-2</v>
      </c>
      <c r="CE460" s="131">
        <f t="shared" ref="CE460" si="8209">W460/W467</f>
        <v>3.7739827113641156E-2</v>
      </c>
      <c r="CF460" s="128">
        <f t="shared" ref="CF460" si="8210">X460/X467</f>
        <v>3.5892061828661254E-2</v>
      </c>
      <c r="CG460" s="129">
        <f t="shared" ref="CG460" si="8211">Y460/Y467</f>
        <v>6.537337230932766E-2</v>
      </c>
      <c r="CH460" s="130">
        <f t="shared" ref="CH460" si="8212">Z460/Z467</f>
        <v>4.8075725495080331E-2</v>
      </c>
      <c r="CI460" s="128">
        <f t="shared" ref="CI460" si="8213">AA460/AA467</f>
        <v>6.5171001787877034E-2</v>
      </c>
      <c r="CJ460" s="134">
        <f t="shared" ref="CJ460" si="8214">AB460/AB467</f>
        <v>4.4921123509041941E-2</v>
      </c>
      <c r="CK460" s="135">
        <f t="shared" ref="CK460" si="8215">AC460/AC467</f>
        <v>5.528606765395612E-2</v>
      </c>
    </row>
    <row r="461" spans="1:89" x14ac:dyDescent="0.2">
      <c r="A461" s="145" t="s">
        <v>34</v>
      </c>
      <c r="B461" s="202">
        <v>92</v>
      </c>
      <c r="C461" s="196">
        <v>245</v>
      </c>
      <c r="D461" s="197">
        <v>46</v>
      </c>
      <c r="E461" s="198">
        <v>157</v>
      </c>
      <c r="F461" s="195">
        <v>128</v>
      </c>
      <c r="G461" s="199">
        <v>466</v>
      </c>
      <c r="H461" s="197">
        <v>266</v>
      </c>
      <c r="I461" s="198">
        <v>448</v>
      </c>
      <c r="J461" s="195">
        <v>35</v>
      </c>
      <c r="K461" s="196">
        <v>24</v>
      </c>
      <c r="L461" s="197">
        <v>180</v>
      </c>
      <c r="M461" s="195">
        <v>113</v>
      </c>
      <c r="N461" s="200">
        <v>324</v>
      </c>
      <c r="O461" s="203">
        <v>427</v>
      </c>
      <c r="P461" s="195">
        <v>195</v>
      </c>
      <c r="Q461" s="196">
        <v>276</v>
      </c>
      <c r="R461" s="197">
        <v>306</v>
      </c>
      <c r="S461" s="198">
        <v>294</v>
      </c>
      <c r="T461" s="195">
        <v>71</v>
      </c>
      <c r="U461" s="199">
        <v>72</v>
      </c>
      <c r="V461" s="197">
        <v>174</v>
      </c>
      <c r="W461" s="204">
        <v>164</v>
      </c>
      <c r="X461" s="195">
        <v>116</v>
      </c>
      <c r="Y461" s="199">
        <v>176</v>
      </c>
      <c r="Z461" s="197">
        <v>399</v>
      </c>
      <c r="AA461" s="195">
        <v>413</v>
      </c>
      <c r="AB461" s="169">
        <v>2332</v>
      </c>
      <c r="AC461" s="170">
        <f t="shared" si="7752"/>
        <v>3275</v>
      </c>
      <c r="BI461" s="145" t="s">
        <v>34</v>
      </c>
      <c r="BJ461" s="128">
        <f>B461/B467</f>
        <v>9.4310609943618652E-3</v>
      </c>
      <c r="BK461" s="129">
        <f t="shared" ref="BK461" si="8216">C461/C467</f>
        <v>2.1373113495594523E-2</v>
      </c>
      <c r="BL461" s="130">
        <f t="shared" ref="BL461" si="8217">D461/D467</f>
        <v>1.1601513240857503E-2</v>
      </c>
      <c r="BM461" s="131">
        <f t="shared" ref="BM461" si="8218">E461/E467</f>
        <v>3.6216839677047287E-2</v>
      </c>
      <c r="BN461" s="128">
        <f t="shared" ref="BN461" si="8219">F461/F467</f>
        <v>1.1198600174978127E-2</v>
      </c>
      <c r="BO461" s="129">
        <f t="shared" ref="BO461" si="8220">G461/G467</f>
        <v>3.1885049606568593E-2</v>
      </c>
      <c r="BP461" s="130">
        <f t="shared" ref="BP461" si="8221">H461/H467</f>
        <v>1.6645807259073841E-2</v>
      </c>
      <c r="BQ461" s="131">
        <f t="shared" ref="BQ461" si="8222">I461/I467</f>
        <v>2.3860247123988071E-2</v>
      </c>
      <c r="BR461" s="128">
        <f t="shared" ref="BR461" si="8223">J461/J467</f>
        <v>1.5210777922642329E-2</v>
      </c>
      <c r="BS461" s="129">
        <f t="shared" ref="BS461" si="8224">K461/K467</f>
        <v>1.160541586073501E-2</v>
      </c>
      <c r="BT461" s="130">
        <f t="shared" ref="BT461" si="8225">L461/L467</f>
        <v>2.2407568778787502E-2</v>
      </c>
      <c r="BU461" s="128">
        <f t="shared" ref="BU461" si="8226">M461/M467</f>
        <v>1.6096866096866096E-2</v>
      </c>
      <c r="BV461" s="132">
        <f t="shared" ref="BV461" si="8227">N461/N467</f>
        <v>1.8679734793888729E-2</v>
      </c>
      <c r="BW461" s="133">
        <f t="shared" ref="BW461" si="8228">O461/O467</f>
        <v>2.7145581691036237E-2</v>
      </c>
      <c r="BX461" s="128">
        <f t="shared" ref="BX461" si="8229">P461/P467</f>
        <v>2.1979260595130747E-2</v>
      </c>
      <c r="BY461" s="129">
        <f t="shared" ref="BY461" si="8230">Q461/Q467</f>
        <v>3.7551020408163265E-2</v>
      </c>
      <c r="BZ461" s="130">
        <f t="shared" ref="BZ461" si="8231">R461/R467</f>
        <v>2.5034770514603615E-2</v>
      </c>
      <c r="CA461" s="131">
        <f t="shared" ref="CA461" si="8232">S461/S467</f>
        <v>2.7141802067946825E-2</v>
      </c>
      <c r="CB461" s="128">
        <f t="shared" ref="CB461" si="8233">T461/T467</f>
        <v>3.2839962997224789E-2</v>
      </c>
      <c r="CC461" s="129">
        <f t="shared" ref="CC461" si="8234">U461/U467</f>
        <v>4.1403105232892465E-2</v>
      </c>
      <c r="CD461" s="130">
        <f t="shared" ref="CD461" si="8235">V461/V467</f>
        <v>1.9346230820547032E-2</v>
      </c>
      <c r="CE461" s="131">
        <f t="shared" ref="CE461" si="8236">W461/W467</f>
        <v>1.728863588446131E-2</v>
      </c>
      <c r="CF461" s="128">
        <f t="shared" ref="CF461" si="8237">X461/X467</f>
        <v>1.5195179460309143E-2</v>
      </c>
      <c r="CG461" s="129">
        <f t="shared" ref="CG461" si="8238">Y461/Y467</f>
        <v>4.6771193196917353E-2</v>
      </c>
      <c r="CH461" s="130">
        <f t="shared" ref="CH461" si="8239">Z461/Z467</f>
        <v>2.4847428073234524E-2</v>
      </c>
      <c r="CI461" s="128">
        <f t="shared" ref="CI461" si="8240">AA461/AA467</f>
        <v>2.3819136051675415E-2</v>
      </c>
      <c r="CJ461" s="134">
        <f t="shared" ref="CJ461" si="8241">AB461/AB467</f>
        <v>1.8693087084776197E-2</v>
      </c>
      <c r="CK461" s="135">
        <f t="shared" ref="CK461" si="8242">AC461/AC467</f>
        <v>2.6301840727296091E-2</v>
      </c>
    </row>
    <row r="462" spans="1:89" x14ac:dyDescent="0.2">
      <c r="A462" s="136" t="s">
        <v>35</v>
      </c>
      <c r="B462" s="205">
        <v>0</v>
      </c>
      <c r="C462" s="189">
        <v>69</v>
      </c>
      <c r="D462" s="190">
        <v>1</v>
      </c>
      <c r="E462" s="191">
        <v>49</v>
      </c>
      <c r="F462" s="188">
        <v>3</v>
      </c>
      <c r="G462" s="192">
        <v>171</v>
      </c>
      <c r="H462" s="190">
        <v>35</v>
      </c>
      <c r="I462" s="191">
        <v>127</v>
      </c>
      <c r="J462" s="188">
        <v>10</v>
      </c>
      <c r="K462" s="189">
        <v>7</v>
      </c>
      <c r="L462" s="190">
        <v>59</v>
      </c>
      <c r="M462" s="188">
        <v>19</v>
      </c>
      <c r="N462" s="193">
        <v>60</v>
      </c>
      <c r="O462" s="206">
        <v>50</v>
      </c>
      <c r="P462" s="188">
        <v>29</v>
      </c>
      <c r="Q462" s="189">
        <v>25</v>
      </c>
      <c r="R462" s="190">
        <v>70</v>
      </c>
      <c r="S462" s="191">
        <v>22</v>
      </c>
      <c r="T462" s="188">
        <v>2</v>
      </c>
      <c r="U462" s="192">
        <v>1</v>
      </c>
      <c r="V462" s="190">
        <v>33</v>
      </c>
      <c r="W462" s="207">
        <v>9</v>
      </c>
      <c r="X462" s="188">
        <v>14</v>
      </c>
      <c r="Y462" s="192">
        <v>8</v>
      </c>
      <c r="Z462" s="190">
        <v>18</v>
      </c>
      <c r="AA462" s="188">
        <v>69</v>
      </c>
      <c r="AB462" s="169">
        <v>334</v>
      </c>
      <c r="AC462" s="170">
        <f t="shared" si="7752"/>
        <v>626</v>
      </c>
      <c r="BI462" s="136" t="s">
        <v>35</v>
      </c>
      <c r="BJ462" s="128">
        <f>B462/B467</f>
        <v>0</v>
      </c>
      <c r="BK462" s="129">
        <f t="shared" ref="BK462" si="8243">C462/C467</f>
        <v>6.0193666579429466E-3</v>
      </c>
      <c r="BL462" s="130">
        <f t="shared" ref="BL462" si="8244">D462/D467</f>
        <v>2.5220680958385876E-4</v>
      </c>
      <c r="BM462" s="131">
        <f t="shared" ref="BM462" si="8245">E462/E467</f>
        <v>1.1303344867358709E-2</v>
      </c>
      <c r="BN462" s="128">
        <f t="shared" ref="BN462" si="8246">F462/F467</f>
        <v>2.6246719160104987E-4</v>
      </c>
      <c r="BO462" s="129">
        <f t="shared" ref="BO462" si="8247">G462/G467</f>
        <v>1.1700307902839548E-2</v>
      </c>
      <c r="BP462" s="130">
        <f t="shared" ref="BP462" si="8248">H462/H467</f>
        <v>2.1902377972465581E-3</v>
      </c>
      <c r="BQ462" s="131">
        <f t="shared" ref="BQ462" si="8249">I462/I467</f>
        <v>6.763953983809118E-3</v>
      </c>
      <c r="BR462" s="128">
        <f t="shared" ref="BR462" si="8250">J462/J467</f>
        <v>4.3459365493263794E-3</v>
      </c>
      <c r="BS462" s="129">
        <f t="shared" ref="BS462" si="8251">K462/K467</f>
        <v>3.3849129593810446E-3</v>
      </c>
      <c r="BT462" s="130">
        <f t="shared" ref="BT462" si="8252">L462/L467</f>
        <v>7.3447030997136811E-3</v>
      </c>
      <c r="BU462" s="128">
        <f t="shared" ref="BU462" si="8253">M462/M467</f>
        <v>2.7065527065527066E-3</v>
      </c>
      <c r="BV462" s="132">
        <f t="shared" ref="BV462" si="8254">N462/N467</f>
        <v>3.459210147016431E-3</v>
      </c>
      <c r="BW462" s="133">
        <f t="shared" ref="BW462" si="8255">O462/O467</f>
        <v>3.1786395422759061E-3</v>
      </c>
      <c r="BX462" s="128">
        <f t="shared" ref="BX462" si="8256">P462/P467</f>
        <v>3.2687105500450856E-3</v>
      </c>
      <c r="BY462" s="129">
        <f t="shared" ref="BY462" si="8257">Q462/Q467</f>
        <v>3.4013605442176869E-3</v>
      </c>
      <c r="BZ462" s="130">
        <f t="shared" ref="BZ462" si="8258">R462/R467</f>
        <v>5.7269082876544222E-3</v>
      </c>
      <c r="CA462" s="131">
        <f t="shared" ref="CA462" si="8259">S462/S467</f>
        <v>2.0310192023633676E-3</v>
      </c>
      <c r="CB462" s="128">
        <f t="shared" ref="CB462" si="8260">T462/T467</f>
        <v>9.2506938020351531E-4</v>
      </c>
      <c r="CC462" s="129">
        <f t="shared" ref="CC462" si="8261">U462/U467</f>
        <v>5.750431282346176E-4</v>
      </c>
      <c r="CD462" s="130">
        <f t="shared" ref="CD462" si="8262">V462/V467</f>
        <v>3.6691127418278851E-3</v>
      </c>
      <c r="CE462" s="131">
        <f t="shared" ref="CE462" si="8263">W462/W467</f>
        <v>9.4876660341555979E-4</v>
      </c>
      <c r="CF462" s="128">
        <f t="shared" ref="CF462" si="8264">X462/X467</f>
        <v>1.8339009693476552E-3</v>
      </c>
      <c r="CG462" s="129">
        <f t="shared" ref="CG462" si="8265">Y462/Y467</f>
        <v>2.1259633271326068E-3</v>
      </c>
      <c r="CH462" s="130">
        <f t="shared" ref="CH462" si="8266">Z462/Z467</f>
        <v>1.1209366048075726E-3</v>
      </c>
      <c r="CI462" s="128">
        <f t="shared" ref="CI462" si="8267">AA462/AA467</f>
        <v>3.9794682507641732E-3</v>
      </c>
      <c r="CJ462" s="134">
        <f t="shared" ref="CJ462" si="8268">AB462/AB467</f>
        <v>2.6773117865845839E-3</v>
      </c>
      <c r="CK462" s="135">
        <f t="shared" ref="CK462" si="8269">AC462/AC467</f>
        <v>5.0274663497060623E-3</v>
      </c>
    </row>
    <row r="463" spans="1:89" x14ac:dyDescent="0.2">
      <c r="A463" s="145" t="s">
        <v>36</v>
      </c>
      <c r="B463" s="202"/>
      <c r="C463" s="196"/>
      <c r="D463" s="197"/>
      <c r="E463" s="198"/>
      <c r="F463" s="195"/>
      <c r="G463" s="199"/>
      <c r="H463" s="197"/>
      <c r="I463" s="198"/>
      <c r="J463" s="195"/>
      <c r="K463" s="199"/>
      <c r="L463" s="197"/>
      <c r="M463" s="195"/>
      <c r="N463" s="200"/>
      <c r="O463" s="203"/>
      <c r="P463" s="195"/>
      <c r="Q463" s="199"/>
      <c r="R463" s="197"/>
      <c r="S463" s="198"/>
      <c r="T463" s="195"/>
      <c r="U463" s="199"/>
      <c r="V463" s="197"/>
      <c r="W463" s="198"/>
      <c r="X463" s="195"/>
      <c r="Y463" s="199"/>
      <c r="Z463" s="197"/>
      <c r="AA463" s="195"/>
      <c r="AB463" s="169">
        <f t="shared" ref="AB463" si="8270">B463+D463+F463+H463+J463+L463+N463+P463+R463+T463+V463+X463+Z463</f>
        <v>0</v>
      </c>
      <c r="AC463" s="170">
        <f t="shared" si="7752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2">
      <c r="A464" s="136" t="s">
        <v>37</v>
      </c>
      <c r="B464" s="58"/>
      <c r="C464" s="59"/>
      <c r="D464" s="138"/>
      <c r="E464" s="139"/>
      <c r="F464" s="137"/>
      <c r="G464" s="140"/>
      <c r="H464" s="138"/>
      <c r="I464" s="139"/>
      <c r="J464" s="137"/>
      <c r="K464" s="140"/>
      <c r="L464" s="138"/>
      <c r="M464" s="137"/>
      <c r="N464" s="141"/>
      <c r="O464" s="142"/>
      <c r="P464" s="137"/>
      <c r="Q464" s="140"/>
      <c r="R464" s="138"/>
      <c r="S464" s="139"/>
      <c r="T464" s="137"/>
      <c r="U464" s="140"/>
      <c r="V464" s="138"/>
      <c r="W464" s="139"/>
      <c r="X464" s="137"/>
      <c r="Y464" s="140"/>
      <c r="Z464" s="143"/>
      <c r="AA464" s="144"/>
      <c r="AB464" s="171">
        <f t="shared" ref="AB464:AB466" si="8298">SUM(B464,D464,F464,H464,J464,L464,N464,P464,R464,T464,V464,X464,Z464)</f>
        <v>0</v>
      </c>
      <c r="AC464" s="172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71">
        <f t="shared" si="8298"/>
        <v>0</v>
      </c>
      <c r="AC465" s="172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71">
        <f t="shared" si="8298"/>
        <v>0</v>
      </c>
      <c r="AC466" s="172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66" t="s">
        <v>13</v>
      </c>
      <c r="B467" s="20">
        <f t="shared" ref="B467" si="8381">SUM(B444:B466)</f>
        <v>9755</v>
      </c>
      <c r="C467" s="21">
        <f t="shared" ref="C467" si="8382">SUM(C444:C466)</f>
        <v>11463</v>
      </c>
      <c r="D467" s="20">
        <f t="shared" ref="D467" si="8383">SUM(D444:D466)</f>
        <v>3965</v>
      </c>
      <c r="E467" s="21">
        <f t="shared" ref="E467" si="8384">SUM(E444:E466)</f>
        <v>4335</v>
      </c>
      <c r="F467" s="20">
        <f t="shared" ref="F467" si="8385">SUM(F444:F466)</f>
        <v>11430</v>
      </c>
      <c r="G467" s="21">
        <f t="shared" ref="G467" si="8386">SUM(G444:G466)</f>
        <v>14615</v>
      </c>
      <c r="H467" s="20">
        <f t="shared" ref="H467" si="8387">SUM(H444:H466)</f>
        <v>15980</v>
      </c>
      <c r="I467" s="21">
        <f t="shared" ref="I467" si="8388">SUM(I444:I466)</f>
        <v>18776</v>
      </c>
      <c r="J467" s="20">
        <f t="shared" ref="J467" si="8389">SUM(J444:J466)</f>
        <v>2301</v>
      </c>
      <c r="K467" s="21">
        <f t="shared" ref="K467" si="8390">SUM(K444:K466)</f>
        <v>2068</v>
      </c>
      <c r="L467" s="20">
        <f t="shared" ref="L467" si="8391">SUM(L444:L466)</f>
        <v>8033</v>
      </c>
      <c r="M467" s="21">
        <f t="shared" ref="M467" si="8392">SUM(M444:M466)</f>
        <v>7020</v>
      </c>
      <c r="N467" s="20">
        <f t="shared" ref="N467" si="8393">SUM(N444:N466)</f>
        <v>17345</v>
      </c>
      <c r="O467" s="21">
        <f t="shared" ref="O467" si="8394">SUM(O444:O466)</f>
        <v>15730</v>
      </c>
      <c r="P467" s="20">
        <f t="shared" ref="P467" si="8395">SUM(P444:P466)</f>
        <v>8872</v>
      </c>
      <c r="Q467" s="21">
        <f t="shared" ref="Q467" si="8396">SUM(Q444:Q466)</f>
        <v>7350</v>
      </c>
      <c r="R467" s="20">
        <f t="shared" ref="R467" si="8397">SUM(R444:R466)</f>
        <v>12223</v>
      </c>
      <c r="S467" s="21">
        <f t="shared" ref="S467" si="8398">SUM(S444:S466)</f>
        <v>10832</v>
      </c>
      <c r="T467" s="20">
        <f t="shared" ref="T467" si="8399">SUM(T444:T466)</f>
        <v>2162</v>
      </c>
      <c r="U467" s="21">
        <f t="shared" ref="U467" si="8400">SUM(U444:U466)</f>
        <v>1739</v>
      </c>
      <c r="V467" s="20">
        <f t="shared" ref="V467" si="8401">SUM(V444:V466)</f>
        <v>8994</v>
      </c>
      <c r="W467" s="21">
        <f t="shared" ref="W467" si="8402">SUM(W444:W466)</f>
        <v>9486</v>
      </c>
      <c r="X467" s="20">
        <f t="shared" ref="X467" si="8403">SUM(X444:X466)</f>
        <v>7634</v>
      </c>
      <c r="Y467" s="21">
        <f t="shared" ref="Y467" si="8404">SUM(Y444:Y466)</f>
        <v>3763</v>
      </c>
      <c r="Z467" s="20">
        <f t="shared" ref="Z467" si="8405">SUM(Z444:Z466)</f>
        <v>16058</v>
      </c>
      <c r="AA467" s="21">
        <f t="shared" ref="AA467" si="8406">SUM(AA444:AA466)</f>
        <v>17339</v>
      </c>
      <c r="AB467" s="173">
        <f t="shared" ref="AB467:AC467" si="8407">SUM(AB443:AB466)</f>
        <v>124752</v>
      </c>
      <c r="AC467" s="174">
        <f t="shared" si="8407"/>
        <v>124516</v>
      </c>
      <c r="BI467" s="266" t="s">
        <v>13</v>
      </c>
      <c r="BJ467" s="154">
        <f>SUM(BJ443:BJ466)</f>
        <v>0.99999999999999989</v>
      </c>
      <c r="BK467" s="155">
        <f t="shared" ref="BK467:CK467" si="8408">SUM(BK443:BK466)</f>
        <v>0.99999999999999989</v>
      </c>
      <c r="BL467" s="154">
        <f t="shared" si="8408"/>
        <v>1</v>
      </c>
      <c r="BM467" s="155">
        <f t="shared" si="8408"/>
        <v>0.99999999999999989</v>
      </c>
      <c r="BN467" s="154">
        <f t="shared" si="8408"/>
        <v>0.99999999999999989</v>
      </c>
      <c r="BO467" s="155">
        <f t="shared" si="8408"/>
        <v>1</v>
      </c>
      <c r="BP467" s="154">
        <f t="shared" si="8408"/>
        <v>1</v>
      </c>
      <c r="BQ467" s="155">
        <f t="shared" si="8408"/>
        <v>1</v>
      </c>
      <c r="BR467" s="154">
        <f t="shared" si="8408"/>
        <v>0.99999999999999989</v>
      </c>
      <c r="BS467" s="155">
        <f t="shared" si="8408"/>
        <v>1</v>
      </c>
      <c r="BT467" s="154">
        <f t="shared" si="8408"/>
        <v>1</v>
      </c>
      <c r="BU467" s="155">
        <f t="shared" si="8408"/>
        <v>1.0000000000000002</v>
      </c>
      <c r="BV467" s="154">
        <f t="shared" si="8408"/>
        <v>1</v>
      </c>
      <c r="BW467" s="155">
        <f t="shared" si="8408"/>
        <v>1</v>
      </c>
      <c r="BX467" s="154">
        <f t="shared" si="8408"/>
        <v>1</v>
      </c>
      <c r="BY467" s="155">
        <f t="shared" si="8408"/>
        <v>0.99999999999999989</v>
      </c>
      <c r="BZ467" s="154">
        <f t="shared" si="8408"/>
        <v>0.99999999999999989</v>
      </c>
      <c r="CA467" s="155">
        <f t="shared" si="8408"/>
        <v>1</v>
      </c>
      <c r="CB467" s="154">
        <f t="shared" si="8408"/>
        <v>1</v>
      </c>
      <c r="CC467" s="155">
        <f t="shared" si="8408"/>
        <v>1</v>
      </c>
      <c r="CD467" s="154">
        <f t="shared" si="8408"/>
        <v>0.99999999999999989</v>
      </c>
      <c r="CE467" s="155">
        <f t="shared" si="8408"/>
        <v>1</v>
      </c>
      <c r="CF467" s="154">
        <f t="shared" si="8408"/>
        <v>1</v>
      </c>
      <c r="CG467" s="155">
        <f t="shared" si="8408"/>
        <v>1</v>
      </c>
      <c r="CH467" s="154">
        <f t="shared" si="8408"/>
        <v>1</v>
      </c>
      <c r="CI467" s="155">
        <f t="shared" si="8408"/>
        <v>1.0000000000000002</v>
      </c>
      <c r="CJ467" s="154">
        <f t="shared" si="8408"/>
        <v>1</v>
      </c>
      <c r="CK467" s="155">
        <f t="shared" si="8408"/>
        <v>1</v>
      </c>
    </row>
    <row r="468" spans="1:89" ht="13.5" thickTop="1" x14ac:dyDescent="0.2">
      <c r="A468" s="186"/>
    </row>
    <row r="470" spans="1:89" x14ac:dyDescent="0.2">
      <c r="A470" s="300">
        <f>+A439+1</f>
        <v>44577</v>
      </c>
      <c r="B470" s="300"/>
      <c r="C470" s="300"/>
      <c r="D470" s="300"/>
      <c r="BI470" s="305">
        <f>+BI439+1</f>
        <v>44577</v>
      </c>
      <c r="BJ470" s="305"/>
      <c r="BK470" s="305"/>
      <c r="BL470" s="305"/>
    </row>
    <row r="471" spans="1:89" ht="13.5" thickBot="1" x14ac:dyDescent="0.25">
      <c r="AE471" s="269" t="s">
        <v>84</v>
      </c>
    </row>
    <row r="472" spans="1:89" ht="14.25" thickTop="1" thickBot="1" x14ac:dyDescent="0.25">
      <c r="A472" s="296" t="s">
        <v>0</v>
      </c>
      <c r="B472" s="298" t="s">
        <v>1</v>
      </c>
      <c r="C472" s="299"/>
      <c r="D472" s="298" t="s">
        <v>2</v>
      </c>
      <c r="E472" s="299"/>
      <c r="F472" s="298" t="s">
        <v>3</v>
      </c>
      <c r="G472" s="299"/>
      <c r="H472" s="298" t="s">
        <v>4</v>
      </c>
      <c r="I472" s="299"/>
      <c r="J472" s="298" t="s">
        <v>5</v>
      </c>
      <c r="K472" s="299"/>
      <c r="L472" s="298" t="s">
        <v>6</v>
      </c>
      <c r="M472" s="299"/>
      <c r="N472" s="298" t="s">
        <v>7</v>
      </c>
      <c r="O472" s="299"/>
      <c r="P472" s="298" t="s">
        <v>8</v>
      </c>
      <c r="Q472" s="299"/>
      <c r="R472" s="298" t="s">
        <v>9</v>
      </c>
      <c r="S472" s="299"/>
      <c r="T472" s="298" t="s">
        <v>10</v>
      </c>
      <c r="U472" s="299"/>
      <c r="V472" s="298" t="s">
        <v>11</v>
      </c>
      <c r="W472" s="299"/>
      <c r="X472" s="298" t="s">
        <v>12</v>
      </c>
      <c r="Y472" s="299"/>
      <c r="Z472" s="301" t="s">
        <v>40</v>
      </c>
      <c r="AA472" s="302"/>
      <c r="AB472" s="303" t="s">
        <v>41</v>
      </c>
      <c r="AC472" s="304"/>
      <c r="AE472" s="296" t="s">
        <v>0</v>
      </c>
      <c r="AF472" s="298" t="s">
        <v>1</v>
      </c>
      <c r="AG472" s="299"/>
      <c r="AH472" s="298" t="s">
        <v>2</v>
      </c>
      <c r="AI472" s="299"/>
      <c r="AJ472" s="298" t="s">
        <v>3</v>
      </c>
      <c r="AK472" s="299"/>
      <c r="AL472" s="298" t="s">
        <v>4</v>
      </c>
      <c r="AM472" s="299"/>
      <c r="AN472" s="298" t="s">
        <v>5</v>
      </c>
      <c r="AO472" s="299"/>
      <c r="AP472" s="298" t="s">
        <v>6</v>
      </c>
      <c r="AQ472" s="299"/>
      <c r="AR472" s="298" t="s">
        <v>7</v>
      </c>
      <c r="AS472" s="299"/>
      <c r="AT472" s="298" t="s">
        <v>8</v>
      </c>
      <c r="AU472" s="299"/>
      <c r="AV472" s="298" t="s">
        <v>9</v>
      </c>
      <c r="AW472" s="299"/>
      <c r="AX472" s="298" t="s">
        <v>10</v>
      </c>
      <c r="AY472" s="299"/>
      <c r="AZ472" s="298" t="s">
        <v>11</v>
      </c>
      <c r="BA472" s="299"/>
      <c r="BB472" s="298" t="s">
        <v>12</v>
      </c>
      <c r="BC472" s="299"/>
      <c r="BD472" s="301" t="s">
        <v>40</v>
      </c>
      <c r="BE472" s="302"/>
      <c r="BF472" s="303" t="s">
        <v>41</v>
      </c>
      <c r="BG472" s="304"/>
      <c r="BI472" s="296" t="s">
        <v>0</v>
      </c>
      <c r="BJ472" s="298" t="s">
        <v>1</v>
      </c>
      <c r="BK472" s="299"/>
      <c r="BL472" s="298" t="s">
        <v>2</v>
      </c>
      <c r="BM472" s="299"/>
      <c r="BN472" s="298" t="s">
        <v>3</v>
      </c>
      <c r="BO472" s="299"/>
      <c r="BP472" s="298" t="s">
        <v>4</v>
      </c>
      <c r="BQ472" s="299"/>
      <c r="BR472" s="298" t="s">
        <v>5</v>
      </c>
      <c r="BS472" s="299"/>
      <c r="BT472" s="298" t="s">
        <v>6</v>
      </c>
      <c r="BU472" s="299"/>
      <c r="BV472" s="298" t="s">
        <v>7</v>
      </c>
      <c r="BW472" s="299"/>
      <c r="BX472" s="298" t="s">
        <v>8</v>
      </c>
      <c r="BY472" s="299"/>
      <c r="BZ472" s="298" t="s">
        <v>9</v>
      </c>
      <c r="CA472" s="299"/>
      <c r="CB472" s="298" t="s">
        <v>10</v>
      </c>
      <c r="CC472" s="299"/>
      <c r="CD472" s="298" t="s">
        <v>11</v>
      </c>
      <c r="CE472" s="299"/>
      <c r="CF472" s="298" t="s">
        <v>12</v>
      </c>
      <c r="CG472" s="299"/>
      <c r="CH472" s="301" t="s">
        <v>40</v>
      </c>
      <c r="CI472" s="302"/>
      <c r="CJ472" s="298" t="s">
        <v>41</v>
      </c>
      <c r="CK472" s="299"/>
    </row>
    <row r="473" spans="1:89" ht="15" thickTop="1" thickBot="1" x14ac:dyDescent="0.3">
      <c r="A473" s="297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75" t="s">
        <v>14</v>
      </c>
      <c r="AC473" s="176" t="s">
        <v>15</v>
      </c>
      <c r="AE473" s="297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75" t="s">
        <v>14</v>
      </c>
      <c r="BG473" s="176" t="s">
        <v>15</v>
      </c>
      <c r="BI473" s="297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85"/>
      <c r="D474" s="126"/>
      <c r="E474" s="179"/>
      <c r="F474" s="125"/>
      <c r="G474" s="127"/>
      <c r="H474" s="126"/>
      <c r="I474" s="179"/>
      <c r="J474" s="125"/>
      <c r="K474" s="127"/>
      <c r="L474" s="126"/>
      <c r="M474" s="125"/>
      <c r="N474" s="178"/>
      <c r="O474" s="180"/>
      <c r="P474" s="125"/>
      <c r="Q474" s="127"/>
      <c r="R474" s="126"/>
      <c r="S474" s="179"/>
      <c r="T474" s="125"/>
      <c r="U474" s="127"/>
      <c r="V474" s="126"/>
      <c r="W474" s="179"/>
      <c r="X474" s="125"/>
      <c r="Y474" s="127"/>
      <c r="Z474" s="183"/>
      <c r="AA474" s="184"/>
      <c r="AB474" s="169">
        <f>B474+D474+F474+H474+J474+L474+N474+P474+R474+T474+V474+X474+Z474</f>
        <v>0</v>
      </c>
      <c r="AC474" s="170">
        <f>C474+E474+G474+I474+K474+M474+O474+Q474+S474+U474+W474+Y474+AA474</f>
        <v>0</v>
      </c>
      <c r="AD474" s="230"/>
      <c r="AE474" s="272" t="str">
        <f>$AE$9</f>
        <v>07:00 - 07:59</v>
      </c>
      <c r="AF474" s="125">
        <f>SUMIF($A$9:$A$32,$AE474,B$474:B$497)</f>
        <v>334</v>
      </c>
      <c r="AG474" s="185">
        <f t="shared" ref="AG474:AV475" si="8409">SUMIF($A$9:$A$32,$AE474,C$474:C$497)</f>
        <v>355</v>
      </c>
      <c r="AH474" s="126">
        <f t="shared" si="8409"/>
        <v>120</v>
      </c>
      <c r="AI474" s="179">
        <f t="shared" si="8409"/>
        <v>136</v>
      </c>
      <c r="AJ474" s="125">
        <f t="shared" si="8409"/>
        <v>592</v>
      </c>
      <c r="AK474" s="127">
        <f t="shared" si="8409"/>
        <v>425</v>
      </c>
      <c r="AL474" s="126">
        <f t="shared" si="8409"/>
        <v>611</v>
      </c>
      <c r="AM474" s="179">
        <f t="shared" si="8409"/>
        <v>601</v>
      </c>
      <c r="AN474" s="125">
        <f t="shared" si="8409"/>
        <v>56</v>
      </c>
      <c r="AO474" s="127">
        <f t="shared" si="8409"/>
        <v>107</v>
      </c>
      <c r="AP474" s="126">
        <f t="shared" si="8409"/>
        <v>190</v>
      </c>
      <c r="AQ474" s="125">
        <f t="shared" si="8409"/>
        <v>333</v>
      </c>
      <c r="AR474" s="178">
        <f t="shared" si="8409"/>
        <v>631</v>
      </c>
      <c r="AS474" s="180">
        <f t="shared" si="8409"/>
        <v>644</v>
      </c>
      <c r="AT474" s="125">
        <f t="shared" si="8409"/>
        <v>365</v>
      </c>
      <c r="AU474" s="127">
        <f t="shared" si="8409"/>
        <v>240</v>
      </c>
      <c r="AV474" s="126">
        <f t="shared" si="8409"/>
        <v>504</v>
      </c>
      <c r="AW474" s="179">
        <f t="shared" ref="AW474:BE475" si="8410">SUMIF($A$9:$A$32,$AE474,S$474:S$497)</f>
        <v>382</v>
      </c>
      <c r="AX474" s="125">
        <f t="shared" si="8410"/>
        <v>120</v>
      </c>
      <c r="AY474" s="127">
        <f t="shared" si="8410"/>
        <v>81</v>
      </c>
      <c r="AZ474" s="126">
        <f t="shared" si="8410"/>
        <v>244</v>
      </c>
      <c r="BA474" s="179">
        <f t="shared" si="8410"/>
        <v>331</v>
      </c>
      <c r="BB474" s="125">
        <f t="shared" si="8410"/>
        <v>356</v>
      </c>
      <c r="BC474" s="127">
        <f t="shared" si="8410"/>
        <v>165</v>
      </c>
      <c r="BD474" s="183">
        <f t="shared" si="8410"/>
        <v>636</v>
      </c>
      <c r="BE474" s="184">
        <f t="shared" si="8410"/>
        <v>691</v>
      </c>
      <c r="BF474" s="169">
        <f>AF474+AH474+AJ474+AL474+AN474+AP474+AR474+AT474+AV474+AX474+AZ474+BB474+BD474</f>
        <v>4759</v>
      </c>
      <c r="BG474" s="170">
        <f>AG474+AI474+AK474+AM474+AO474+AQ474+AS474+AU474+AW474+AY474+BA474+BC474+BE474</f>
        <v>4491</v>
      </c>
      <c r="BH474" s="23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88">
        <v>87</v>
      </c>
      <c r="C475" s="189">
        <v>1</v>
      </c>
      <c r="D475" s="190">
        <v>44</v>
      </c>
      <c r="E475" s="191">
        <v>0</v>
      </c>
      <c r="F475" s="188">
        <v>190</v>
      </c>
      <c r="G475" s="192">
        <v>2</v>
      </c>
      <c r="H475" s="190">
        <v>117</v>
      </c>
      <c r="I475" s="191">
        <v>17</v>
      </c>
      <c r="J475" s="188">
        <v>3</v>
      </c>
      <c r="K475" s="192">
        <v>8</v>
      </c>
      <c r="L475" s="190">
        <v>7</v>
      </c>
      <c r="M475" s="188">
        <v>19</v>
      </c>
      <c r="N475" s="193">
        <v>49</v>
      </c>
      <c r="O475" s="194">
        <v>27</v>
      </c>
      <c r="P475" s="188">
        <v>21</v>
      </c>
      <c r="Q475" s="192">
        <v>22</v>
      </c>
      <c r="R475" s="190">
        <v>6</v>
      </c>
      <c r="S475" s="191">
        <v>31</v>
      </c>
      <c r="T475" s="188">
        <v>0</v>
      </c>
      <c r="U475" s="192">
        <v>9</v>
      </c>
      <c r="V475" s="190">
        <v>3</v>
      </c>
      <c r="W475" s="191">
        <v>1</v>
      </c>
      <c r="X475" s="188">
        <v>1</v>
      </c>
      <c r="Y475" s="192">
        <v>0</v>
      </c>
      <c r="Z475" s="190">
        <v>0</v>
      </c>
      <c r="AA475" s="188">
        <v>0</v>
      </c>
      <c r="AB475" s="169">
        <f t="shared" ref="AB475:AB494" si="8438">B475+D475+F475+H475+J475+L475+N475+P475+R475+T475+V475+X475+Z475</f>
        <v>528</v>
      </c>
      <c r="AC475" s="170">
        <f t="shared" ref="AC475:AC494" si="8439">C475+E475+G475+I475+K475+M475+O475+Q475+S475+U475+W475+Y475+AA475</f>
        <v>137</v>
      </c>
      <c r="AE475" s="274" t="str">
        <f>$AE$10</f>
        <v>08:00 - 08:59</v>
      </c>
      <c r="AF475" s="125">
        <f>SUMIF($A$9:$A$32,$AE475,B$474:B$497)</f>
        <v>536</v>
      </c>
      <c r="AG475" s="189">
        <f t="shared" si="8409"/>
        <v>312</v>
      </c>
      <c r="AH475" s="190">
        <f t="shared" si="8409"/>
        <v>164</v>
      </c>
      <c r="AI475" s="191">
        <f t="shared" si="8409"/>
        <v>134</v>
      </c>
      <c r="AJ475" s="275">
        <f t="shared" si="8409"/>
        <v>734</v>
      </c>
      <c r="AK475" s="192">
        <f t="shared" si="8409"/>
        <v>370</v>
      </c>
      <c r="AL475" s="190">
        <f t="shared" si="8409"/>
        <v>841</v>
      </c>
      <c r="AM475" s="191">
        <f t="shared" si="8409"/>
        <v>586</v>
      </c>
      <c r="AN475" s="275">
        <f t="shared" si="8409"/>
        <v>64</v>
      </c>
      <c r="AO475" s="192">
        <f t="shared" si="8409"/>
        <v>88</v>
      </c>
      <c r="AP475" s="190">
        <f t="shared" si="8409"/>
        <v>145</v>
      </c>
      <c r="AQ475" s="275">
        <f t="shared" si="8409"/>
        <v>375</v>
      </c>
      <c r="AR475" s="193">
        <f t="shared" si="8409"/>
        <v>676</v>
      </c>
      <c r="AS475" s="194">
        <f t="shared" si="8409"/>
        <v>687</v>
      </c>
      <c r="AT475" s="275">
        <f t="shared" si="8409"/>
        <v>395</v>
      </c>
      <c r="AU475" s="192">
        <f t="shared" si="8409"/>
        <v>247</v>
      </c>
      <c r="AV475" s="190">
        <f t="shared" si="8409"/>
        <v>573</v>
      </c>
      <c r="AW475" s="191">
        <f t="shared" si="8410"/>
        <v>404</v>
      </c>
      <c r="AX475" s="275">
        <f t="shared" si="8410"/>
        <v>65</v>
      </c>
      <c r="AY475" s="192">
        <f t="shared" si="8410"/>
        <v>68</v>
      </c>
      <c r="AZ475" s="190">
        <f t="shared" si="8410"/>
        <v>205</v>
      </c>
      <c r="BA475" s="191">
        <f t="shared" si="8410"/>
        <v>516</v>
      </c>
      <c r="BB475" s="275">
        <f t="shared" si="8410"/>
        <v>312</v>
      </c>
      <c r="BC475" s="192">
        <f t="shared" si="8410"/>
        <v>179</v>
      </c>
      <c r="BD475" s="190">
        <f t="shared" si="8410"/>
        <v>791</v>
      </c>
      <c r="BE475" s="275">
        <f t="shared" si="8410"/>
        <v>763</v>
      </c>
      <c r="BF475" s="171">
        <f>SUM(AF475,AH475,AJ475,AL475,AN475,AP475,AR475,AT475,AV475,AX475,AZ475,BB475,BD475)</f>
        <v>5501</v>
      </c>
      <c r="BG475" s="172">
        <f>SUM(AG475,AI475,AK475,AM475,AO475,AQ475,AS475,AU475,AW475,AY475,BA475,BC475,BE475)</f>
        <v>4729</v>
      </c>
      <c r="BI475" s="136" t="s">
        <v>17</v>
      </c>
      <c r="BJ475" s="128">
        <f>B475/B498</f>
        <v>1.1256307413636951E-2</v>
      </c>
      <c r="BK475" s="129">
        <f t="shared" ref="BK475" si="8440">C475/C498</f>
        <v>1.2980269989615784E-4</v>
      </c>
      <c r="BL475" s="130">
        <f t="shared" ref="BL475" si="8441">D475/D498</f>
        <v>1.6188373804267846E-2</v>
      </c>
      <c r="BM475" s="131">
        <f t="shared" ref="BM475" si="8442">E475/E498</f>
        <v>0</v>
      </c>
      <c r="BN475" s="128">
        <f t="shared" ref="BN475" si="8443">F475/F498</f>
        <v>2.1367521367521368E-2</v>
      </c>
      <c r="BO475" s="129">
        <f t="shared" ref="BO475" si="8444">G475/G498</f>
        <v>2.4795437639474338E-4</v>
      </c>
      <c r="BP475" s="130">
        <f t="shared" ref="BP475" si="8445">H475/H498</f>
        <v>9.1456265145001166E-3</v>
      </c>
      <c r="BQ475" s="131">
        <f t="shared" ref="BQ475" si="8446">I475/I498</f>
        <v>1.3261564864654029E-3</v>
      </c>
      <c r="BR475" s="128">
        <f t="shared" ref="BR475" si="8447">J475/J498</f>
        <v>2.0818875780707841E-3</v>
      </c>
      <c r="BS475" s="129">
        <f t="shared" ref="BS475" si="8448">K475/K498</f>
        <v>5.5710306406685237E-3</v>
      </c>
      <c r="BT475" s="130">
        <f t="shared" ref="BT475" si="8449">L475/L498</f>
        <v>1.4019627478469858E-3</v>
      </c>
      <c r="BU475" s="128">
        <f t="shared" ref="BU475" si="8450">M475/M498</f>
        <v>3.8137294259333603E-3</v>
      </c>
      <c r="BV475" s="132">
        <f t="shared" ref="BV475" si="8451">N475/N498</f>
        <v>4.2464684981367538E-3</v>
      </c>
      <c r="BW475" s="133">
        <f t="shared" ref="BW475" si="8452">O475/O498</f>
        <v>2.3144179667409564E-3</v>
      </c>
      <c r="BX475" s="128">
        <f t="shared" ref="BX475" si="8453">P475/P498</f>
        <v>3.66364270760642E-3</v>
      </c>
      <c r="BY475" s="129">
        <f t="shared" ref="BY475" si="8454">Q475/Q498</f>
        <v>3.9696860339227718E-3</v>
      </c>
      <c r="BZ475" s="130">
        <f t="shared" ref="BZ475" si="8455">R475/R498</f>
        <v>7.16674629718108E-4</v>
      </c>
      <c r="CA475" s="131">
        <f t="shared" ref="CA475" si="8456">S475/S498</f>
        <v>3.5788501500808125E-3</v>
      </c>
      <c r="CB475" s="128">
        <f t="shared" ref="CB475" si="8457">T475/T498</f>
        <v>0</v>
      </c>
      <c r="CC475" s="129">
        <f t="shared" ref="CC475" si="8458">U475/U498</f>
        <v>8.8235294117647058E-3</v>
      </c>
      <c r="CD475" s="130">
        <f t="shared" ref="CD475" si="8459">V475/V498</f>
        <v>4.8606610499027868E-4</v>
      </c>
      <c r="CE475" s="131">
        <f t="shared" ref="CE475" si="8460">W475/W498</f>
        <v>1.4005602240896358E-4</v>
      </c>
      <c r="CF475" s="128">
        <f t="shared" ref="CF475" si="8461">X475/X498</f>
        <v>2.4437927663734115E-4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5.9527164906030506E-3</v>
      </c>
      <c r="CK475" s="135">
        <f t="shared" ref="CK475" si="8466">AC475/AC498</f>
        <v>1.5474106285649743E-3</v>
      </c>
    </row>
    <row r="476" spans="1:89" ht="13.5" thickBot="1" x14ac:dyDescent="0.25">
      <c r="A476" s="145" t="s">
        <v>18</v>
      </c>
      <c r="B476" s="195">
        <v>225</v>
      </c>
      <c r="C476" s="196">
        <v>0</v>
      </c>
      <c r="D476" s="197">
        <v>97</v>
      </c>
      <c r="E476" s="198">
        <v>31</v>
      </c>
      <c r="F476" s="195">
        <v>550</v>
      </c>
      <c r="G476" s="199">
        <v>126</v>
      </c>
      <c r="H476" s="197">
        <v>478</v>
      </c>
      <c r="I476" s="198">
        <v>218</v>
      </c>
      <c r="J476" s="195">
        <v>25</v>
      </c>
      <c r="K476" s="199">
        <v>51</v>
      </c>
      <c r="L476" s="197">
        <v>107</v>
      </c>
      <c r="M476" s="195">
        <v>150</v>
      </c>
      <c r="N476" s="200">
        <v>365</v>
      </c>
      <c r="O476" s="201">
        <v>347</v>
      </c>
      <c r="P476" s="195">
        <v>197</v>
      </c>
      <c r="Q476" s="199">
        <v>183</v>
      </c>
      <c r="R476" s="197">
        <v>253</v>
      </c>
      <c r="S476" s="198">
        <v>171</v>
      </c>
      <c r="T476" s="195">
        <v>8</v>
      </c>
      <c r="U476" s="199">
        <v>57</v>
      </c>
      <c r="V476" s="197">
        <v>87</v>
      </c>
      <c r="W476" s="198">
        <v>181</v>
      </c>
      <c r="X476" s="195">
        <v>173</v>
      </c>
      <c r="Y476" s="199">
        <v>95</v>
      </c>
      <c r="Z476" s="197">
        <v>423</v>
      </c>
      <c r="AA476" s="195">
        <v>299</v>
      </c>
      <c r="AB476" s="169">
        <f t="shared" si="8438"/>
        <v>2988</v>
      </c>
      <c r="AC476" s="170">
        <f t="shared" si="8439"/>
        <v>1909</v>
      </c>
      <c r="AE476" s="272"/>
      <c r="AF476" s="125"/>
      <c r="AG476" s="196"/>
      <c r="AH476" s="197"/>
      <c r="AI476" s="198"/>
      <c r="AJ476" s="195"/>
      <c r="AK476" s="199"/>
      <c r="AL476" s="197"/>
      <c r="AM476" s="198"/>
      <c r="AN476" s="195"/>
      <c r="AO476" s="199"/>
      <c r="AP476" s="197"/>
      <c r="AQ476" s="195"/>
      <c r="AR476" s="200"/>
      <c r="AS476" s="201"/>
      <c r="AT476" s="195"/>
      <c r="AU476" s="199"/>
      <c r="AV476" s="197"/>
      <c r="AW476" s="198"/>
      <c r="AX476" s="195"/>
      <c r="AY476" s="199"/>
      <c r="AZ476" s="197"/>
      <c r="BA476" s="198"/>
      <c r="BB476" s="195"/>
      <c r="BC476" s="199"/>
      <c r="BD476" s="197"/>
      <c r="BE476" s="195"/>
      <c r="BF476" s="171"/>
      <c r="BG476" s="172"/>
      <c r="BI476" s="145" t="s">
        <v>18</v>
      </c>
      <c r="BJ476" s="128">
        <f>B476/B498</f>
        <v>2.9111139862854185E-2</v>
      </c>
      <c r="BK476" s="129">
        <f t="shared" ref="BK476" si="8467">C476/C498</f>
        <v>0</v>
      </c>
      <c r="BL476" s="130">
        <f t="shared" ref="BL476" si="8468">D476/D498</f>
        <v>3.5688005886681383E-2</v>
      </c>
      <c r="BM476" s="131">
        <f t="shared" ref="BM476" si="8469">E476/E498</f>
        <v>1.0316139767054908E-2</v>
      </c>
      <c r="BN476" s="128">
        <f t="shared" ref="BN476" si="8470">F476/F498</f>
        <v>6.1853351327035538E-2</v>
      </c>
      <c r="BO476" s="129">
        <f t="shared" ref="BO476" si="8471">G476/G498</f>
        <v>1.5621125712868833E-2</v>
      </c>
      <c r="BP476" s="130">
        <f t="shared" ref="BP476" si="8472">H476/H498</f>
        <v>3.7364183537872277E-2</v>
      </c>
      <c r="BQ476" s="131">
        <f t="shared" ref="BQ476" si="8473">I476/I498</f>
        <v>1.7006006708791637E-2</v>
      </c>
      <c r="BR476" s="128">
        <f t="shared" ref="BR476" si="8474">J476/J498</f>
        <v>1.7349063150589868E-2</v>
      </c>
      <c r="BS476" s="129">
        <f t="shared" ref="BS476" si="8475">K476/K498</f>
        <v>3.5515320334261836E-2</v>
      </c>
      <c r="BT476" s="130">
        <f t="shared" ref="BT476" si="8476">L476/L498</f>
        <v>2.1430002002803924E-2</v>
      </c>
      <c r="BU476" s="128">
        <f t="shared" ref="BU476" si="8477">M476/M498</f>
        <v>3.0108390204737052E-2</v>
      </c>
      <c r="BV476" s="132">
        <f t="shared" ref="BV476" si="8478">N476/N498</f>
        <v>3.1631857179998266E-2</v>
      </c>
      <c r="BW476" s="133">
        <f t="shared" ref="BW476" si="8479">O476/O498</f>
        <v>2.9744556831818963E-2</v>
      </c>
      <c r="BX476" s="128">
        <f t="shared" ref="BX476" si="8480">P476/P498</f>
        <v>3.4368457780879276E-2</v>
      </c>
      <c r="BY476" s="129">
        <f t="shared" ref="BY476" si="8481">Q476/Q498</f>
        <v>3.3020570191266689E-2</v>
      </c>
      <c r="BZ476" s="130">
        <f t="shared" ref="BZ476" si="8482">R476/R498</f>
        <v>3.021978021978022E-2</v>
      </c>
      <c r="CA476" s="131">
        <f t="shared" ref="CA476" si="8483">S476/S498</f>
        <v>1.9741399214961902E-2</v>
      </c>
      <c r="CB476" s="128">
        <f t="shared" ref="CB476" si="8484">T476/T498</f>
        <v>8.0889787664307385E-3</v>
      </c>
      <c r="CC476" s="129">
        <f t="shared" ref="CC476" si="8485">U476/U498</f>
        <v>5.5882352941176473E-2</v>
      </c>
      <c r="CD476" s="130">
        <f t="shared" ref="CD476" si="8486">V476/V498</f>
        <v>1.4095917044718081E-2</v>
      </c>
      <c r="CE476" s="131">
        <f t="shared" ref="CE476" si="8487">W476/W498</f>
        <v>2.5350140056022409E-2</v>
      </c>
      <c r="CF476" s="128">
        <f t="shared" ref="CF476" si="8488">X476/X498</f>
        <v>4.2277614858260017E-2</v>
      </c>
      <c r="CG476" s="129">
        <f t="shared" ref="CG476" si="8489">Y476/Y498</f>
        <v>3.7863690713431646E-2</v>
      </c>
      <c r="CH476" s="130">
        <f t="shared" ref="CH476" si="8490">Z476/Z498</f>
        <v>3.1955881241973259E-2</v>
      </c>
      <c r="CI476" s="128">
        <f t="shared" ref="CI476" si="8491">AA476/AA498</f>
        <v>2.1381578947368422E-2</v>
      </c>
      <c r="CJ476" s="134">
        <f t="shared" ref="CJ476" si="8492">AB476/AB498</f>
        <v>3.3686963776367262E-2</v>
      </c>
      <c r="CK476" s="135">
        <f t="shared" ref="CK476" si="8493">AC476/AC498</f>
        <v>2.1562094087084205E-2</v>
      </c>
    </row>
    <row r="477" spans="1:89" ht="14.25" thickTop="1" thickBot="1" x14ac:dyDescent="0.25">
      <c r="A477" s="136" t="s">
        <v>19</v>
      </c>
      <c r="B477" s="188">
        <v>279</v>
      </c>
      <c r="C477" s="189">
        <v>219</v>
      </c>
      <c r="D477" s="190">
        <v>135</v>
      </c>
      <c r="E477" s="191">
        <v>142</v>
      </c>
      <c r="F477" s="188">
        <v>579</v>
      </c>
      <c r="G477" s="192">
        <v>355</v>
      </c>
      <c r="H477" s="190">
        <v>554</v>
      </c>
      <c r="I477" s="191">
        <v>426</v>
      </c>
      <c r="J477" s="188">
        <v>38</v>
      </c>
      <c r="K477" s="192">
        <v>65</v>
      </c>
      <c r="L477" s="190">
        <v>150</v>
      </c>
      <c r="M477" s="188">
        <v>246</v>
      </c>
      <c r="N477" s="193">
        <v>534</v>
      </c>
      <c r="O477" s="194">
        <v>625</v>
      </c>
      <c r="P477" s="188">
        <v>353</v>
      </c>
      <c r="Q477" s="192">
        <v>368</v>
      </c>
      <c r="R477" s="190">
        <v>396</v>
      </c>
      <c r="S477" s="191">
        <v>417</v>
      </c>
      <c r="T477" s="188">
        <v>51</v>
      </c>
      <c r="U477" s="192">
        <v>133</v>
      </c>
      <c r="V477" s="190">
        <v>211</v>
      </c>
      <c r="W477" s="191">
        <v>428</v>
      </c>
      <c r="X477" s="188">
        <v>262</v>
      </c>
      <c r="Y477" s="192">
        <v>169</v>
      </c>
      <c r="Z477" s="190">
        <v>562</v>
      </c>
      <c r="AA477" s="188">
        <v>597</v>
      </c>
      <c r="AB477" s="169">
        <f t="shared" si="8438"/>
        <v>4104</v>
      </c>
      <c r="AC477" s="170">
        <f t="shared" si="8439"/>
        <v>4190</v>
      </c>
      <c r="AE477" s="266" t="s">
        <v>13</v>
      </c>
      <c r="AF477" s="20">
        <f t="shared" ref="AF477:BG477" si="8494">SUM(AF474:AF476)</f>
        <v>870</v>
      </c>
      <c r="AG477" s="21">
        <f t="shared" si="8494"/>
        <v>667</v>
      </c>
      <c r="AH477" s="20">
        <f t="shared" si="8494"/>
        <v>284</v>
      </c>
      <c r="AI477" s="21">
        <f t="shared" si="8494"/>
        <v>270</v>
      </c>
      <c r="AJ477" s="20">
        <f t="shared" si="8494"/>
        <v>1326</v>
      </c>
      <c r="AK477" s="21">
        <f t="shared" si="8494"/>
        <v>795</v>
      </c>
      <c r="AL477" s="20">
        <f t="shared" si="8494"/>
        <v>1452</v>
      </c>
      <c r="AM477" s="21">
        <f t="shared" si="8494"/>
        <v>1187</v>
      </c>
      <c r="AN477" s="20">
        <f t="shared" si="8494"/>
        <v>120</v>
      </c>
      <c r="AO477" s="21">
        <f t="shared" si="8494"/>
        <v>195</v>
      </c>
      <c r="AP477" s="20">
        <f t="shared" si="8494"/>
        <v>335</v>
      </c>
      <c r="AQ477" s="21">
        <f t="shared" si="8494"/>
        <v>708</v>
      </c>
      <c r="AR477" s="20">
        <f t="shared" si="8494"/>
        <v>1307</v>
      </c>
      <c r="AS477" s="21">
        <f t="shared" si="8494"/>
        <v>1331</v>
      </c>
      <c r="AT477" s="20">
        <f t="shared" si="8494"/>
        <v>760</v>
      </c>
      <c r="AU477" s="21">
        <f t="shared" si="8494"/>
        <v>487</v>
      </c>
      <c r="AV477" s="20">
        <f t="shared" si="8494"/>
        <v>1077</v>
      </c>
      <c r="AW477" s="21">
        <f t="shared" si="8494"/>
        <v>786</v>
      </c>
      <c r="AX477" s="20">
        <f t="shared" si="8494"/>
        <v>185</v>
      </c>
      <c r="AY477" s="21">
        <f t="shared" si="8494"/>
        <v>149</v>
      </c>
      <c r="AZ477" s="20">
        <f t="shared" si="8494"/>
        <v>449</v>
      </c>
      <c r="BA477" s="21">
        <f t="shared" si="8494"/>
        <v>847</v>
      </c>
      <c r="BB477" s="20">
        <f t="shared" si="8494"/>
        <v>668</v>
      </c>
      <c r="BC477" s="21">
        <f t="shared" si="8494"/>
        <v>344</v>
      </c>
      <c r="BD477" s="20">
        <f t="shared" si="8494"/>
        <v>1427</v>
      </c>
      <c r="BE477" s="21">
        <f t="shared" si="8494"/>
        <v>1454</v>
      </c>
      <c r="BF477" s="173">
        <f t="shared" si="8494"/>
        <v>10260</v>
      </c>
      <c r="BG477" s="174">
        <f t="shared" si="8494"/>
        <v>9220</v>
      </c>
      <c r="BI477" s="136" t="s">
        <v>19</v>
      </c>
      <c r="BJ477" s="128">
        <f>B477/B498</f>
        <v>3.6097813429939188E-2</v>
      </c>
      <c r="BK477" s="129">
        <f t="shared" ref="BK477" si="8495">C477/C498</f>
        <v>2.8426791277258567E-2</v>
      </c>
      <c r="BL477" s="130">
        <f t="shared" ref="BL477" si="8496">D477/D498</f>
        <v>4.9668874172185427E-2</v>
      </c>
      <c r="BM477" s="131">
        <f t="shared" ref="BM477" si="8497">E477/E498</f>
        <v>4.7254575707154745E-2</v>
      </c>
      <c r="BN477" s="128">
        <f t="shared" ref="BN477" si="8498">F477/F498</f>
        <v>6.5114709851551961E-2</v>
      </c>
      <c r="BO477" s="129">
        <f t="shared" ref="BO477" si="8499">G477/G498</f>
        <v>4.401190181006695E-2</v>
      </c>
      <c r="BP477" s="130">
        <f t="shared" ref="BP477" si="8500">H477/H498</f>
        <v>4.3304932384897993E-2</v>
      </c>
      <c r="BQ477" s="131">
        <f t="shared" ref="BQ477" si="8501">I477/I498</f>
        <v>3.3231921366721276E-2</v>
      </c>
      <c r="BR477" s="128">
        <f t="shared" ref="BR477" si="8502">J477/J498</f>
        <v>2.63705759888966E-2</v>
      </c>
      <c r="BS477" s="129">
        <f t="shared" ref="BS477" si="8503">K477/K498</f>
        <v>4.5264623955431751E-2</v>
      </c>
      <c r="BT477" s="130">
        <f t="shared" ref="BT477" si="8504">L477/L498</f>
        <v>3.0042058882435409E-2</v>
      </c>
      <c r="BU477" s="128">
        <f t="shared" ref="BU477" si="8505">M477/M498</f>
        <v>4.9377759935768768E-2</v>
      </c>
      <c r="BV477" s="132">
        <f t="shared" ref="BV477" si="8506">N477/N498</f>
        <v>4.6277840367449516E-2</v>
      </c>
      <c r="BW477" s="133">
        <f t="shared" ref="BW477" si="8507">O477/O498</f>
        <v>5.3574489970855475E-2</v>
      </c>
      <c r="BX477" s="128">
        <f t="shared" ref="BX477" si="8508">P477/P498</f>
        <v>6.1584089323098397E-2</v>
      </c>
      <c r="BY477" s="129">
        <f t="shared" ref="BY477" si="8509">Q477/Q498</f>
        <v>6.6402020931071809E-2</v>
      </c>
      <c r="BZ477" s="130">
        <f t="shared" ref="BZ477" si="8510">R477/R498</f>
        <v>4.7300525561395128E-2</v>
      </c>
      <c r="CA477" s="131">
        <f t="shared" ref="CA477" si="8511">S477/S498</f>
        <v>4.8141306857538674E-2</v>
      </c>
      <c r="CB477" s="128">
        <f t="shared" ref="CB477" si="8512">T477/T498</f>
        <v>5.1567239635995958E-2</v>
      </c>
      <c r="CC477" s="129">
        <f t="shared" ref="CC477" si="8513">U477/U498</f>
        <v>0.13039215686274511</v>
      </c>
      <c r="CD477" s="130">
        <f t="shared" ref="CD477" si="8514">V477/V498</f>
        <v>3.4186649384316266E-2</v>
      </c>
      <c r="CE477" s="131">
        <f t="shared" ref="CE477" si="8515">W477/W498</f>
        <v>5.9943977591036417E-2</v>
      </c>
      <c r="CF477" s="128">
        <f t="shared" ref="CF477" si="8516">X477/X498</f>
        <v>6.4027370478983381E-2</v>
      </c>
      <c r="CG477" s="129">
        <f t="shared" ref="CG477" si="8517">Y477/Y498</f>
        <v>6.7357512953367879E-2</v>
      </c>
      <c r="CH477" s="130">
        <f t="shared" ref="CH477" si="8518">Z477/Z498</f>
        <v>4.2456750018886456E-2</v>
      </c>
      <c r="CI477" s="128">
        <f t="shared" ref="CI477" si="8519">AA477/AA498</f>
        <v>4.2691647597254002E-2</v>
      </c>
      <c r="CJ477" s="134">
        <f t="shared" ref="CJ477" si="8520">AB477/AB498</f>
        <v>4.6268841813323712E-2</v>
      </c>
      <c r="CK477" s="135">
        <f t="shared" ref="CK477" si="8521">AC477/AC498</f>
        <v>4.7325916304286439E-2</v>
      </c>
    </row>
    <row r="478" spans="1:89" ht="13.5" thickTop="1" x14ac:dyDescent="0.2">
      <c r="A478" s="145" t="s">
        <v>20</v>
      </c>
      <c r="B478" s="195">
        <v>334</v>
      </c>
      <c r="C478" s="196">
        <v>355</v>
      </c>
      <c r="D478" s="197">
        <v>120</v>
      </c>
      <c r="E478" s="198">
        <v>136</v>
      </c>
      <c r="F478" s="195">
        <v>592</v>
      </c>
      <c r="G478" s="199">
        <v>425</v>
      </c>
      <c r="H478" s="197">
        <v>611</v>
      </c>
      <c r="I478" s="198">
        <v>601</v>
      </c>
      <c r="J478" s="195">
        <v>56</v>
      </c>
      <c r="K478" s="199">
        <v>107</v>
      </c>
      <c r="L478" s="197">
        <v>190</v>
      </c>
      <c r="M478" s="195">
        <v>333</v>
      </c>
      <c r="N478" s="200">
        <v>631</v>
      </c>
      <c r="O478" s="201">
        <v>644</v>
      </c>
      <c r="P478" s="195">
        <v>365</v>
      </c>
      <c r="Q478" s="199">
        <v>240</v>
      </c>
      <c r="R478" s="197">
        <v>504</v>
      </c>
      <c r="S478" s="198">
        <v>382</v>
      </c>
      <c r="T478" s="195">
        <v>120</v>
      </c>
      <c r="U478" s="199">
        <v>81</v>
      </c>
      <c r="V478" s="197">
        <v>244</v>
      </c>
      <c r="W478" s="198">
        <v>331</v>
      </c>
      <c r="X478" s="195">
        <v>356</v>
      </c>
      <c r="Y478" s="199">
        <v>165</v>
      </c>
      <c r="Z478" s="197">
        <v>636</v>
      </c>
      <c r="AA478" s="195">
        <v>691</v>
      </c>
      <c r="AB478" s="169">
        <f t="shared" si="8438"/>
        <v>4759</v>
      </c>
      <c r="AC478" s="170">
        <f t="shared" si="8439"/>
        <v>4491</v>
      </c>
      <c r="BI478" s="145" t="s">
        <v>20</v>
      </c>
      <c r="BJ478" s="128">
        <f>B478/B498</f>
        <v>4.32138698408591E-2</v>
      </c>
      <c r="BK478" s="129">
        <f t="shared" ref="BK478" si="8522">C478/C498</f>
        <v>4.6079958463136034E-2</v>
      </c>
      <c r="BL478" s="130">
        <f t="shared" ref="BL478" si="8523">D478/D498</f>
        <v>4.4150110375275942E-2</v>
      </c>
      <c r="BM478" s="131">
        <f t="shared" ref="BM478" si="8524">E478/E498</f>
        <v>4.5257903494176376E-2</v>
      </c>
      <c r="BN478" s="128">
        <f t="shared" ref="BN478" si="8525">F478/F498</f>
        <v>6.6576698155645528E-2</v>
      </c>
      <c r="BO478" s="129">
        <f t="shared" ref="BO478" si="8526">G478/G498</f>
        <v>5.2690304983882968E-2</v>
      </c>
      <c r="BP478" s="130">
        <f t="shared" ref="BP478" si="8527">H478/H498</f>
        <v>4.7760494020167278E-2</v>
      </c>
      <c r="BQ478" s="131">
        <f t="shared" ref="BQ478" si="8528">I478/I498</f>
        <v>4.6883532256806304E-2</v>
      </c>
      <c r="BR478" s="128">
        <f t="shared" ref="BR478" si="8529">J478/J498</f>
        <v>3.8861901457321303E-2</v>
      </c>
      <c r="BS478" s="129">
        <f t="shared" ref="BS478" si="8530">K478/K498</f>
        <v>7.4512534818941503E-2</v>
      </c>
      <c r="BT478" s="130">
        <f t="shared" ref="BT478" si="8531">L478/L498</f>
        <v>3.8053274584418185E-2</v>
      </c>
      <c r="BU478" s="128">
        <f t="shared" ref="BU478" si="8532">M478/M498</f>
        <v>6.6840626254516255E-2</v>
      </c>
      <c r="BV478" s="132">
        <f t="shared" ref="BV478" si="8533">N478/N498</f>
        <v>5.4684114741312073E-2</v>
      </c>
      <c r="BW478" s="133">
        <f t="shared" ref="BW478" si="8534">O478/O498</f>
        <v>5.5203154465969483E-2</v>
      </c>
      <c r="BX478" s="128">
        <f t="shared" ref="BX478" si="8535">P478/P498</f>
        <v>6.367759944173064E-2</v>
      </c>
      <c r="BY478" s="129">
        <f t="shared" ref="BY478" si="8536">Q478/Q498</f>
        <v>4.3305665824612052E-2</v>
      </c>
      <c r="BZ478" s="130">
        <f t="shared" ref="BZ478" si="8537">R478/R498</f>
        <v>6.0200668896321072E-2</v>
      </c>
      <c r="CA478" s="131">
        <f t="shared" ref="CA478" si="8538">S478/S498</f>
        <v>4.4100669591318399E-2</v>
      </c>
      <c r="CB478" s="128">
        <f t="shared" ref="CB478" si="8539">T478/T498</f>
        <v>0.12133468149646107</v>
      </c>
      <c r="CC478" s="129">
        <f t="shared" ref="CC478" si="8540">U478/U498</f>
        <v>7.9411764705882348E-2</v>
      </c>
      <c r="CD478" s="130">
        <f t="shared" ref="CD478" si="8541">V478/V498</f>
        <v>3.9533376539209332E-2</v>
      </c>
      <c r="CE478" s="131">
        <f t="shared" ref="CE478" si="8542">W478/W498</f>
        <v>4.6358543417366949E-2</v>
      </c>
      <c r="CF478" s="128">
        <f t="shared" ref="CF478" si="8543">X478/X498</f>
        <v>8.6999022482893457E-2</v>
      </c>
      <c r="CG478" s="129">
        <f t="shared" ref="CG478" si="8544">Y478/Y498</f>
        <v>6.5763252291749702E-2</v>
      </c>
      <c r="CH478" s="130">
        <f t="shared" ref="CH478" si="8545">Z478/Z498</f>
        <v>4.8047140590768304E-2</v>
      </c>
      <c r="CI478" s="128">
        <f t="shared" ref="CI478" si="8546">AA478/AA498</f>
        <v>4.9413615560640729E-2</v>
      </c>
      <c r="CJ478" s="134">
        <f t="shared" ref="CJ478" si="8547">AB478/AB498</f>
        <v>5.3653367005264997E-2</v>
      </c>
      <c r="CK478" s="135">
        <f t="shared" ref="CK478" si="8548">AC478/AC498</f>
        <v>5.0725701699892697E-2</v>
      </c>
    </row>
    <row r="479" spans="1:89" ht="13.5" thickBot="1" x14ac:dyDescent="0.25">
      <c r="A479" s="136" t="s">
        <v>21</v>
      </c>
      <c r="B479" s="188">
        <v>536</v>
      </c>
      <c r="C479" s="189">
        <v>312</v>
      </c>
      <c r="D479" s="190">
        <v>164</v>
      </c>
      <c r="E479" s="191">
        <v>134</v>
      </c>
      <c r="F479" s="188">
        <v>734</v>
      </c>
      <c r="G479" s="192">
        <v>370</v>
      </c>
      <c r="H479" s="190">
        <v>841</v>
      </c>
      <c r="I479" s="191">
        <v>586</v>
      </c>
      <c r="J479" s="188">
        <v>64</v>
      </c>
      <c r="K479" s="192">
        <v>88</v>
      </c>
      <c r="L479" s="190">
        <v>145</v>
      </c>
      <c r="M479" s="188">
        <v>375</v>
      </c>
      <c r="N479" s="193">
        <v>676</v>
      </c>
      <c r="O479" s="194">
        <v>687</v>
      </c>
      <c r="P479" s="188">
        <v>395</v>
      </c>
      <c r="Q479" s="192">
        <v>247</v>
      </c>
      <c r="R479" s="190">
        <v>573</v>
      </c>
      <c r="S479" s="191">
        <v>404</v>
      </c>
      <c r="T479" s="188">
        <v>65</v>
      </c>
      <c r="U479" s="192">
        <v>68</v>
      </c>
      <c r="V479" s="190">
        <v>205</v>
      </c>
      <c r="W479" s="191">
        <v>516</v>
      </c>
      <c r="X479" s="188">
        <v>312</v>
      </c>
      <c r="Y479" s="192">
        <v>179</v>
      </c>
      <c r="Z479" s="190">
        <v>791</v>
      </c>
      <c r="AA479" s="188">
        <v>763</v>
      </c>
      <c r="AB479" s="169">
        <f t="shared" si="8438"/>
        <v>5501</v>
      </c>
      <c r="AC479" s="170">
        <f t="shared" si="8439"/>
        <v>4729</v>
      </c>
      <c r="AE479" s="269" t="s">
        <v>85</v>
      </c>
      <c r="BI479" s="136" t="s">
        <v>21</v>
      </c>
      <c r="BJ479" s="128">
        <f>B479/B498</f>
        <v>6.9349204295510419E-2</v>
      </c>
      <c r="BK479" s="129">
        <f t="shared" ref="BK479" si="8549">C479/C498</f>
        <v>4.0498442367601244E-2</v>
      </c>
      <c r="BL479" s="130">
        <f t="shared" ref="BL479" si="8550">D479/D498</f>
        <v>6.033848417954378E-2</v>
      </c>
      <c r="BM479" s="131">
        <f t="shared" ref="BM479" si="8551">E479/E498</f>
        <v>4.459234608985025E-2</v>
      </c>
      <c r="BN479" s="128">
        <f t="shared" ref="BN479" si="8552">F479/F498</f>
        <v>8.2546108861898337E-2</v>
      </c>
      <c r="BO479" s="129">
        <f t="shared" ref="BO479" si="8553">G479/G498</f>
        <v>4.5871559633027525E-2</v>
      </c>
      <c r="BP479" s="130">
        <f t="shared" ref="BP479" si="8554">H479/H498</f>
        <v>6.5739076057218793E-2</v>
      </c>
      <c r="BQ479" s="131">
        <f t="shared" ref="BQ479" si="8555">I479/I498</f>
        <v>4.5713394180513303E-2</v>
      </c>
      <c r="BR479" s="128">
        <f t="shared" ref="BR479" si="8556">J479/J498</f>
        <v>4.4413601665510061E-2</v>
      </c>
      <c r="BS479" s="129">
        <f t="shared" ref="BS479" si="8557">K479/K498</f>
        <v>6.1281337047353758E-2</v>
      </c>
      <c r="BT479" s="130">
        <f t="shared" ref="BT479" si="8558">L479/L498</f>
        <v>2.9040656919687564E-2</v>
      </c>
      <c r="BU479" s="128">
        <f t="shared" ref="BU479" si="8559">M479/M498</f>
        <v>7.5270975511842628E-2</v>
      </c>
      <c r="BV479" s="132">
        <f t="shared" ref="BV479" si="8560">N479/N498</f>
        <v>5.8583932749805008E-2</v>
      </c>
      <c r="BW479" s="133">
        <f t="shared" ref="BW479" si="8561">O479/O498</f>
        <v>5.888907937596434E-2</v>
      </c>
      <c r="BX479" s="128">
        <f t="shared" ref="BX479" si="8562">P479/P498</f>
        <v>6.8911374738311229E-2</v>
      </c>
      <c r="BY479" s="129">
        <f t="shared" ref="BY479" si="8563">Q479/Q498</f>
        <v>4.4568747744496574E-2</v>
      </c>
      <c r="BZ479" s="130">
        <f t="shared" ref="BZ479" si="8564">R479/R498</f>
        <v>6.8442427138079312E-2</v>
      </c>
      <c r="CA479" s="131">
        <f t="shared" ref="CA479" si="8565">S479/S498</f>
        <v>4.6640498730085432E-2</v>
      </c>
      <c r="CB479" s="128">
        <f t="shared" ref="CB479" si="8566">T479/T498</f>
        <v>6.5722952477249741E-2</v>
      </c>
      <c r="CC479" s="129">
        <f t="shared" ref="CC479" si="8567">U479/U498</f>
        <v>6.6666666666666666E-2</v>
      </c>
      <c r="CD479" s="130">
        <f t="shared" ref="CD479" si="8568">V479/V498</f>
        <v>3.3214517174335711E-2</v>
      </c>
      <c r="CE479" s="131">
        <f t="shared" ref="CE479" si="8569">W479/W498</f>
        <v>7.2268907563025217E-2</v>
      </c>
      <c r="CF479" s="128">
        <f t="shared" ref="CF479" si="8570">X479/X498</f>
        <v>7.6246334310850442E-2</v>
      </c>
      <c r="CG479" s="129">
        <f t="shared" ref="CG479" si="8571">Y479/Y498</f>
        <v>7.1343164607413315E-2</v>
      </c>
      <c r="CH479" s="130">
        <f t="shared" ref="CH479" si="8572">Z479/Z498</f>
        <v>5.9756742464304603E-2</v>
      </c>
      <c r="CI479" s="128">
        <f t="shared" ref="CI479" si="8573">AA479/AA498</f>
        <v>5.4562356979405036E-2</v>
      </c>
      <c r="CJ479" s="134">
        <f t="shared" ref="CJ479" si="8574">AB479/AB498</f>
        <v>6.2018737528044286E-2</v>
      </c>
      <c r="CK479" s="135">
        <f t="shared" ref="CK479" si="8575">AC479/AC498</f>
        <v>5.3413904105720902E-2</v>
      </c>
    </row>
    <row r="480" spans="1:89" ht="14.25" thickTop="1" thickBot="1" x14ac:dyDescent="0.25">
      <c r="A480" s="145" t="s">
        <v>22</v>
      </c>
      <c r="B480" s="195">
        <v>720</v>
      </c>
      <c r="C480" s="196">
        <v>624</v>
      </c>
      <c r="D480" s="197">
        <v>290</v>
      </c>
      <c r="E480" s="198">
        <v>142</v>
      </c>
      <c r="F480" s="195">
        <v>980</v>
      </c>
      <c r="G480" s="199">
        <v>286</v>
      </c>
      <c r="H480" s="197">
        <v>1234</v>
      </c>
      <c r="I480" s="198">
        <v>846</v>
      </c>
      <c r="J480" s="195">
        <v>78</v>
      </c>
      <c r="K480" s="199">
        <v>280</v>
      </c>
      <c r="L480" s="197">
        <v>170</v>
      </c>
      <c r="M480" s="195">
        <v>963</v>
      </c>
      <c r="N480" s="200">
        <v>789</v>
      </c>
      <c r="O480" s="201">
        <v>1447</v>
      </c>
      <c r="P480" s="195">
        <v>468</v>
      </c>
      <c r="Q480" s="199">
        <v>340</v>
      </c>
      <c r="R480" s="197">
        <v>808</v>
      </c>
      <c r="S480" s="198">
        <v>524</v>
      </c>
      <c r="T480" s="195">
        <v>70</v>
      </c>
      <c r="U480" s="199">
        <v>71</v>
      </c>
      <c r="V480" s="197">
        <v>191</v>
      </c>
      <c r="W480" s="198">
        <v>985</v>
      </c>
      <c r="X480" s="195">
        <v>320</v>
      </c>
      <c r="Y480" s="199">
        <v>170</v>
      </c>
      <c r="Z480" s="197">
        <v>908</v>
      </c>
      <c r="AA480" s="195">
        <v>731</v>
      </c>
      <c r="AB480" s="169">
        <f t="shared" si="8438"/>
        <v>7026</v>
      </c>
      <c r="AC480" s="170">
        <f t="shared" si="8439"/>
        <v>7409</v>
      </c>
      <c r="AE480" s="296" t="s">
        <v>0</v>
      </c>
      <c r="AF480" s="298" t="s">
        <v>1</v>
      </c>
      <c r="AG480" s="299"/>
      <c r="AH480" s="298" t="s">
        <v>2</v>
      </c>
      <c r="AI480" s="299"/>
      <c r="AJ480" s="298" t="s">
        <v>3</v>
      </c>
      <c r="AK480" s="299"/>
      <c r="AL480" s="298" t="s">
        <v>4</v>
      </c>
      <c r="AM480" s="299"/>
      <c r="AN480" s="298" t="s">
        <v>5</v>
      </c>
      <c r="AO480" s="299"/>
      <c r="AP480" s="298" t="s">
        <v>6</v>
      </c>
      <c r="AQ480" s="299"/>
      <c r="AR480" s="298" t="s">
        <v>7</v>
      </c>
      <c r="AS480" s="299"/>
      <c r="AT480" s="298" t="s">
        <v>8</v>
      </c>
      <c r="AU480" s="299"/>
      <c r="AV480" s="298" t="s">
        <v>9</v>
      </c>
      <c r="AW480" s="299"/>
      <c r="AX480" s="298" t="s">
        <v>10</v>
      </c>
      <c r="AY480" s="299"/>
      <c r="AZ480" s="298" t="s">
        <v>11</v>
      </c>
      <c r="BA480" s="299"/>
      <c r="BB480" s="298" t="s">
        <v>12</v>
      </c>
      <c r="BC480" s="299"/>
      <c r="BD480" s="301" t="s">
        <v>40</v>
      </c>
      <c r="BE480" s="302"/>
      <c r="BF480" s="303" t="s">
        <v>41</v>
      </c>
      <c r="BG480" s="304"/>
      <c r="BI480" s="145" t="s">
        <v>22</v>
      </c>
      <c r="BJ480" s="128">
        <f>B480/B498</f>
        <v>9.3155647561133398E-2</v>
      </c>
      <c r="BK480" s="129">
        <f t="shared" ref="BK480" si="8576">C480/C498</f>
        <v>8.0996884735202487E-2</v>
      </c>
      <c r="BL480" s="130">
        <f t="shared" ref="BL480" si="8577">D480/D498</f>
        <v>0.10669610007358352</v>
      </c>
      <c r="BM480" s="131">
        <f t="shared" ref="BM480" si="8578">E480/E498</f>
        <v>4.7254575707154745E-2</v>
      </c>
      <c r="BN480" s="128">
        <f t="shared" ref="BN480" si="8579">F480/F498</f>
        <v>0.11021142600089968</v>
      </c>
      <c r="BO480" s="129">
        <f t="shared" ref="BO480" si="8580">G480/G498</f>
        <v>3.5457475824448303E-2</v>
      </c>
      <c r="BP480" s="130">
        <f t="shared" ref="BP480" si="8581">H480/H498</f>
        <v>9.6459001016180726E-2</v>
      </c>
      <c r="BQ480" s="131">
        <f t="shared" ref="BQ480" si="8582">I480/I498</f>
        <v>6.599578750292534E-2</v>
      </c>
      <c r="BR480" s="128">
        <f t="shared" ref="BR480" si="8583">J480/J498</f>
        <v>5.4129077029840392E-2</v>
      </c>
      <c r="BS480" s="129">
        <f t="shared" ref="BS480" si="8584">K480/K498</f>
        <v>0.19498607242339833</v>
      </c>
      <c r="BT480" s="130">
        <f t="shared" ref="BT480" si="8585">L480/L498</f>
        <v>3.4047666733426796E-2</v>
      </c>
      <c r="BU480" s="128">
        <f t="shared" ref="BU480" si="8586">M480/M498</f>
        <v>0.19329586511441188</v>
      </c>
      <c r="BV480" s="132">
        <f t="shared" ref="BV480" si="8587">N480/N498</f>
        <v>6.8376809082242834E-2</v>
      </c>
      <c r="BW480" s="133">
        <f t="shared" ref="BW480" si="8588">O480/O498</f>
        <v>0.1240356591805246</v>
      </c>
      <c r="BX480" s="128">
        <f t="shared" ref="BX480" si="8589">P480/P498</f>
        <v>8.1646894626657363E-2</v>
      </c>
      <c r="BY480" s="129">
        <f t="shared" ref="BY480" si="8590">Q480/Q498</f>
        <v>6.1349693251533742E-2</v>
      </c>
      <c r="BZ480" s="130">
        <f t="shared" ref="BZ480" si="8591">R480/R498</f>
        <v>9.6512183468705201E-2</v>
      </c>
      <c r="CA480" s="131">
        <f t="shared" ref="CA480" si="8592">S480/S498</f>
        <v>6.0494112214269223E-2</v>
      </c>
      <c r="CB480" s="128">
        <f t="shared" ref="CB480" si="8593">T480/T498</f>
        <v>7.0778564206268962E-2</v>
      </c>
      <c r="CC480" s="129">
        <f t="shared" ref="CC480" si="8594">U480/U498</f>
        <v>6.9607843137254904E-2</v>
      </c>
      <c r="CD480" s="130">
        <f t="shared" ref="CD480" si="8595">V480/V498</f>
        <v>3.0946208684381075E-2</v>
      </c>
      <c r="CE480" s="131">
        <f t="shared" ref="CE480" si="8596">W480/W498</f>
        <v>0.13795518207282914</v>
      </c>
      <c r="CF480" s="128">
        <f t="shared" ref="CF480" si="8597">X480/X498</f>
        <v>7.8201368523949169E-2</v>
      </c>
      <c r="CG480" s="129">
        <f t="shared" ref="CG480" si="8598">Y480/Y498</f>
        <v>6.775607811877242E-2</v>
      </c>
      <c r="CH480" s="130">
        <f t="shared" ref="CH480" si="8599">Z480/Z498</f>
        <v>6.859560323336103E-2</v>
      </c>
      <c r="CI480" s="128">
        <f t="shared" ref="CI480" si="8600">AA480/AA498</f>
        <v>5.2274027459954235E-2</v>
      </c>
      <c r="CJ480" s="134">
        <f t="shared" ref="CJ480" si="8601">AB480/AB498</f>
        <v>7.9211716028365589E-2</v>
      </c>
      <c r="CK480" s="135">
        <f t="shared" ref="CK480" si="8602">AC480/AC498</f>
        <v>8.3684418591517484E-2</v>
      </c>
    </row>
    <row r="481" spans="1:89" ht="15" thickTop="1" thickBot="1" x14ac:dyDescent="0.3">
      <c r="A481" s="136" t="s">
        <v>23</v>
      </c>
      <c r="B481" s="188">
        <v>373</v>
      </c>
      <c r="C481" s="189">
        <v>539</v>
      </c>
      <c r="D481" s="190">
        <v>151</v>
      </c>
      <c r="E481" s="191">
        <v>157</v>
      </c>
      <c r="F481" s="188">
        <v>610</v>
      </c>
      <c r="G481" s="192">
        <v>328</v>
      </c>
      <c r="H481" s="190">
        <v>761</v>
      </c>
      <c r="I481" s="191">
        <v>703</v>
      </c>
      <c r="J481" s="188">
        <v>75</v>
      </c>
      <c r="K481" s="192">
        <v>140</v>
      </c>
      <c r="L481" s="190">
        <v>114</v>
      </c>
      <c r="M481" s="188">
        <v>514</v>
      </c>
      <c r="N481" s="193">
        <v>548</v>
      </c>
      <c r="O481" s="194">
        <v>744</v>
      </c>
      <c r="P481" s="188">
        <v>359</v>
      </c>
      <c r="Q481" s="192">
        <v>227</v>
      </c>
      <c r="R481" s="190">
        <v>567</v>
      </c>
      <c r="S481" s="191">
        <v>473</v>
      </c>
      <c r="T481" s="188">
        <v>32</v>
      </c>
      <c r="U481" s="192">
        <v>46</v>
      </c>
      <c r="V481" s="190">
        <v>185</v>
      </c>
      <c r="W481" s="191">
        <v>658</v>
      </c>
      <c r="X481" s="188">
        <v>249</v>
      </c>
      <c r="Y481" s="192">
        <v>125</v>
      </c>
      <c r="Z481" s="190">
        <v>803</v>
      </c>
      <c r="AA481" s="188">
        <v>850</v>
      </c>
      <c r="AB481" s="169">
        <f t="shared" si="8438"/>
        <v>4827</v>
      </c>
      <c r="AC481" s="170">
        <f t="shared" si="8439"/>
        <v>5504</v>
      </c>
      <c r="AE481" s="297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75" t="s">
        <v>14</v>
      </c>
      <c r="BG481" s="176" t="s">
        <v>15</v>
      </c>
      <c r="BI481" s="136" t="s">
        <v>23</v>
      </c>
      <c r="BJ481" s="128">
        <f>B481/B498</f>
        <v>4.8259800750420495E-2</v>
      </c>
      <c r="BK481" s="129">
        <f t="shared" ref="BK481" si="8603">C481/C498</f>
        <v>6.9963655244029074E-2</v>
      </c>
      <c r="BL481" s="130">
        <f t="shared" ref="BL481" si="8604">D481/D498</f>
        <v>5.5555555555555552E-2</v>
      </c>
      <c r="BM481" s="131">
        <f t="shared" ref="BM481" si="8605">E481/E498</f>
        <v>5.2246256239600664E-2</v>
      </c>
      <c r="BN481" s="128">
        <f t="shared" ref="BN481" si="8606">F481/F498</f>
        <v>6.8600989653621228E-2</v>
      </c>
      <c r="BO481" s="129">
        <f t="shared" ref="BO481" si="8607">G481/G498</f>
        <v>4.0664517728737914E-2</v>
      </c>
      <c r="BP481" s="130">
        <f t="shared" ref="BP481" si="8608">H481/H498</f>
        <v>5.9485656218244351E-2</v>
      </c>
      <c r="BQ481" s="131">
        <f t="shared" ref="BQ481" si="8609">I481/I498</f>
        <v>5.4840471175598718E-2</v>
      </c>
      <c r="BR481" s="128">
        <f t="shared" ref="BR481" si="8610">J481/J498</f>
        <v>5.2047189451769602E-2</v>
      </c>
      <c r="BS481" s="129">
        <f t="shared" ref="BS481" si="8611">K481/K498</f>
        <v>9.7493036211699163E-2</v>
      </c>
      <c r="BT481" s="130">
        <f t="shared" ref="BT481" si="8612">L481/L498</f>
        <v>2.2831964750650913E-2</v>
      </c>
      <c r="BU481" s="128">
        <f t="shared" ref="BU481" si="8613">M481/M498</f>
        <v>0.10317141710156563</v>
      </c>
      <c r="BV481" s="132">
        <f t="shared" ref="BV481" si="8614">N481/N498</f>
        <v>4.7491117081202877E-2</v>
      </c>
      <c r="BW481" s="133">
        <f t="shared" ref="BW481" si="8615">O481/O498</f>
        <v>6.3775072861306362E-2</v>
      </c>
      <c r="BX481" s="128">
        <f t="shared" ref="BX481" si="8616">P481/P498</f>
        <v>6.2630844382414522E-2</v>
      </c>
      <c r="BY481" s="129">
        <f t="shared" ref="BY481" si="8617">Q481/Q498</f>
        <v>4.0959942259112231E-2</v>
      </c>
      <c r="BZ481" s="130">
        <f t="shared" ref="BZ481" si="8618">R481/R498</f>
        <v>6.7725752508361201E-2</v>
      </c>
      <c r="CA481" s="131">
        <f t="shared" ref="CA481" si="8619">S481/S498</f>
        <v>5.4606326483491112E-2</v>
      </c>
      <c r="CB481" s="128">
        <f t="shared" ref="CB481" si="8620">T481/T498</f>
        <v>3.2355915065722954E-2</v>
      </c>
      <c r="CC481" s="129">
        <f t="shared" ref="CC481" si="8621">U481/U498</f>
        <v>4.5098039215686274E-2</v>
      </c>
      <c r="CD481" s="130">
        <f t="shared" ref="CD481" si="8622">V481/V498</f>
        <v>2.9974076474400518E-2</v>
      </c>
      <c r="CE481" s="131">
        <f t="shared" ref="CE481" si="8623">W481/W498</f>
        <v>9.2156862745098045E-2</v>
      </c>
      <c r="CF481" s="128">
        <f t="shared" ref="CF481" si="8624">X481/X498</f>
        <v>6.0850439882697949E-2</v>
      </c>
      <c r="CG481" s="129">
        <f t="shared" ref="CG481" si="8625">Y481/Y498</f>
        <v>4.9820645675567952E-2</v>
      </c>
      <c r="CH481" s="130">
        <f t="shared" ref="CH481" si="8626">Z481/Z498</f>
        <v>6.0663292286771926E-2</v>
      </c>
      <c r="CI481" s="128">
        <f t="shared" ref="CI481" si="8627">AA481/AA498</f>
        <v>6.0783752860411898E-2</v>
      </c>
      <c r="CJ481" s="134">
        <f t="shared" ref="CJ481" si="8628">AB481/AB498</f>
        <v>5.4420004735115393E-2</v>
      </c>
      <c r="CK481" s="135">
        <f t="shared" ref="CK481" si="8629">AC481/AC498</f>
        <v>6.2167504376800138E-2</v>
      </c>
    </row>
    <row r="482" spans="1:89" ht="13.5" thickTop="1" x14ac:dyDescent="0.2">
      <c r="A482" s="145" t="s">
        <v>24</v>
      </c>
      <c r="B482" s="202">
        <v>386</v>
      </c>
      <c r="C482" s="196">
        <v>486</v>
      </c>
      <c r="D482" s="197">
        <v>151</v>
      </c>
      <c r="E482" s="198">
        <v>124</v>
      </c>
      <c r="F482" s="195">
        <v>456</v>
      </c>
      <c r="G482" s="199">
        <v>285</v>
      </c>
      <c r="H482" s="197">
        <v>651</v>
      </c>
      <c r="I482" s="198">
        <v>638</v>
      </c>
      <c r="J482" s="195">
        <v>48</v>
      </c>
      <c r="K482" s="199">
        <v>85</v>
      </c>
      <c r="L482" s="197">
        <v>118</v>
      </c>
      <c r="M482" s="195">
        <v>247</v>
      </c>
      <c r="N482" s="200">
        <v>525</v>
      </c>
      <c r="O482" s="203">
        <v>572</v>
      </c>
      <c r="P482" s="195">
        <v>309</v>
      </c>
      <c r="Q482" s="199">
        <v>236</v>
      </c>
      <c r="R482" s="197">
        <v>451</v>
      </c>
      <c r="S482" s="198">
        <v>367</v>
      </c>
      <c r="T482" s="195">
        <v>66</v>
      </c>
      <c r="U482" s="199">
        <v>55</v>
      </c>
      <c r="V482" s="197">
        <v>241</v>
      </c>
      <c r="W482" s="204">
        <v>338</v>
      </c>
      <c r="X482" s="195">
        <v>206</v>
      </c>
      <c r="Y482" s="199">
        <v>110</v>
      </c>
      <c r="Z482" s="197">
        <v>719</v>
      </c>
      <c r="AA482" s="195">
        <v>704</v>
      </c>
      <c r="AB482" s="169">
        <f t="shared" si="8438"/>
        <v>4327</v>
      </c>
      <c r="AC482" s="170">
        <f t="shared" si="8439"/>
        <v>4247</v>
      </c>
      <c r="AE482" s="272" t="str">
        <f>$AE$17</f>
        <v>17:00 - 17:59</v>
      </c>
      <c r="AF482" s="125">
        <f t="shared" ref="AF482:AU483" si="8630">SUMIF($A$9:$A$32,$AE482,B$474:B$497)</f>
        <v>575</v>
      </c>
      <c r="AG482" s="185">
        <f t="shared" si="8630"/>
        <v>637</v>
      </c>
      <c r="AH482" s="126">
        <f t="shared" si="8630"/>
        <v>226</v>
      </c>
      <c r="AI482" s="179">
        <f t="shared" si="8630"/>
        <v>255</v>
      </c>
      <c r="AJ482" s="125">
        <f t="shared" si="8630"/>
        <v>567</v>
      </c>
      <c r="AK482" s="127">
        <f t="shared" si="8630"/>
        <v>687</v>
      </c>
      <c r="AL482" s="126">
        <f t="shared" si="8630"/>
        <v>951</v>
      </c>
      <c r="AM482" s="179">
        <f t="shared" si="8630"/>
        <v>921</v>
      </c>
      <c r="AN482" s="125">
        <f t="shared" si="8630"/>
        <v>123</v>
      </c>
      <c r="AO482" s="127">
        <f t="shared" si="8630"/>
        <v>63</v>
      </c>
      <c r="AP482" s="126">
        <f t="shared" si="8630"/>
        <v>418</v>
      </c>
      <c r="AQ482" s="125">
        <f t="shared" si="8630"/>
        <v>259</v>
      </c>
      <c r="AR482" s="178">
        <f t="shared" si="8630"/>
        <v>898</v>
      </c>
      <c r="AS482" s="180">
        <f t="shared" si="8630"/>
        <v>782</v>
      </c>
      <c r="AT482" s="125">
        <f t="shared" si="8630"/>
        <v>325</v>
      </c>
      <c r="AU482" s="127">
        <f t="shared" si="8630"/>
        <v>477</v>
      </c>
      <c r="AV482" s="126">
        <f t="shared" ref="AP482:BE483" si="8631">SUMIF($A$9:$A$32,$AE482,R$474:R$497)</f>
        <v>530</v>
      </c>
      <c r="AW482" s="179">
        <f t="shared" si="8631"/>
        <v>716</v>
      </c>
      <c r="AX482" s="125">
        <f t="shared" si="8631"/>
        <v>80</v>
      </c>
      <c r="AY482" s="127">
        <f t="shared" si="8631"/>
        <v>65</v>
      </c>
      <c r="AZ482" s="126">
        <f t="shared" si="8631"/>
        <v>458</v>
      </c>
      <c r="BA482" s="179">
        <f t="shared" si="8631"/>
        <v>450</v>
      </c>
      <c r="BB482" s="125">
        <f t="shared" si="8631"/>
        <v>280</v>
      </c>
      <c r="BC482" s="127">
        <f t="shared" si="8631"/>
        <v>156</v>
      </c>
      <c r="BD482" s="183">
        <f t="shared" si="8631"/>
        <v>1010</v>
      </c>
      <c r="BE482" s="184">
        <f t="shared" si="8631"/>
        <v>1049</v>
      </c>
      <c r="BF482" s="169">
        <f>AF482+AH482+AJ482+AL482+AN482+AP482+AR482+AT482+AV482+AX482+AZ482+BB482+BD482</f>
        <v>6441</v>
      </c>
      <c r="BG482" s="170">
        <f>AG482+AI482+AK482+AM482+AO482+AQ482+AS482+AU482+AW482+AY482+BA482+BC482+BE482</f>
        <v>6517</v>
      </c>
      <c r="BI482" s="145" t="s">
        <v>24</v>
      </c>
      <c r="BJ482" s="128">
        <f>B482/B498</f>
        <v>4.9941777720274291E-2</v>
      </c>
      <c r="BK482" s="129">
        <f t="shared" ref="BK482" si="8632">C482/C498</f>
        <v>6.3084112149532703E-2</v>
      </c>
      <c r="BL482" s="130">
        <f t="shared" ref="BL482" si="8633">D482/D498</f>
        <v>5.5555555555555552E-2</v>
      </c>
      <c r="BM482" s="131">
        <f t="shared" ref="BM482" si="8634">E482/E498</f>
        <v>4.1264559068219631E-2</v>
      </c>
      <c r="BN482" s="128">
        <f t="shared" ref="BN482" si="8635">F482/F498</f>
        <v>5.128205128205128E-2</v>
      </c>
      <c r="BO482" s="129">
        <f t="shared" ref="BO482" si="8636">G482/G498</f>
        <v>3.5333498636250932E-2</v>
      </c>
      <c r="BP482" s="130">
        <f t="shared" ref="BP482" si="8637">H482/H498</f>
        <v>5.0887203939654499E-2</v>
      </c>
      <c r="BQ482" s="131">
        <f t="shared" ref="BQ482" si="8638">I482/I498</f>
        <v>4.9769872844995712E-2</v>
      </c>
      <c r="BR482" s="128">
        <f t="shared" ref="BR482" si="8639">J482/J498</f>
        <v>3.3310201249132546E-2</v>
      </c>
      <c r="BS482" s="129">
        <f t="shared" ref="BS482" si="8640">K482/K498</f>
        <v>5.9192200557103065E-2</v>
      </c>
      <c r="BT482" s="130">
        <f t="shared" ref="BT482" si="8641">L482/L498</f>
        <v>2.3633086320849189E-2</v>
      </c>
      <c r="BU482" s="128">
        <f t="shared" ref="BU482" si="8642">M482/M498</f>
        <v>4.9578482537133678E-2</v>
      </c>
      <c r="BV482" s="132">
        <f t="shared" ref="BV482" si="8643">N482/N498</f>
        <v>4.5497876765750934E-2</v>
      </c>
      <c r="BW482" s="133">
        <f t="shared" ref="BW482" si="8644">O482/O498</f>
        <v>4.9031373221326932E-2</v>
      </c>
      <c r="BX482" s="128">
        <f t="shared" ref="BX482" si="8645">P482/P498</f>
        <v>5.3907885554780183E-2</v>
      </c>
      <c r="BY482" s="129">
        <f t="shared" ref="BY482" si="8646">Q482/Q498</f>
        <v>4.2583904727535184E-2</v>
      </c>
      <c r="BZ482" s="130">
        <f t="shared" ref="BZ482" si="8647">R482/R498</f>
        <v>5.3870043000477784E-2</v>
      </c>
      <c r="CA482" s="131">
        <f t="shared" ref="CA482" si="8648">S482/S498</f>
        <v>4.2368967905795425E-2</v>
      </c>
      <c r="CB482" s="128">
        <f t="shared" ref="CB482" si="8649">T482/T498</f>
        <v>6.6734074823053588E-2</v>
      </c>
      <c r="CC482" s="129">
        <f t="shared" ref="CC482" si="8650">U482/U498</f>
        <v>5.3921568627450983E-2</v>
      </c>
      <c r="CD482" s="130">
        <f t="shared" ref="CD482" si="8651">V482/V498</f>
        <v>3.9047310434219051E-2</v>
      </c>
      <c r="CE482" s="131">
        <f t="shared" ref="CE482" si="8652">W482/W498</f>
        <v>4.733893557422969E-2</v>
      </c>
      <c r="CF482" s="128">
        <f t="shared" ref="CF482" si="8653">X482/X498</f>
        <v>5.0342130987292275E-2</v>
      </c>
      <c r="CG482" s="129">
        <f t="shared" ref="CG482" si="8654">Y482/Y498</f>
        <v>4.3842168194499799E-2</v>
      </c>
      <c r="CH482" s="130">
        <f t="shared" ref="CH482" si="8655">Z482/Z498</f>
        <v>5.4317443529500645E-2</v>
      </c>
      <c r="CI482" s="128">
        <f t="shared" ref="CI482" si="8656">AA482/AA498</f>
        <v>5.0343249427917618E-2</v>
      </c>
      <c r="CJ482" s="134">
        <f t="shared" ref="CJ482" si="8657">AB482/AB498</f>
        <v>4.8782962603862501E-2</v>
      </c>
      <c r="CK482" s="135">
        <f t="shared" ref="CK482" si="8658">AC482/AC498</f>
        <v>4.7969729485514201E-2</v>
      </c>
    </row>
    <row r="483" spans="1:89" x14ac:dyDescent="0.2">
      <c r="A483" s="136" t="s">
        <v>25</v>
      </c>
      <c r="B483" s="205">
        <v>342</v>
      </c>
      <c r="C483" s="189">
        <v>410</v>
      </c>
      <c r="D483" s="190">
        <v>148</v>
      </c>
      <c r="E483" s="191">
        <v>149</v>
      </c>
      <c r="F483" s="188">
        <v>374</v>
      </c>
      <c r="G483" s="192">
        <v>323</v>
      </c>
      <c r="H483" s="190">
        <v>712</v>
      </c>
      <c r="I483" s="191">
        <v>696</v>
      </c>
      <c r="J483" s="188">
        <v>51</v>
      </c>
      <c r="K483" s="189">
        <v>71</v>
      </c>
      <c r="L483" s="190">
        <v>151</v>
      </c>
      <c r="M483" s="188">
        <v>262</v>
      </c>
      <c r="N483" s="193">
        <v>477</v>
      </c>
      <c r="O483" s="206">
        <v>524</v>
      </c>
      <c r="P483" s="188">
        <v>271</v>
      </c>
      <c r="Q483" s="189">
        <v>226</v>
      </c>
      <c r="R483" s="190">
        <v>441</v>
      </c>
      <c r="S483" s="191">
        <v>374</v>
      </c>
      <c r="T483" s="197">
        <v>38</v>
      </c>
      <c r="U483" s="188">
        <v>28</v>
      </c>
      <c r="V483" s="190">
        <v>275</v>
      </c>
      <c r="W483" s="207">
        <v>312</v>
      </c>
      <c r="X483" s="188">
        <v>178</v>
      </c>
      <c r="Y483" s="192">
        <v>118</v>
      </c>
      <c r="Z483" s="190">
        <v>772</v>
      </c>
      <c r="AA483" s="188">
        <v>833</v>
      </c>
      <c r="AB483" s="169">
        <f t="shared" si="8438"/>
        <v>4230</v>
      </c>
      <c r="AC483" s="170">
        <f t="shared" si="8439"/>
        <v>4326</v>
      </c>
      <c r="AE483" s="274" t="str">
        <f>$AE$18</f>
        <v>18:00 - 18:59</v>
      </c>
      <c r="AF483" s="125">
        <f t="shared" si="8630"/>
        <v>695</v>
      </c>
      <c r="AG483" s="189">
        <f t="shared" si="8630"/>
        <v>493</v>
      </c>
      <c r="AH483" s="190">
        <f t="shared" si="8630"/>
        <v>181</v>
      </c>
      <c r="AI483" s="191">
        <f t="shared" si="8630"/>
        <v>222</v>
      </c>
      <c r="AJ483" s="275">
        <f t="shared" si="8630"/>
        <v>432</v>
      </c>
      <c r="AK483" s="192">
        <f t="shared" si="8630"/>
        <v>692</v>
      </c>
      <c r="AL483" s="190">
        <f t="shared" si="8630"/>
        <v>930</v>
      </c>
      <c r="AM483" s="191">
        <f t="shared" si="8630"/>
        <v>1091</v>
      </c>
      <c r="AN483" s="275">
        <f t="shared" si="8630"/>
        <v>200</v>
      </c>
      <c r="AO483" s="192">
        <f t="shared" si="8630"/>
        <v>59</v>
      </c>
      <c r="AP483" s="190">
        <f t="shared" si="8631"/>
        <v>657</v>
      </c>
      <c r="AQ483" s="275">
        <f t="shared" si="8631"/>
        <v>172</v>
      </c>
      <c r="AR483" s="193">
        <f t="shared" si="8631"/>
        <v>964</v>
      </c>
      <c r="AS483" s="194">
        <f t="shared" si="8631"/>
        <v>756</v>
      </c>
      <c r="AT483" s="275">
        <f t="shared" si="8631"/>
        <v>338</v>
      </c>
      <c r="AU483" s="192">
        <f t="shared" si="8631"/>
        <v>521</v>
      </c>
      <c r="AV483" s="190">
        <f t="shared" si="8631"/>
        <v>467</v>
      </c>
      <c r="AW483" s="191">
        <f t="shared" si="8631"/>
        <v>802</v>
      </c>
      <c r="AX483" s="275">
        <f t="shared" si="8631"/>
        <v>81</v>
      </c>
      <c r="AY483" s="192">
        <f t="shared" si="8631"/>
        <v>59</v>
      </c>
      <c r="AZ483" s="190">
        <f t="shared" si="8631"/>
        <v>743</v>
      </c>
      <c r="BA483" s="191">
        <f t="shared" si="8631"/>
        <v>469</v>
      </c>
      <c r="BB483" s="275">
        <f t="shared" si="8631"/>
        <v>302</v>
      </c>
      <c r="BC483" s="192">
        <f t="shared" si="8631"/>
        <v>202</v>
      </c>
      <c r="BD483" s="190">
        <f t="shared" si="8631"/>
        <v>925</v>
      </c>
      <c r="BE483" s="275">
        <f t="shared" si="8631"/>
        <v>1078</v>
      </c>
      <c r="BF483" s="171">
        <f>SUM(AF483,AH483,AJ483,AL483,AN483,AP483,AR483,AT483,AV483,AX483,AZ483,BB483,BD483)</f>
        <v>6915</v>
      </c>
      <c r="BG483" s="172">
        <f>SUM(AG483,AI483,AK483,AM483,AO483,AQ483,AS483,AU483,AW483,AY483,BA483,BC483,BE483)</f>
        <v>6616</v>
      </c>
      <c r="BI483" s="136" t="s">
        <v>25</v>
      </c>
      <c r="BJ483" s="128">
        <f>B483/B498</f>
        <v>4.4248932591538365E-2</v>
      </c>
      <c r="BK483" s="129">
        <f t="shared" ref="BK483" si="8659">C483/C498</f>
        <v>5.3219106957424711E-2</v>
      </c>
      <c r="BL483" s="130">
        <f t="shared" ref="BL483" si="8660">D483/D498</f>
        <v>5.4451802796173655E-2</v>
      </c>
      <c r="BM483" s="131">
        <f t="shared" ref="BM483" si="8661">E483/E498</f>
        <v>4.9584026622296176E-2</v>
      </c>
      <c r="BN483" s="128">
        <f t="shared" ref="BN483" si="8662">F483/F498</f>
        <v>4.2060278902384167E-2</v>
      </c>
      <c r="BO483" s="129">
        <f t="shared" ref="BO483" si="8663">G483/G498</f>
        <v>4.0044631787751056E-2</v>
      </c>
      <c r="BP483" s="130">
        <f t="shared" ref="BP483" si="8664">H483/H498</f>
        <v>5.565543656687251E-2</v>
      </c>
      <c r="BQ483" s="131">
        <f t="shared" ref="BQ483" si="8665">I483/I498</f>
        <v>5.4294406739995318E-2</v>
      </c>
      <c r="BR483" s="128">
        <f t="shared" ref="BR483" si="8666">J483/J498</f>
        <v>3.5392088827203329E-2</v>
      </c>
      <c r="BS483" s="129">
        <f t="shared" ref="BS483" si="8667">K483/K498</f>
        <v>4.944289693593315E-2</v>
      </c>
      <c r="BT483" s="130">
        <f t="shared" ref="BT483" si="8668">L483/L498</f>
        <v>3.0242339274984979E-2</v>
      </c>
      <c r="BU483" s="128">
        <f t="shared" ref="BU483" si="8669">M483/M498</f>
        <v>5.2589321557607385E-2</v>
      </c>
      <c r="BV483" s="132">
        <f t="shared" ref="BV483" si="8670">N483/N498</f>
        <v>4.1338070890025135E-2</v>
      </c>
      <c r="BW483" s="133">
        <f t="shared" ref="BW483" si="8671">O483/O498</f>
        <v>4.4916852391565232E-2</v>
      </c>
      <c r="BX483" s="128">
        <f t="shared" ref="BX483" si="8672">P483/P498</f>
        <v>4.7278436845778087E-2</v>
      </c>
      <c r="BY483" s="129">
        <f t="shared" ref="BY483" si="8673">Q483/Q498</f>
        <v>4.0779501984843015E-2</v>
      </c>
      <c r="BZ483" s="130">
        <f t="shared" ref="BZ483" si="8674">R483/R498</f>
        <v>5.2675585284280936E-2</v>
      </c>
      <c r="CA483" s="131">
        <f t="shared" ref="CA483" si="8675">S483/S498</f>
        <v>4.3177095359039484E-2</v>
      </c>
      <c r="CB483" s="128">
        <f t="shared" ref="CB483" si="8676">T483/T498</f>
        <v>3.8422649140546009E-2</v>
      </c>
      <c r="CC483" s="129">
        <f t="shared" ref="CC483" si="8677">U483/U498</f>
        <v>2.7450980392156862E-2</v>
      </c>
      <c r="CD483" s="130">
        <f t="shared" ref="CD483" si="8678">V483/V498</f>
        <v>4.4556059624108878E-2</v>
      </c>
      <c r="CE483" s="131">
        <f t="shared" ref="CE483" si="8679">W483/W498</f>
        <v>4.3697478991596636E-2</v>
      </c>
      <c r="CF483" s="128">
        <f t="shared" ref="CF483" si="8680">X483/X498</f>
        <v>4.3499511241446728E-2</v>
      </c>
      <c r="CG483" s="129">
        <f t="shared" ref="CG483" si="8681">Y483/Y498</f>
        <v>4.7030689517736153E-2</v>
      </c>
      <c r="CH483" s="130">
        <f t="shared" ref="CH483" si="8682">Z483/Z498</f>
        <v>5.8321371912064671E-2</v>
      </c>
      <c r="CI483" s="128">
        <f t="shared" ref="CI483" si="8683">AA483/AA498</f>
        <v>5.956807780320366E-2</v>
      </c>
      <c r="CJ483" s="134">
        <f t="shared" ref="CJ483" si="8684">AB483/AB498</f>
        <v>4.7689376430399444E-2</v>
      </c>
      <c r="CK483" s="135">
        <f t="shared" ref="CK483" si="8685">AC483/AC498</f>
        <v>4.8862031964759703E-2</v>
      </c>
    </row>
    <row r="484" spans="1:89" ht="13.5" thickBot="1" x14ac:dyDescent="0.25">
      <c r="A484" s="145" t="s">
        <v>26</v>
      </c>
      <c r="B484" s="202">
        <v>346</v>
      </c>
      <c r="C484" s="196">
        <v>474</v>
      </c>
      <c r="D484" s="197">
        <v>152</v>
      </c>
      <c r="E484" s="198">
        <v>160</v>
      </c>
      <c r="F484" s="195">
        <v>382</v>
      </c>
      <c r="G484" s="199">
        <v>238</v>
      </c>
      <c r="H484" s="197">
        <v>724</v>
      </c>
      <c r="I484" s="198">
        <v>630</v>
      </c>
      <c r="J484" s="195">
        <v>54</v>
      </c>
      <c r="K484" s="196">
        <v>60</v>
      </c>
      <c r="L484" s="197">
        <v>158</v>
      </c>
      <c r="M484" s="195">
        <v>245</v>
      </c>
      <c r="N484" s="200">
        <v>542</v>
      </c>
      <c r="O484" s="203">
        <v>524</v>
      </c>
      <c r="P484" s="195">
        <v>365</v>
      </c>
      <c r="Q484" s="196">
        <v>186</v>
      </c>
      <c r="R484" s="197">
        <v>453</v>
      </c>
      <c r="S484" s="198">
        <v>384</v>
      </c>
      <c r="T484" s="195">
        <v>31</v>
      </c>
      <c r="U484" s="199">
        <v>43</v>
      </c>
      <c r="V484" s="197">
        <v>213</v>
      </c>
      <c r="W484" s="204">
        <v>329</v>
      </c>
      <c r="X484" s="195">
        <v>218</v>
      </c>
      <c r="Y484" s="199">
        <v>73</v>
      </c>
      <c r="Z484" s="197">
        <v>773</v>
      </c>
      <c r="AA484" s="195">
        <v>831</v>
      </c>
      <c r="AB484" s="169">
        <f t="shared" si="8438"/>
        <v>4411</v>
      </c>
      <c r="AC484" s="170">
        <f t="shared" si="8439"/>
        <v>4177</v>
      </c>
      <c r="AE484" s="272"/>
      <c r="AF484" s="125"/>
      <c r="AG484" s="196"/>
      <c r="AH484" s="197"/>
      <c r="AI484" s="198"/>
      <c r="AJ484" s="195"/>
      <c r="AK484" s="199"/>
      <c r="AL484" s="197"/>
      <c r="AM484" s="198"/>
      <c r="AN484" s="195"/>
      <c r="AO484" s="199"/>
      <c r="AP484" s="197"/>
      <c r="AQ484" s="195"/>
      <c r="AR484" s="200"/>
      <c r="AS484" s="201"/>
      <c r="AT484" s="195"/>
      <c r="AU484" s="199"/>
      <c r="AV484" s="197"/>
      <c r="AW484" s="198"/>
      <c r="AX484" s="195"/>
      <c r="AY484" s="199"/>
      <c r="AZ484" s="197"/>
      <c r="BA484" s="198"/>
      <c r="BB484" s="195"/>
      <c r="BC484" s="199"/>
      <c r="BD484" s="197"/>
      <c r="BE484" s="195"/>
      <c r="BF484" s="171"/>
      <c r="BG484" s="172"/>
      <c r="BI484" s="145" t="s">
        <v>26</v>
      </c>
      <c r="BJ484" s="128">
        <f>B484/B498</f>
        <v>4.4766463966877994E-2</v>
      </c>
      <c r="BK484" s="129">
        <f t="shared" ref="BK484" si="8686">C484/C498</f>
        <v>6.1526479750778816E-2</v>
      </c>
      <c r="BL484" s="130">
        <f t="shared" ref="BL484" si="8687">D484/D498</f>
        <v>5.5923473142016192E-2</v>
      </c>
      <c r="BM484" s="131">
        <f t="shared" ref="BM484" si="8688">E484/E498</f>
        <v>5.3244592346089852E-2</v>
      </c>
      <c r="BN484" s="128">
        <f t="shared" ref="BN484" si="8689">F484/F498</f>
        <v>4.2959964012595594E-2</v>
      </c>
      <c r="BO484" s="129">
        <f t="shared" ref="BO484" si="8690">G484/G498</f>
        <v>2.9506570790974462E-2</v>
      </c>
      <c r="BP484" s="130">
        <f t="shared" ref="BP484" si="8691">H484/H498</f>
        <v>5.6593449542718673E-2</v>
      </c>
      <c r="BQ484" s="131">
        <f t="shared" ref="BQ484" si="8692">I484/I498</f>
        <v>4.9145799204306111E-2</v>
      </c>
      <c r="BR484" s="128">
        <f t="shared" ref="BR484" si="8693">J484/J498</f>
        <v>3.7473976405274112E-2</v>
      </c>
      <c r="BS484" s="129">
        <f t="shared" ref="BS484" si="8694">K484/K498</f>
        <v>4.1782729805013928E-2</v>
      </c>
      <c r="BT484" s="130">
        <f t="shared" ref="BT484" si="8695">L484/L498</f>
        <v>3.1644302022831965E-2</v>
      </c>
      <c r="BU484" s="128">
        <f t="shared" ref="BU484" si="8696">M484/M498</f>
        <v>4.9177037334403852E-2</v>
      </c>
      <c r="BV484" s="132">
        <f t="shared" ref="BV484" si="8697">N484/N498</f>
        <v>4.6971141346737154E-2</v>
      </c>
      <c r="BW484" s="133">
        <f t="shared" ref="BW484" si="8698">O484/O498</f>
        <v>4.4916852391565232E-2</v>
      </c>
      <c r="BX484" s="128">
        <f t="shared" ref="BX484" si="8699">P484/P498</f>
        <v>6.367759944173064E-2</v>
      </c>
      <c r="BY484" s="129">
        <f t="shared" ref="BY484" si="8700">Q484/Q498</f>
        <v>3.3561891014074342E-2</v>
      </c>
      <c r="BZ484" s="130">
        <f t="shared" ref="BZ484" si="8701">R484/R498</f>
        <v>5.4108934543717152E-2</v>
      </c>
      <c r="CA484" s="131">
        <f t="shared" ref="CA484" si="8702">S484/S498</f>
        <v>4.4331563149388131E-2</v>
      </c>
      <c r="CB484" s="128">
        <f t="shared" ref="CB484" si="8703">T484/T498</f>
        <v>3.1344792719919107E-2</v>
      </c>
      <c r="CC484" s="129">
        <f t="shared" ref="CC484" si="8704">U484/U498</f>
        <v>4.2156862745098042E-2</v>
      </c>
      <c r="CD484" s="130">
        <f t="shared" ref="CD484" si="8705">V484/V498</f>
        <v>3.4510693454309786E-2</v>
      </c>
      <c r="CE484" s="131">
        <f t="shared" ref="CE484" si="8706">W484/W498</f>
        <v>4.6078431372549022E-2</v>
      </c>
      <c r="CF484" s="128">
        <f t="shared" ref="CF484" si="8707">X484/X498</f>
        <v>5.3274682306940373E-2</v>
      </c>
      <c r="CG484" s="129">
        <f t="shared" ref="CG484" si="8708">Y484/Y498</f>
        <v>2.9095257074531686E-2</v>
      </c>
      <c r="CH484" s="130">
        <f t="shared" ref="CH484" si="8709">Z484/Z498</f>
        <v>5.8396917730603612E-2</v>
      </c>
      <c r="CI484" s="128">
        <f t="shared" ref="CI484" si="8710">AA484/AA498</f>
        <v>5.9425057208237986E-2</v>
      </c>
      <c r="CJ484" s="134">
        <f t="shared" ref="CJ484" si="8711">AB484/AB498</f>
        <v>4.9729985681912989E-2</v>
      </c>
      <c r="CK484" s="135">
        <f t="shared" ref="CK484" si="8712">AC484/AC498</f>
        <v>4.7179081719094143E-2</v>
      </c>
    </row>
    <row r="485" spans="1:89" ht="14.25" thickTop="1" thickBot="1" x14ac:dyDescent="0.25">
      <c r="A485" s="136" t="s">
        <v>27</v>
      </c>
      <c r="B485" s="205">
        <v>426</v>
      </c>
      <c r="C485" s="189">
        <v>493</v>
      </c>
      <c r="D485" s="190">
        <v>147</v>
      </c>
      <c r="E485" s="191">
        <v>152</v>
      </c>
      <c r="F485" s="188">
        <v>439</v>
      </c>
      <c r="G485" s="192">
        <v>403</v>
      </c>
      <c r="H485" s="190">
        <v>757</v>
      </c>
      <c r="I485" s="191">
        <v>709</v>
      </c>
      <c r="J485" s="188">
        <v>52</v>
      </c>
      <c r="K485" s="189">
        <v>71</v>
      </c>
      <c r="L485" s="190">
        <v>212</v>
      </c>
      <c r="M485" s="188">
        <v>240</v>
      </c>
      <c r="N485" s="193">
        <v>597</v>
      </c>
      <c r="O485" s="206">
        <v>526</v>
      </c>
      <c r="P485" s="188">
        <v>353</v>
      </c>
      <c r="Q485" s="189">
        <v>250</v>
      </c>
      <c r="R485" s="190">
        <v>512</v>
      </c>
      <c r="S485" s="191">
        <v>482</v>
      </c>
      <c r="T485" s="188">
        <v>32</v>
      </c>
      <c r="U485" s="192">
        <v>46</v>
      </c>
      <c r="V485" s="190">
        <v>297</v>
      </c>
      <c r="W485" s="207">
        <v>408</v>
      </c>
      <c r="X485" s="188">
        <v>208</v>
      </c>
      <c r="Y485" s="192">
        <v>98</v>
      </c>
      <c r="Z485" s="190">
        <v>875</v>
      </c>
      <c r="AA485" s="188">
        <v>871</v>
      </c>
      <c r="AB485" s="169">
        <f t="shared" si="8438"/>
        <v>4907</v>
      </c>
      <c r="AC485" s="170">
        <f t="shared" si="8439"/>
        <v>4749</v>
      </c>
      <c r="AE485" s="266" t="s">
        <v>13</v>
      </c>
      <c r="AF485" s="20">
        <f t="shared" ref="AF485:BG485" si="8713">SUM(AF482:AF484)</f>
        <v>1270</v>
      </c>
      <c r="AG485" s="21">
        <f t="shared" si="8713"/>
        <v>1130</v>
      </c>
      <c r="AH485" s="20">
        <f t="shared" si="8713"/>
        <v>407</v>
      </c>
      <c r="AI485" s="21">
        <f t="shared" si="8713"/>
        <v>477</v>
      </c>
      <c r="AJ485" s="20">
        <f t="shared" si="8713"/>
        <v>999</v>
      </c>
      <c r="AK485" s="21">
        <f t="shared" si="8713"/>
        <v>1379</v>
      </c>
      <c r="AL485" s="20">
        <f t="shared" si="8713"/>
        <v>1881</v>
      </c>
      <c r="AM485" s="21">
        <f t="shared" si="8713"/>
        <v>2012</v>
      </c>
      <c r="AN485" s="20">
        <f t="shared" si="8713"/>
        <v>323</v>
      </c>
      <c r="AO485" s="21">
        <f t="shared" si="8713"/>
        <v>122</v>
      </c>
      <c r="AP485" s="20">
        <f t="shared" si="8713"/>
        <v>1075</v>
      </c>
      <c r="AQ485" s="21">
        <f t="shared" si="8713"/>
        <v>431</v>
      </c>
      <c r="AR485" s="20">
        <f t="shared" si="8713"/>
        <v>1862</v>
      </c>
      <c r="AS485" s="21">
        <f t="shared" si="8713"/>
        <v>1538</v>
      </c>
      <c r="AT485" s="20">
        <f t="shared" si="8713"/>
        <v>663</v>
      </c>
      <c r="AU485" s="21">
        <f t="shared" si="8713"/>
        <v>998</v>
      </c>
      <c r="AV485" s="20">
        <f t="shared" si="8713"/>
        <v>997</v>
      </c>
      <c r="AW485" s="21">
        <f t="shared" si="8713"/>
        <v>1518</v>
      </c>
      <c r="AX485" s="20">
        <f t="shared" si="8713"/>
        <v>161</v>
      </c>
      <c r="AY485" s="21">
        <f t="shared" si="8713"/>
        <v>124</v>
      </c>
      <c r="AZ485" s="20">
        <f t="shared" si="8713"/>
        <v>1201</v>
      </c>
      <c r="BA485" s="21">
        <f t="shared" si="8713"/>
        <v>919</v>
      </c>
      <c r="BB485" s="20">
        <f t="shared" si="8713"/>
        <v>582</v>
      </c>
      <c r="BC485" s="21">
        <f t="shared" si="8713"/>
        <v>358</v>
      </c>
      <c r="BD485" s="20">
        <f t="shared" si="8713"/>
        <v>1935</v>
      </c>
      <c r="BE485" s="21">
        <f t="shared" si="8713"/>
        <v>2127</v>
      </c>
      <c r="BF485" s="173">
        <f t="shared" si="8713"/>
        <v>13356</v>
      </c>
      <c r="BG485" s="174">
        <f t="shared" si="8713"/>
        <v>13133</v>
      </c>
      <c r="BI485" s="136" t="s">
        <v>27</v>
      </c>
      <c r="BJ485" s="128">
        <f>B485/B498</f>
        <v>5.5117091473670589E-2</v>
      </c>
      <c r="BK485" s="129">
        <f t="shared" ref="BK485" si="8714">C485/C498</f>
        <v>6.3992731048805818E-2</v>
      </c>
      <c r="BL485" s="130">
        <f t="shared" ref="BL485" si="8715">D485/D498</f>
        <v>5.4083885209713023E-2</v>
      </c>
      <c r="BM485" s="131">
        <f t="shared" ref="BM485" si="8716">E485/E498</f>
        <v>5.0582362728785357E-2</v>
      </c>
      <c r="BN485" s="128">
        <f t="shared" ref="BN485" si="8717">F485/F498</f>
        <v>4.9370220422852003E-2</v>
      </c>
      <c r="BO485" s="129">
        <f t="shared" ref="BO485" si="8718">G485/G498</f>
        <v>4.9962806843540791E-2</v>
      </c>
      <c r="BP485" s="130">
        <f t="shared" ref="BP485" si="8719">H485/H498</f>
        <v>5.9172985226295632E-2</v>
      </c>
      <c r="BQ485" s="131">
        <f t="shared" ref="BQ485" si="8720">I485/I498</f>
        <v>5.5308526406115922E-2</v>
      </c>
      <c r="BR485" s="128">
        <f t="shared" ref="BR485" si="8721">J485/J498</f>
        <v>3.6086051353226928E-2</v>
      </c>
      <c r="BS485" s="129">
        <f t="shared" ref="BS485" si="8722">K485/K498</f>
        <v>4.944289693593315E-2</v>
      </c>
      <c r="BT485" s="130">
        <f t="shared" ref="BT485" si="8723">L485/L498</f>
        <v>4.2459443220508715E-2</v>
      </c>
      <c r="BU485" s="128">
        <f t="shared" ref="BU485" si="8724">M485/M498</f>
        <v>4.8173424327579283E-2</v>
      </c>
      <c r="BV485" s="132">
        <f t="shared" ref="BV485" si="8725">N485/N498</f>
        <v>5.1737585579339627E-2</v>
      </c>
      <c r="BW485" s="133">
        <f t="shared" ref="BW485" si="8726">O485/O498</f>
        <v>4.5088290759471968E-2</v>
      </c>
      <c r="BX485" s="128">
        <f t="shared" ref="BX485" si="8727">P485/P498</f>
        <v>6.1584089323098397E-2</v>
      </c>
      <c r="BY485" s="129">
        <f t="shared" ref="BY485" si="8728">Q485/Q498</f>
        <v>4.5110068567304221E-2</v>
      </c>
      <c r="BZ485" s="130">
        <f t="shared" ref="BZ485" si="8729">R485/R498</f>
        <v>6.1156235069278544E-2</v>
      </c>
      <c r="CA485" s="131">
        <f t="shared" ref="CA485" si="8730">S485/S498</f>
        <v>5.5645347494804896E-2</v>
      </c>
      <c r="CB485" s="128">
        <f t="shared" ref="CB485" si="8731">T485/T498</f>
        <v>3.2355915065722954E-2</v>
      </c>
      <c r="CC485" s="129">
        <f t="shared" ref="CC485" si="8732">U485/U498</f>
        <v>4.5098039215686274E-2</v>
      </c>
      <c r="CD485" s="130">
        <f t="shared" ref="CD485" si="8733">V485/V498</f>
        <v>4.8120544394037588E-2</v>
      </c>
      <c r="CE485" s="131">
        <f t="shared" ref="CE485" si="8734">W485/W498</f>
        <v>5.7142857142857141E-2</v>
      </c>
      <c r="CF485" s="128">
        <f t="shared" ref="CF485" si="8735">X485/X498</f>
        <v>5.0830889540566963E-2</v>
      </c>
      <c r="CG485" s="129">
        <f t="shared" ref="CG485" si="8736">Y485/Y498</f>
        <v>3.9059386209645275E-2</v>
      </c>
      <c r="CH485" s="130">
        <f t="shared" ref="CH485" si="8737">Z485/Z498</f>
        <v>6.6102591221575885E-2</v>
      </c>
      <c r="CI485" s="128">
        <f t="shared" ref="CI485" si="8738">AA485/AA498</f>
        <v>6.2285469107551485E-2</v>
      </c>
      <c r="CJ485" s="134">
        <f t="shared" ref="CJ485" si="8739">AB485/AB498</f>
        <v>5.5321931476115853E-2</v>
      </c>
      <c r="CK485" s="135">
        <f t="shared" ref="CK485" si="8740">AC485/AC498</f>
        <v>5.3639803467555203E-2</v>
      </c>
    </row>
    <row r="486" spans="1:89" ht="13.5" thickTop="1" x14ac:dyDescent="0.2">
      <c r="A486" s="145" t="s">
        <v>28</v>
      </c>
      <c r="B486" s="202">
        <v>463</v>
      </c>
      <c r="C486" s="196">
        <v>466</v>
      </c>
      <c r="D486" s="197">
        <v>195</v>
      </c>
      <c r="E486" s="198">
        <v>169</v>
      </c>
      <c r="F486" s="195">
        <v>458</v>
      </c>
      <c r="G486" s="199">
        <v>532</v>
      </c>
      <c r="H486" s="197">
        <v>846</v>
      </c>
      <c r="I486" s="198">
        <v>786</v>
      </c>
      <c r="J486" s="195">
        <v>80</v>
      </c>
      <c r="K486" s="196">
        <v>51</v>
      </c>
      <c r="L486" s="197">
        <v>351</v>
      </c>
      <c r="M486" s="195">
        <v>275</v>
      </c>
      <c r="N486" s="200">
        <v>700</v>
      </c>
      <c r="O486" s="203">
        <v>637</v>
      </c>
      <c r="P486" s="195">
        <v>460</v>
      </c>
      <c r="Q486" s="196">
        <v>282</v>
      </c>
      <c r="R486" s="197">
        <v>516</v>
      </c>
      <c r="S486" s="198">
        <v>526</v>
      </c>
      <c r="T486" s="195">
        <v>61</v>
      </c>
      <c r="U486" s="199">
        <v>34</v>
      </c>
      <c r="V486" s="197">
        <v>395</v>
      </c>
      <c r="W486" s="204">
        <v>443</v>
      </c>
      <c r="X486" s="195">
        <v>264</v>
      </c>
      <c r="Y486" s="199">
        <v>97</v>
      </c>
      <c r="Z486" s="197">
        <v>933</v>
      </c>
      <c r="AA486" s="195">
        <v>1206</v>
      </c>
      <c r="AB486" s="169">
        <f t="shared" si="8438"/>
        <v>5722</v>
      </c>
      <c r="AC486" s="170">
        <f t="shared" si="8439"/>
        <v>5504</v>
      </c>
      <c r="BI486" s="145" t="s">
        <v>28</v>
      </c>
      <c r="BJ486" s="128">
        <f>B486/B498</f>
        <v>5.9904256695562166E-2</v>
      </c>
      <c r="BK486" s="129">
        <f t="shared" ref="BK486" si="8741">C486/C498</f>
        <v>6.0488058151609556E-2</v>
      </c>
      <c r="BL486" s="130">
        <f t="shared" ref="BL486" si="8742">D486/D498</f>
        <v>7.1743929359823405E-2</v>
      </c>
      <c r="BM486" s="131">
        <f t="shared" ref="BM486" si="8743">E486/E498</f>
        <v>5.6239600665557402E-2</v>
      </c>
      <c r="BN486" s="128">
        <f t="shared" ref="BN486" si="8744">F486/F498</f>
        <v>5.1506972559604139E-2</v>
      </c>
      <c r="BO486" s="129">
        <f t="shared" ref="BO486" si="8745">G486/G498</f>
        <v>6.5955864121001739E-2</v>
      </c>
      <c r="BP486" s="130">
        <f t="shared" ref="BP486" si="8746">H486/H498</f>
        <v>6.6129914797154687E-2</v>
      </c>
      <c r="BQ486" s="131">
        <f t="shared" ref="BQ486" si="8747">I486/I498</f>
        <v>6.1315235197753337E-2</v>
      </c>
      <c r="BR486" s="128">
        <f t="shared" ref="BR486" si="8748">J486/J498</f>
        <v>5.5517002081887576E-2</v>
      </c>
      <c r="BS486" s="129">
        <f t="shared" ref="BS486" si="8749">K486/K498</f>
        <v>3.5515320334261836E-2</v>
      </c>
      <c r="BT486" s="130">
        <f t="shared" ref="BT486" si="8750">L486/L498</f>
        <v>7.0298417784898856E-2</v>
      </c>
      <c r="BU486" s="128">
        <f t="shared" ref="BU486" si="8751">M486/M498</f>
        <v>5.5198715375351266E-2</v>
      </c>
      <c r="BV486" s="132">
        <f t="shared" ref="BV486" si="8752">N486/N498</f>
        <v>6.0663835687667908E-2</v>
      </c>
      <c r="BW486" s="133">
        <f t="shared" ref="BW486" si="8753">O486/O498</f>
        <v>5.4603120178295904E-2</v>
      </c>
      <c r="BX486" s="128">
        <f t="shared" ref="BX486" si="8754">P486/P498</f>
        <v>8.0251221214235863E-2</v>
      </c>
      <c r="BY486" s="129">
        <f t="shared" ref="BY486" si="8755">Q486/Q498</f>
        <v>5.0884157343919163E-2</v>
      </c>
      <c r="BZ486" s="130">
        <f t="shared" ref="BZ486" si="8756">R486/R498</f>
        <v>6.1634018155757288E-2</v>
      </c>
      <c r="CA486" s="131">
        <f t="shared" ref="CA486" si="8757">S486/S498</f>
        <v>6.0725005772338948E-2</v>
      </c>
      <c r="CB486" s="128">
        <f t="shared" ref="CB486" si="8758">T486/T498</f>
        <v>6.167846309403438E-2</v>
      </c>
      <c r="CC486" s="129">
        <f t="shared" ref="CC486" si="8759">U486/U498</f>
        <v>3.3333333333333333E-2</v>
      </c>
      <c r="CD486" s="130">
        <f t="shared" ref="CD486" si="8760">V486/V498</f>
        <v>6.3998703823720027E-2</v>
      </c>
      <c r="CE486" s="131">
        <f t="shared" ref="CE486" si="8761">W486/W498</f>
        <v>6.204481792717087E-2</v>
      </c>
      <c r="CF486" s="128">
        <f t="shared" ref="CF486" si="8762">X486/X498</f>
        <v>6.4516129032258063E-2</v>
      </c>
      <c r="CG486" s="129">
        <f t="shared" ref="CG486" si="8763">Y486/Y498</f>
        <v>3.8660821044240734E-2</v>
      </c>
      <c r="CH486" s="130">
        <f t="shared" ref="CH486" si="8764">Z486/Z498</f>
        <v>7.0484248696834631E-2</v>
      </c>
      <c r="CI486" s="128">
        <f t="shared" ref="CI486" si="8765">AA486/AA498</f>
        <v>8.6241418764302066E-2</v>
      </c>
      <c r="CJ486" s="134">
        <f t="shared" ref="CJ486" si="8766">AB486/AB498</f>
        <v>6.4510310150058064E-2</v>
      </c>
      <c r="CK486" s="135">
        <f t="shared" ref="CK486" si="8767">AC486/AC498</f>
        <v>6.2167504376800138E-2</v>
      </c>
    </row>
    <row r="487" spans="1:89" x14ac:dyDescent="0.2">
      <c r="A487" s="136" t="s">
        <v>29</v>
      </c>
      <c r="B487" s="205">
        <v>563</v>
      </c>
      <c r="C487" s="189">
        <v>643</v>
      </c>
      <c r="D487" s="190">
        <v>198</v>
      </c>
      <c r="E487" s="191">
        <v>217</v>
      </c>
      <c r="F487" s="188">
        <v>597</v>
      </c>
      <c r="G487" s="192">
        <v>677</v>
      </c>
      <c r="H487" s="190">
        <v>873</v>
      </c>
      <c r="I487" s="191">
        <v>921</v>
      </c>
      <c r="J487" s="188">
        <v>124</v>
      </c>
      <c r="K487" s="189">
        <v>79</v>
      </c>
      <c r="L487" s="190">
        <v>327</v>
      </c>
      <c r="M487" s="188">
        <v>244</v>
      </c>
      <c r="N487" s="193">
        <v>748</v>
      </c>
      <c r="O487" s="206">
        <v>747</v>
      </c>
      <c r="P487" s="188">
        <v>459</v>
      </c>
      <c r="Q487" s="189">
        <v>399</v>
      </c>
      <c r="R487" s="190">
        <v>585</v>
      </c>
      <c r="S487" s="191">
        <v>624</v>
      </c>
      <c r="T487" s="188">
        <v>120</v>
      </c>
      <c r="U487" s="192">
        <v>61</v>
      </c>
      <c r="V487" s="190">
        <v>534</v>
      </c>
      <c r="W487" s="207">
        <v>482</v>
      </c>
      <c r="X487" s="188">
        <v>252</v>
      </c>
      <c r="Y487" s="192">
        <v>149</v>
      </c>
      <c r="Z487" s="190">
        <v>1025</v>
      </c>
      <c r="AA487" s="188">
        <v>944</v>
      </c>
      <c r="AB487" s="169">
        <f t="shared" si="8438"/>
        <v>6405</v>
      </c>
      <c r="AC487" s="170">
        <f t="shared" si="8439"/>
        <v>6187</v>
      </c>
      <c r="BI487" s="136" t="s">
        <v>29</v>
      </c>
      <c r="BJ487" s="128">
        <f>B487/B498</f>
        <v>7.2842541079052914E-2</v>
      </c>
      <c r="BK487" s="129">
        <f t="shared" ref="BK487" si="8768">C487/C498</f>
        <v>8.3463136033229496E-2</v>
      </c>
      <c r="BL487" s="130">
        <f t="shared" ref="BL487" si="8769">D487/D498</f>
        <v>7.2847682119205295E-2</v>
      </c>
      <c r="BM487" s="131">
        <f t="shared" ref="BM487" si="8770">E487/E498</f>
        <v>7.2212978369384354E-2</v>
      </c>
      <c r="BN487" s="128">
        <f t="shared" ref="BN487" si="8771">F487/F498</f>
        <v>6.7139001349527661E-2</v>
      </c>
      <c r="BO487" s="129">
        <f t="shared" ref="BO487" si="8772">G487/G498</f>
        <v>8.3932556409620634E-2</v>
      </c>
      <c r="BP487" s="130">
        <f t="shared" ref="BP487" si="8773">H487/H498</f>
        <v>6.8240443992808569E-2</v>
      </c>
      <c r="BQ487" s="131">
        <f t="shared" ref="BQ487" si="8774">I487/I498</f>
        <v>7.1846477884390358E-2</v>
      </c>
      <c r="BR487" s="128">
        <f t="shared" ref="BR487" si="8775">J487/J498</f>
        <v>8.6051353226925739E-2</v>
      </c>
      <c r="BS487" s="129">
        <f t="shared" ref="BS487" si="8776">K487/K498</f>
        <v>5.5013927576601673E-2</v>
      </c>
      <c r="BT487" s="130">
        <f t="shared" ref="BT487" si="8777">L487/L498</f>
        <v>6.5491688363709194E-2</v>
      </c>
      <c r="BU487" s="128">
        <f t="shared" ref="BU487" si="8778">M487/M498</f>
        <v>4.8976314733038942E-2</v>
      </c>
      <c r="BV487" s="132">
        <f t="shared" ref="BV487" si="8779">N487/N498</f>
        <v>6.4823641563393708E-2</v>
      </c>
      <c r="BW487" s="133">
        <f t="shared" ref="BW487" si="8780">O487/O498</f>
        <v>6.4032230413166469E-2</v>
      </c>
      <c r="BX487" s="128">
        <f t="shared" ref="BX487" si="8781">P487/P498</f>
        <v>8.0076762037683186E-2</v>
      </c>
      <c r="BY487" s="129">
        <f t="shared" ref="BY487" si="8782">Q487/Q498</f>
        <v>7.1995669433417536E-2</v>
      </c>
      <c r="BZ487" s="130">
        <f t="shared" ref="BZ487" si="8783">R487/R498</f>
        <v>6.9875776397515521E-2</v>
      </c>
      <c r="CA487" s="131">
        <f t="shared" ref="CA487" si="8784">S487/S498</f>
        <v>7.2038790117755713E-2</v>
      </c>
      <c r="CB487" s="128">
        <f t="shared" ref="CB487" si="8785">T487/T498</f>
        <v>0.12133468149646107</v>
      </c>
      <c r="CC487" s="129">
        <f t="shared" ref="CC487" si="8786">U487/U498</f>
        <v>5.9803921568627454E-2</v>
      </c>
      <c r="CD487" s="130">
        <f t="shared" ref="CD487" si="8787">V487/V498</f>
        <v>8.6519766688269606E-2</v>
      </c>
      <c r="CE487" s="131">
        <f t="shared" ref="CE487" si="8788">W487/W498</f>
        <v>6.7507002801120444E-2</v>
      </c>
      <c r="CF487" s="128">
        <f t="shared" ref="CF487" si="8789">X487/X498</f>
        <v>6.1583577712609971E-2</v>
      </c>
      <c r="CG487" s="129">
        <f t="shared" ref="CG487" si="8790">Y487/Y498</f>
        <v>5.9386209645277001E-2</v>
      </c>
      <c r="CH487" s="130">
        <f t="shared" ref="CH487" si="8791">Z487/Z498</f>
        <v>7.7434464002417464E-2</v>
      </c>
      <c r="CI487" s="128">
        <f t="shared" ref="CI487" si="8792">AA487/AA498</f>
        <v>6.7505720823798632E-2</v>
      </c>
      <c r="CJ487" s="134">
        <f t="shared" ref="CJ487" si="8793">AB487/AB498</f>
        <v>7.2210509701349512E-2</v>
      </c>
      <c r="CK487" s="135">
        <f t="shared" ref="CK487" si="8794">AC487/AC498</f>
        <v>6.9881967583441576E-2</v>
      </c>
    </row>
    <row r="488" spans="1:89" x14ac:dyDescent="0.2">
      <c r="A488" s="145" t="s">
        <v>30</v>
      </c>
      <c r="B488" s="202">
        <v>575</v>
      </c>
      <c r="C488" s="196">
        <v>637</v>
      </c>
      <c r="D488" s="197">
        <v>226</v>
      </c>
      <c r="E488" s="198">
        <v>255</v>
      </c>
      <c r="F488" s="195">
        <v>567</v>
      </c>
      <c r="G488" s="199">
        <v>687</v>
      </c>
      <c r="H488" s="197">
        <v>951</v>
      </c>
      <c r="I488" s="198">
        <v>921</v>
      </c>
      <c r="J488" s="195">
        <v>123</v>
      </c>
      <c r="K488" s="196">
        <v>63</v>
      </c>
      <c r="L488" s="197">
        <v>418</v>
      </c>
      <c r="M488" s="195">
        <v>259</v>
      </c>
      <c r="N488" s="200">
        <v>898</v>
      </c>
      <c r="O488" s="203">
        <v>782</v>
      </c>
      <c r="P488" s="195">
        <v>325</v>
      </c>
      <c r="Q488" s="196">
        <v>477</v>
      </c>
      <c r="R488" s="197">
        <v>530</v>
      </c>
      <c r="S488" s="198">
        <v>716</v>
      </c>
      <c r="T488" s="195">
        <v>80</v>
      </c>
      <c r="U488" s="199">
        <v>65</v>
      </c>
      <c r="V488" s="197">
        <v>458</v>
      </c>
      <c r="W488" s="204">
        <v>450</v>
      </c>
      <c r="X488" s="195">
        <v>280</v>
      </c>
      <c r="Y488" s="199">
        <v>156</v>
      </c>
      <c r="Z488" s="197">
        <v>1010</v>
      </c>
      <c r="AA488" s="195">
        <v>1049</v>
      </c>
      <c r="AB488" s="169">
        <f t="shared" si="8438"/>
        <v>6441</v>
      </c>
      <c r="AC488" s="170">
        <f t="shared" si="8439"/>
        <v>6517</v>
      </c>
      <c r="BI488" s="145" t="s">
        <v>30</v>
      </c>
      <c r="BJ488" s="128">
        <f>B488/B498</f>
        <v>7.4395135205071808E-2</v>
      </c>
      <c r="BK488" s="129">
        <f t="shared" ref="BK488" si="8795">C488/C498</f>
        <v>8.2684319833852549E-2</v>
      </c>
      <c r="BL488" s="130">
        <f t="shared" ref="BL488" si="8796">D488/D498</f>
        <v>8.3149374540103016E-2</v>
      </c>
      <c r="BM488" s="131">
        <f t="shared" ref="BM488" si="8797">E488/E498</f>
        <v>8.4858569051580693E-2</v>
      </c>
      <c r="BN488" s="128">
        <f t="shared" ref="BN488" si="8798">F488/F498</f>
        <v>6.3765182186234823E-2</v>
      </c>
      <c r="BO488" s="129">
        <f t="shared" ref="BO488" si="8799">G488/G498</f>
        <v>8.5172328291594351E-2</v>
      </c>
      <c r="BP488" s="130">
        <f t="shared" ref="BP488" si="8800">H488/H498</f>
        <v>7.4337528335808645E-2</v>
      </c>
      <c r="BQ488" s="131">
        <f t="shared" ref="BQ488" si="8801">I488/I498</f>
        <v>7.1846477884390358E-2</v>
      </c>
      <c r="BR488" s="128">
        <f t="shared" ref="BR488" si="8802">J488/J498</f>
        <v>8.5357390700902147E-2</v>
      </c>
      <c r="BS488" s="129">
        <f t="shared" ref="BS488" si="8803">K488/K498</f>
        <v>4.3871866295264621E-2</v>
      </c>
      <c r="BT488" s="130">
        <f t="shared" ref="BT488" si="8804">L488/L498</f>
        <v>8.3717204085720004E-2</v>
      </c>
      <c r="BU488" s="128">
        <f t="shared" ref="BU488" si="8805">M488/M498</f>
        <v>5.1987153753512642E-2</v>
      </c>
      <c r="BV488" s="132">
        <f t="shared" ref="BV488" si="8806">N488/N498</f>
        <v>7.7823034925036838E-2</v>
      </c>
      <c r="BW488" s="133">
        <f t="shared" ref="BW488" si="8807">O488/O498</f>
        <v>6.7032401851534376E-2</v>
      </c>
      <c r="BX488" s="128">
        <f t="shared" ref="BX488" si="8808">P488/P498</f>
        <v>5.6699232379623168E-2</v>
      </c>
      <c r="BY488" s="129">
        <f t="shared" ref="BY488" si="8809">Q488/Q498</f>
        <v>8.6070010826416452E-2</v>
      </c>
      <c r="BZ488" s="130">
        <f t="shared" ref="BZ488" si="8810">R488/R498</f>
        <v>6.3306258958432865E-2</v>
      </c>
      <c r="CA488" s="131">
        <f t="shared" ref="CA488" si="8811">S488/S498</f>
        <v>8.2659893788963282E-2</v>
      </c>
      <c r="CB488" s="128">
        <f t="shared" ref="CB488" si="8812">T488/T498</f>
        <v>8.0889787664307378E-2</v>
      </c>
      <c r="CC488" s="129">
        <f t="shared" ref="CC488" si="8813">U488/U498</f>
        <v>6.3725490196078427E-2</v>
      </c>
      <c r="CD488" s="130">
        <f t="shared" ref="CD488" si="8814">V488/V498</f>
        <v>7.4206092028515871E-2</v>
      </c>
      <c r="CE488" s="131">
        <f t="shared" ref="CE488" si="8815">W488/W498</f>
        <v>6.3025210084033612E-2</v>
      </c>
      <c r="CF488" s="128">
        <f t="shared" ref="CF488" si="8816">X488/X498</f>
        <v>6.8426197458455518E-2</v>
      </c>
      <c r="CG488" s="129">
        <f t="shared" ref="CG488" si="8817">Y488/Y498</f>
        <v>6.2176165803108807E-2</v>
      </c>
      <c r="CH488" s="130">
        <f t="shared" ref="CH488" si="8818">Z488/Z498</f>
        <v>7.6301276724333303E-2</v>
      </c>
      <c r="CI488" s="128">
        <f t="shared" ref="CI488" si="8819">AA488/AA498</f>
        <v>7.5014302059496565E-2</v>
      </c>
      <c r="CJ488" s="134">
        <f t="shared" ref="CJ488" si="8820">AB488/AB498</f>
        <v>7.2616376734799717E-2</v>
      </c>
      <c r="CK488" s="135">
        <f t="shared" ref="CK488" si="8821">AC488/AC498</f>
        <v>7.3609307053707579E-2</v>
      </c>
    </row>
    <row r="489" spans="1:89" x14ac:dyDescent="0.2">
      <c r="A489" s="136" t="s">
        <v>31</v>
      </c>
      <c r="B489" s="205">
        <v>695</v>
      </c>
      <c r="C489" s="189">
        <v>493</v>
      </c>
      <c r="D489" s="190">
        <v>181</v>
      </c>
      <c r="E489" s="191">
        <v>222</v>
      </c>
      <c r="F489" s="188">
        <v>432</v>
      </c>
      <c r="G489" s="192">
        <v>692</v>
      </c>
      <c r="H489" s="190">
        <v>930</v>
      </c>
      <c r="I489" s="191">
        <v>1091</v>
      </c>
      <c r="J489" s="188">
        <v>200</v>
      </c>
      <c r="K489" s="189">
        <v>59</v>
      </c>
      <c r="L489" s="190">
        <v>657</v>
      </c>
      <c r="M489" s="188">
        <v>172</v>
      </c>
      <c r="N489" s="193">
        <v>964</v>
      </c>
      <c r="O489" s="206">
        <v>756</v>
      </c>
      <c r="P489" s="188">
        <v>338</v>
      </c>
      <c r="Q489" s="189">
        <v>521</v>
      </c>
      <c r="R489" s="190">
        <v>467</v>
      </c>
      <c r="S489" s="191">
        <v>802</v>
      </c>
      <c r="T489" s="188">
        <v>81</v>
      </c>
      <c r="U489" s="192">
        <v>59</v>
      </c>
      <c r="V489" s="190">
        <v>743</v>
      </c>
      <c r="W489" s="207">
        <v>469</v>
      </c>
      <c r="X489" s="188">
        <v>302</v>
      </c>
      <c r="Y489" s="192">
        <v>202</v>
      </c>
      <c r="Z489" s="190">
        <v>925</v>
      </c>
      <c r="AA489" s="188">
        <v>1078</v>
      </c>
      <c r="AB489" s="169">
        <f t="shared" si="8438"/>
        <v>6915</v>
      </c>
      <c r="AC489" s="170">
        <f t="shared" si="8439"/>
        <v>6616</v>
      </c>
      <c r="BI489" s="136" t="s">
        <v>31</v>
      </c>
      <c r="BJ489" s="128">
        <f>B489/B498</f>
        <v>8.9921076465260708E-2</v>
      </c>
      <c r="BK489" s="129">
        <f t="shared" ref="BK489" si="8822">C489/C498</f>
        <v>6.3992731048805818E-2</v>
      </c>
      <c r="BL489" s="130">
        <f t="shared" ref="BL489" si="8823">D489/D498</f>
        <v>6.6593083149374538E-2</v>
      </c>
      <c r="BM489" s="131">
        <f t="shared" ref="BM489" si="8824">E489/E498</f>
        <v>7.3876871880199674E-2</v>
      </c>
      <c r="BN489" s="128">
        <f t="shared" ref="BN489" si="8825">F489/F498</f>
        <v>4.8582995951417005E-2</v>
      </c>
      <c r="BO489" s="129">
        <f t="shared" ref="BO489" si="8826">G489/G498</f>
        <v>8.579221423258121E-2</v>
      </c>
      <c r="BP489" s="130">
        <f t="shared" ref="BP489" si="8827">H489/H498</f>
        <v>7.2696005628077862E-2</v>
      </c>
      <c r="BQ489" s="131">
        <f t="shared" ref="BQ489" si="8828">I489/I498</f>
        <v>8.5108042749044391E-2</v>
      </c>
      <c r="BR489" s="128">
        <f t="shared" ref="BR489" si="8829">J489/J498</f>
        <v>0.13879250520471895</v>
      </c>
      <c r="BS489" s="129">
        <f t="shared" ref="BS489" si="8830">K489/K498</f>
        <v>4.1086350974930359E-2</v>
      </c>
      <c r="BT489" s="130">
        <f t="shared" ref="BT489" si="8831">L489/L498</f>
        <v>0.13158421790506708</v>
      </c>
      <c r="BU489" s="128">
        <f t="shared" ref="BU489" si="8832">M489/M498</f>
        <v>3.4524287434765155E-2</v>
      </c>
      <c r="BV489" s="132">
        <f t="shared" ref="BV489" si="8833">N489/N498</f>
        <v>8.3542768004159801E-2</v>
      </c>
      <c r="BW489" s="133">
        <f t="shared" ref="BW489" si="8834">O489/O498</f>
        <v>6.480370306874679E-2</v>
      </c>
      <c r="BX489" s="128">
        <f t="shared" ref="BX489" si="8835">P489/P498</f>
        <v>5.8967201674808095E-2</v>
      </c>
      <c r="BY489" s="129">
        <f t="shared" ref="BY489" si="8836">Q489/Q498</f>
        <v>9.4009382894262E-2</v>
      </c>
      <c r="BZ489" s="130">
        <f t="shared" ref="BZ489" si="8837">R489/R498</f>
        <v>5.5781175346392736E-2</v>
      </c>
      <c r="CA489" s="131">
        <f t="shared" ref="CA489" si="8838">S489/S498</f>
        <v>9.2588316785961675E-2</v>
      </c>
      <c r="CB489" s="128">
        <f t="shared" ref="CB489" si="8839">T489/T498</f>
        <v>8.1900910010111225E-2</v>
      </c>
      <c r="CC489" s="129">
        <f t="shared" ref="CC489" si="8840">U489/U498</f>
        <v>5.7843137254901963E-2</v>
      </c>
      <c r="CD489" s="130">
        <f t="shared" ref="CD489" si="8841">V489/V498</f>
        <v>0.12038237200259236</v>
      </c>
      <c r="CE489" s="131">
        <f t="shared" ref="CE489" si="8842">W489/W498</f>
        <v>6.5686274509803924E-2</v>
      </c>
      <c r="CF489" s="128">
        <f t="shared" ref="CF489" si="8843">X489/X498</f>
        <v>7.3802541544477032E-2</v>
      </c>
      <c r="CG489" s="129">
        <f t="shared" ref="CG489" si="8844">Y489/Y498</f>
        <v>8.0510163411717822E-2</v>
      </c>
      <c r="CH489" s="130">
        <f t="shared" ref="CH489" si="8845">Z489/Z498</f>
        <v>6.9879882148523073E-2</v>
      </c>
      <c r="CI489" s="128">
        <f t="shared" ref="CI489" si="8846">AA489/AA498</f>
        <v>7.7088100686498851E-2</v>
      </c>
      <c r="CJ489" s="134">
        <f t="shared" ref="CJ489" si="8847">AB489/AB498</f>
        <v>7.7960292675227458E-2</v>
      </c>
      <c r="CK489" s="135">
        <f t="shared" ref="CK489" si="8848">AC489/AC498</f>
        <v>7.4727508894787367E-2</v>
      </c>
    </row>
    <row r="490" spans="1:89" x14ac:dyDescent="0.2">
      <c r="A490" s="145" t="s">
        <v>32</v>
      </c>
      <c r="B490" s="202">
        <v>871</v>
      </c>
      <c r="C490" s="196">
        <v>755</v>
      </c>
      <c r="D490" s="197">
        <v>174</v>
      </c>
      <c r="E490" s="198">
        <v>349</v>
      </c>
      <c r="F490" s="195">
        <v>445</v>
      </c>
      <c r="G490" s="199">
        <v>1146</v>
      </c>
      <c r="H490" s="197">
        <v>917</v>
      </c>
      <c r="I490" s="198">
        <v>1553</v>
      </c>
      <c r="J490" s="195">
        <v>274</v>
      </c>
      <c r="K490" s="196">
        <v>84</v>
      </c>
      <c r="L490" s="197">
        <v>1128</v>
      </c>
      <c r="M490" s="195">
        <v>159</v>
      </c>
      <c r="N490" s="200">
        <v>1500</v>
      </c>
      <c r="O490" s="203">
        <v>915</v>
      </c>
      <c r="P490" s="195">
        <v>317</v>
      </c>
      <c r="Q490" s="196">
        <v>613</v>
      </c>
      <c r="R490" s="197">
        <v>495</v>
      </c>
      <c r="S490" s="198">
        <v>1060</v>
      </c>
      <c r="T490" s="195">
        <v>51</v>
      </c>
      <c r="U490" s="199">
        <v>48</v>
      </c>
      <c r="V490" s="197">
        <v>1230</v>
      </c>
      <c r="W490" s="204">
        <v>400</v>
      </c>
      <c r="X490" s="195">
        <v>228</v>
      </c>
      <c r="Y490" s="199">
        <v>251</v>
      </c>
      <c r="Z490" s="197">
        <v>927</v>
      </c>
      <c r="AA490" s="195">
        <v>1339</v>
      </c>
      <c r="AB490" s="169">
        <f t="shared" si="8438"/>
        <v>8557</v>
      </c>
      <c r="AC490" s="170">
        <f t="shared" si="8439"/>
        <v>8672</v>
      </c>
      <c r="BI490" s="145" t="s">
        <v>32</v>
      </c>
      <c r="BJ490" s="128">
        <f>B490/B498</f>
        <v>0.11269245698020443</v>
      </c>
      <c r="BK490" s="129">
        <f t="shared" ref="BK490" si="8849">C490/C498</f>
        <v>9.8001038421599171E-2</v>
      </c>
      <c r="BL490" s="130">
        <f t="shared" ref="BL490" si="8850">D490/D498</f>
        <v>6.4017660044150104E-2</v>
      </c>
      <c r="BM490" s="131">
        <f t="shared" ref="BM490" si="8851">E490/E498</f>
        <v>0.11613976705490849</v>
      </c>
      <c r="BN490" s="128">
        <f t="shared" ref="BN490" si="8852">F490/F498</f>
        <v>5.0044984255510572E-2</v>
      </c>
      <c r="BO490" s="129">
        <f t="shared" ref="BO490" si="8853">G490/G498</f>
        <v>0.14207785767418796</v>
      </c>
      <c r="BP490" s="130">
        <f t="shared" ref="BP490" si="8854">H490/H498</f>
        <v>7.1679824904244502E-2</v>
      </c>
      <c r="BQ490" s="131">
        <f t="shared" ref="BQ490" si="8855">I490/I498</f>
        <v>0.12114829549886887</v>
      </c>
      <c r="BR490" s="128">
        <f t="shared" ref="BR490" si="8856">J490/J498</f>
        <v>0.19014573213046496</v>
      </c>
      <c r="BS490" s="129">
        <f t="shared" ref="BS490" si="8857">K490/K498</f>
        <v>5.8495821727019497E-2</v>
      </c>
      <c r="BT490" s="130">
        <f t="shared" ref="BT490" si="8858">L490/L498</f>
        <v>0.22591628279591427</v>
      </c>
      <c r="BU490" s="128">
        <f t="shared" ref="BU490" si="8859">M490/M498</f>
        <v>3.1914893617021274E-2</v>
      </c>
      <c r="BV490" s="132">
        <f t="shared" ref="BV490" si="8860">N490/N498</f>
        <v>0.12999393361643125</v>
      </c>
      <c r="BW490" s="133">
        <f t="shared" ref="BW490" si="8861">O490/O498</f>
        <v>7.8433053317332413E-2</v>
      </c>
      <c r="BX490" s="128">
        <f t="shared" ref="BX490" si="8862">P490/P498</f>
        <v>5.5303558967201676E-2</v>
      </c>
      <c r="BY490" s="129">
        <f t="shared" ref="BY490" si="8863">Q490/Q498</f>
        <v>0.11060988812702996</v>
      </c>
      <c r="BZ490" s="130">
        <f t="shared" ref="BZ490" si="8864">R490/R498</f>
        <v>5.9125656951743912E-2</v>
      </c>
      <c r="CA490" s="131">
        <f t="shared" ref="CA490" si="8865">S490/S498</f>
        <v>0.12237358577695683</v>
      </c>
      <c r="CB490" s="128">
        <f t="shared" ref="CB490" si="8866">T490/T498</f>
        <v>5.1567239635995958E-2</v>
      </c>
      <c r="CC490" s="129">
        <f t="shared" ref="CC490" si="8867">U490/U498</f>
        <v>4.7058823529411764E-2</v>
      </c>
      <c r="CD490" s="130">
        <f t="shared" ref="CD490" si="8868">V490/V498</f>
        <v>0.19928710304601427</v>
      </c>
      <c r="CE490" s="131">
        <f t="shared" ref="CE490" si="8869">W490/W498</f>
        <v>5.6022408963585436E-2</v>
      </c>
      <c r="CF490" s="128">
        <f t="shared" ref="CF490" si="8870">X490/X498</f>
        <v>5.5718475073313782E-2</v>
      </c>
      <c r="CG490" s="129">
        <f t="shared" ref="CG490" si="8871">Y490/Y498</f>
        <v>0.10003985651654046</v>
      </c>
      <c r="CH490" s="130">
        <f t="shared" ref="CH490" si="8872">Z490/Z498</f>
        <v>7.003097378560097E-2</v>
      </c>
      <c r="CI490" s="128">
        <f t="shared" ref="CI490" si="8873">AA490/AA498</f>
        <v>9.5752288329519444E-2</v>
      </c>
      <c r="CJ490" s="134">
        <f t="shared" ref="CJ490" si="8874">AB490/AB498</f>
        <v>9.6472339034261945E-2</v>
      </c>
      <c r="CK490" s="135">
        <f t="shared" ref="CK490" si="8875">AC490/AC498</f>
        <v>9.7949963291353706E-2</v>
      </c>
    </row>
    <row r="491" spans="1:89" x14ac:dyDescent="0.2">
      <c r="A491" s="136" t="s">
        <v>33</v>
      </c>
      <c r="B491" s="205">
        <v>435</v>
      </c>
      <c r="C491" s="189">
        <v>440</v>
      </c>
      <c r="D491" s="190">
        <v>107</v>
      </c>
      <c r="E491" s="191">
        <v>265</v>
      </c>
      <c r="F491" s="188">
        <v>379</v>
      </c>
      <c r="G491" s="192">
        <v>750</v>
      </c>
      <c r="H491" s="190">
        <v>549</v>
      </c>
      <c r="I491" s="191">
        <v>1007</v>
      </c>
      <c r="J491" s="188">
        <v>60</v>
      </c>
      <c r="K491" s="189">
        <v>45</v>
      </c>
      <c r="L491" s="190">
        <v>430</v>
      </c>
      <c r="M491" s="188">
        <v>152</v>
      </c>
      <c r="N491" s="193">
        <v>658</v>
      </c>
      <c r="O491" s="206">
        <v>735</v>
      </c>
      <c r="P491" s="188">
        <v>223</v>
      </c>
      <c r="Q491" s="189">
        <v>456</v>
      </c>
      <c r="R491" s="190">
        <v>497</v>
      </c>
      <c r="S491" s="191">
        <v>630</v>
      </c>
      <c r="T491" s="188">
        <v>46</v>
      </c>
      <c r="U491" s="192">
        <v>59</v>
      </c>
      <c r="V491" s="190">
        <v>489</v>
      </c>
      <c r="W491" s="207">
        <v>242</v>
      </c>
      <c r="X491" s="188">
        <v>182</v>
      </c>
      <c r="Y491" s="192">
        <v>188</v>
      </c>
      <c r="Z491" s="190">
        <v>738</v>
      </c>
      <c r="AA491" s="188">
        <v>735</v>
      </c>
      <c r="AB491" s="169">
        <f t="shared" si="8438"/>
        <v>4793</v>
      </c>
      <c r="AC491" s="170">
        <f t="shared" si="8439"/>
        <v>5704</v>
      </c>
      <c r="AD491" s="231"/>
      <c r="AE491" s="231"/>
      <c r="AF491" s="231"/>
      <c r="AG491" s="231"/>
      <c r="AH491" s="231"/>
      <c r="AI491" s="231"/>
      <c r="AJ491" s="231"/>
      <c r="AK491" s="231"/>
      <c r="AL491" s="231"/>
      <c r="AM491" s="231"/>
      <c r="AN491" s="231"/>
      <c r="AO491" s="231"/>
      <c r="AP491" s="231"/>
      <c r="AQ491" s="231"/>
      <c r="AR491" s="231"/>
      <c r="AS491" s="231"/>
      <c r="AT491" s="231"/>
      <c r="AU491" s="231"/>
      <c r="AV491" s="231"/>
      <c r="AW491" s="231"/>
      <c r="AX491" s="231"/>
      <c r="AY491" s="231"/>
      <c r="AZ491" s="231"/>
      <c r="BA491" s="231"/>
      <c r="BB491" s="231"/>
      <c r="BC491" s="231"/>
      <c r="BD491" s="231"/>
      <c r="BE491" s="231"/>
      <c r="BF491" s="231"/>
      <c r="BG491" s="231"/>
      <c r="BH491" s="231"/>
      <c r="BI491" s="136" t="s">
        <v>33</v>
      </c>
      <c r="BJ491" s="128">
        <f>B491/B498</f>
        <v>5.6281537068184756E-2</v>
      </c>
      <c r="BK491" s="129">
        <f t="shared" ref="BK491" si="8876">C491/C498</f>
        <v>5.7113187954309447E-2</v>
      </c>
      <c r="BL491" s="130">
        <f t="shared" ref="BL491" si="8877">D491/D498</f>
        <v>3.9367181751287714E-2</v>
      </c>
      <c r="BM491" s="131">
        <f t="shared" ref="BM491" si="8878">E491/E498</f>
        <v>8.8186356073211319E-2</v>
      </c>
      <c r="BN491" s="128">
        <f t="shared" ref="BN491" si="8879">F491/F498</f>
        <v>4.2622582096266307E-2</v>
      </c>
      <c r="BO491" s="129">
        <f t="shared" ref="BO491" si="8880">G491/G498</f>
        <v>9.2982891148028768E-2</v>
      </c>
      <c r="BP491" s="130">
        <f t="shared" ref="BP491" si="8881">H491/H498</f>
        <v>4.2914093644962091E-2</v>
      </c>
      <c r="BQ491" s="131">
        <f t="shared" ref="BQ491" si="8882">I491/I498</f>
        <v>7.855526952180357E-2</v>
      </c>
      <c r="BR491" s="128">
        <f t="shared" ref="BR491" si="8883">J491/J498</f>
        <v>4.1637751561415685E-2</v>
      </c>
      <c r="BS491" s="129">
        <f t="shared" ref="BS491" si="8884">K491/K498</f>
        <v>3.1337047353760444E-2</v>
      </c>
      <c r="BT491" s="130">
        <f t="shared" ref="BT491" si="8885">L491/L498</f>
        <v>8.6120568796314842E-2</v>
      </c>
      <c r="BU491" s="128">
        <f t="shared" ref="BU491" si="8886">M491/M498</f>
        <v>3.0509835407466882E-2</v>
      </c>
      <c r="BV491" s="132">
        <f t="shared" ref="BV491" si="8887">N491/N498</f>
        <v>5.7024005546407831E-2</v>
      </c>
      <c r="BW491" s="133">
        <f t="shared" ref="BW491" si="8888">O491/O498</f>
        <v>6.300360020572604E-2</v>
      </c>
      <c r="BX491" s="128">
        <f t="shared" ref="BX491" si="8889">P491/P498</f>
        <v>3.8904396371249129E-2</v>
      </c>
      <c r="BY491" s="129">
        <f t="shared" ref="BY491" si="8890">Q491/Q498</f>
        <v>8.2280765066762906E-2</v>
      </c>
      <c r="BZ491" s="130">
        <f t="shared" ref="BZ491" si="8891">R491/R498</f>
        <v>5.936454849498328E-2</v>
      </c>
      <c r="CA491" s="131">
        <f t="shared" ref="CA491" si="8892">S491/S498</f>
        <v>7.2731470791964903E-2</v>
      </c>
      <c r="CB491" s="128">
        <f t="shared" ref="CB491" si="8893">T491/T498</f>
        <v>4.6511627906976744E-2</v>
      </c>
      <c r="CC491" s="129">
        <f t="shared" ref="CC491" si="8894">U491/U498</f>
        <v>5.7843137254901963E-2</v>
      </c>
      <c r="CD491" s="130">
        <f t="shared" ref="CD491" si="8895">V491/V498</f>
        <v>7.9228775113415431E-2</v>
      </c>
      <c r="CE491" s="131">
        <f t="shared" ref="CE491" si="8896">W491/W498</f>
        <v>3.3893557422969185E-2</v>
      </c>
      <c r="CF491" s="128">
        <f t="shared" ref="CF491" si="8897">X491/X498</f>
        <v>4.4477028347996092E-2</v>
      </c>
      <c r="CG491" s="129">
        <f t="shared" ref="CG491" si="8898">Y491/Y498</f>
        <v>7.493025109605421E-2</v>
      </c>
      <c r="CH491" s="130">
        <f t="shared" ref="CH491" si="8899">Z491/Z498</f>
        <v>5.5752814081740577E-2</v>
      </c>
      <c r="CI491" s="128">
        <f t="shared" ref="CI491" si="8900">AA491/AA498</f>
        <v>5.2560068649885584E-2</v>
      </c>
      <c r="CJ491" s="134">
        <f t="shared" ref="CJ491" si="8901">AB491/AB498</f>
        <v>5.4036685870190192E-2</v>
      </c>
      <c r="CK491" s="135">
        <f t="shared" ref="CK491" si="8902">AC491/AC498</f>
        <v>6.4426497995143162E-2</v>
      </c>
    </row>
    <row r="492" spans="1:89" x14ac:dyDescent="0.2">
      <c r="A492" s="145" t="s">
        <v>34</v>
      </c>
      <c r="B492" s="202">
        <v>73</v>
      </c>
      <c r="C492" s="196">
        <v>268</v>
      </c>
      <c r="D492" s="197">
        <v>38</v>
      </c>
      <c r="E492" s="198">
        <v>145</v>
      </c>
      <c r="F492" s="195">
        <v>125</v>
      </c>
      <c r="G492" s="199">
        <v>322</v>
      </c>
      <c r="H492" s="197">
        <v>260</v>
      </c>
      <c r="I492" s="198">
        <v>364</v>
      </c>
      <c r="J492" s="195">
        <v>28</v>
      </c>
      <c r="K492" s="196">
        <v>26</v>
      </c>
      <c r="L492" s="197">
        <v>129</v>
      </c>
      <c r="M492" s="195">
        <v>111</v>
      </c>
      <c r="N492" s="200">
        <v>292</v>
      </c>
      <c r="O492" s="203">
        <v>360</v>
      </c>
      <c r="P492" s="195">
        <v>131</v>
      </c>
      <c r="Q492" s="196">
        <v>233</v>
      </c>
      <c r="R492" s="197">
        <v>259</v>
      </c>
      <c r="S492" s="198">
        <v>274</v>
      </c>
      <c r="T492" s="195">
        <v>34</v>
      </c>
      <c r="U492" s="199">
        <v>54</v>
      </c>
      <c r="V492" s="197">
        <v>158</v>
      </c>
      <c r="W492" s="204">
        <v>163</v>
      </c>
      <c r="X492" s="195">
        <v>87</v>
      </c>
      <c r="Y492" s="199">
        <v>154</v>
      </c>
      <c r="Z492" s="197">
        <v>400</v>
      </c>
      <c r="AA492" s="195">
        <v>414</v>
      </c>
      <c r="AB492" s="169">
        <f t="shared" si="8438"/>
        <v>2014</v>
      </c>
      <c r="AC492" s="170">
        <f t="shared" si="8439"/>
        <v>2888</v>
      </c>
      <c r="BI492" s="145" t="s">
        <v>34</v>
      </c>
      <c r="BJ492" s="128">
        <f>B492/B498</f>
        <v>9.444947599948246E-3</v>
      </c>
      <c r="BK492" s="129">
        <f t="shared" ref="BK492" si="8903">C492/C498</f>
        <v>3.47871235721703E-2</v>
      </c>
      <c r="BL492" s="130">
        <f t="shared" ref="BL492" si="8904">D492/D498</f>
        <v>1.3980868285504048E-2</v>
      </c>
      <c r="BM492" s="131">
        <f t="shared" ref="BM492" si="8905">E492/E498</f>
        <v>4.8252911813643926E-2</v>
      </c>
      <c r="BN492" s="128">
        <f t="shared" ref="BN492" si="8906">F492/F498</f>
        <v>1.4057579847053532E-2</v>
      </c>
      <c r="BO492" s="129">
        <f t="shared" ref="BO492" si="8907">G492/G498</f>
        <v>3.9920654599553684E-2</v>
      </c>
      <c r="BP492" s="130">
        <f t="shared" ref="BP492" si="8908">H492/H498</f>
        <v>2.0323614476666928E-2</v>
      </c>
      <c r="BQ492" s="131">
        <f t="shared" ref="BQ492" si="8909">I492/I498</f>
        <v>2.8395350651376862E-2</v>
      </c>
      <c r="BR492" s="128">
        <f t="shared" ref="BR492" si="8910">J492/J498</f>
        <v>1.9430950728660652E-2</v>
      </c>
      <c r="BS492" s="129">
        <f t="shared" ref="BS492" si="8911">K492/K498</f>
        <v>1.8105849582172703E-2</v>
      </c>
      <c r="BT492" s="130">
        <f t="shared" ref="BT492" si="8912">L492/L498</f>
        <v>2.5836170638894453E-2</v>
      </c>
      <c r="BU492" s="128">
        <f t="shared" ref="BU492" si="8913">M492/M498</f>
        <v>2.228020875150542E-2</v>
      </c>
      <c r="BV492" s="132">
        <f t="shared" ref="BV492" si="8914">N492/N498</f>
        <v>2.5305485743998612E-2</v>
      </c>
      <c r="BW492" s="133">
        <f t="shared" ref="BW492" si="8915">O492/O498</f>
        <v>3.0858906223212756E-2</v>
      </c>
      <c r="BX492" s="128">
        <f t="shared" ref="BX492" si="8916">P492/P498</f>
        <v>2.2854152128401955E-2</v>
      </c>
      <c r="BY492" s="129">
        <f t="shared" ref="BY492" si="8917">Q492/Q498</f>
        <v>4.2042583904727537E-2</v>
      </c>
      <c r="BZ492" s="130">
        <f t="shared" ref="BZ492" si="8918">R492/R498</f>
        <v>3.0936454849498328E-2</v>
      </c>
      <c r="CA492" s="131">
        <f t="shared" ref="CA492" si="8919">S492/S498</f>
        <v>3.1632417455552987E-2</v>
      </c>
      <c r="CB492" s="128">
        <f t="shared" ref="CB492" si="8920">T492/T498</f>
        <v>3.4378159757330634E-2</v>
      </c>
      <c r="CC492" s="129">
        <f t="shared" ref="CC492" si="8921">U492/U498</f>
        <v>5.2941176470588235E-2</v>
      </c>
      <c r="CD492" s="130">
        <f t="shared" ref="CD492" si="8922">V492/V498</f>
        <v>2.5599481529488009E-2</v>
      </c>
      <c r="CE492" s="131">
        <f t="shared" ref="CE492" si="8923">W492/W498</f>
        <v>2.2829131652661063E-2</v>
      </c>
      <c r="CF492" s="128">
        <f t="shared" ref="CF492" si="8924">X492/X498</f>
        <v>2.1260997067448679E-2</v>
      </c>
      <c r="CG492" s="129">
        <f t="shared" ref="CG492" si="8925">Y492/Y498</f>
        <v>6.1379035472299719E-2</v>
      </c>
      <c r="CH492" s="130">
        <f t="shared" ref="CH492" si="8926">Z492/Z498</f>
        <v>3.0218327415577548E-2</v>
      </c>
      <c r="CI492" s="128">
        <f t="shared" ref="CI492" si="8927">AA492/AA498</f>
        <v>2.9605263157894735E-2</v>
      </c>
      <c r="CJ492" s="134">
        <f t="shared" ref="CJ492" si="8928">AB492/AB498</f>
        <v>2.2706005704686637E-2</v>
      </c>
      <c r="CK492" s="135">
        <f t="shared" ref="CK492" si="8929">AC492/AC498</f>
        <v>3.261986784887333E-2</v>
      </c>
    </row>
    <row r="493" spans="1:89" x14ac:dyDescent="0.2">
      <c r="A493" s="136" t="s">
        <v>35</v>
      </c>
      <c r="B493" s="205">
        <v>0</v>
      </c>
      <c r="C493" s="189">
        <v>89</v>
      </c>
      <c r="D493" s="190">
        <v>0</v>
      </c>
      <c r="E493" s="191">
        <v>56</v>
      </c>
      <c r="F493" s="188">
        <v>3</v>
      </c>
      <c r="G493" s="192">
        <v>119</v>
      </c>
      <c r="H493" s="190">
        <v>27</v>
      </c>
      <c r="I493" s="191">
        <v>106</v>
      </c>
      <c r="J493" s="188">
        <v>8</v>
      </c>
      <c r="K493" s="189">
        <v>3</v>
      </c>
      <c r="L493" s="190">
        <v>31</v>
      </c>
      <c r="M493" s="188">
        <v>16</v>
      </c>
      <c r="N493" s="193">
        <v>46</v>
      </c>
      <c r="O493" s="206">
        <v>67</v>
      </c>
      <c r="P493" s="188">
        <v>23</v>
      </c>
      <c r="Q493" s="189">
        <v>36</v>
      </c>
      <c r="R493" s="190">
        <v>59</v>
      </c>
      <c r="S493" s="191">
        <v>21</v>
      </c>
      <c r="T493" s="188">
        <v>3</v>
      </c>
      <c r="U493" s="192">
        <v>3</v>
      </c>
      <c r="V493" s="190">
        <v>13</v>
      </c>
      <c r="W493" s="207">
        <v>4</v>
      </c>
      <c r="X493" s="188">
        <v>14</v>
      </c>
      <c r="Y493" s="192">
        <v>10</v>
      </c>
      <c r="Z493" s="190">
        <v>17</v>
      </c>
      <c r="AA493" s="188">
        <v>49</v>
      </c>
      <c r="AB493" s="169">
        <f t="shared" si="8438"/>
        <v>244</v>
      </c>
      <c r="AC493" s="170">
        <f t="shared" si="8439"/>
        <v>579</v>
      </c>
      <c r="BI493" s="136" t="s">
        <v>35</v>
      </c>
      <c r="BJ493" s="128">
        <f>B493/B498</f>
        <v>0</v>
      </c>
      <c r="BK493" s="129">
        <f t="shared" ref="BK493" si="8930">C493/C498</f>
        <v>1.1552440290758048E-2</v>
      </c>
      <c r="BL493" s="130">
        <f t="shared" ref="BL493" si="8931">D493/D498</f>
        <v>0</v>
      </c>
      <c r="BM493" s="131">
        <f t="shared" ref="BM493" si="8932">E493/E498</f>
        <v>1.8635607321131446E-2</v>
      </c>
      <c r="BN493" s="128">
        <f t="shared" ref="BN493" si="8933">F493/F498</f>
        <v>3.3738191632928474E-4</v>
      </c>
      <c r="BO493" s="129">
        <f t="shared" ref="BO493" si="8934">G493/G498</f>
        <v>1.4753285395487231E-2</v>
      </c>
      <c r="BP493" s="130">
        <f t="shared" ref="BP493" si="8935">H493/H498</f>
        <v>2.1105291956538732E-3</v>
      </c>
      <c r="BQ493" s="131">
        <f t="shared" ref="BQ493" si="8936">I493/I498</f>
        <v>8.268975739137218E-3</v>
      </c>
      <c r="BR493" s="128">
        <f t="shared" ref="BR493" si="8937">J493/J498</f>
        <v>5.5517002081887576E-3</v>
      </c>
      <c r="BS493" s="129">
        <f t="shared" ref="BS493" si="8938">K493/K498</f>
        <v>2.0891364902506965E-3</v>
      </c>
      <c r="BT493" s="130">
        <f t="shared" ref="BT493" si="8939">L493/L498</f>
        <v>6.208692169036651E-3</v>
      </c>
      <c r="BU493" s="128">
        <f t="shared" ref="BU493" si="8940">M493/M498</f>
        <v>3.2115616218386192E-3</v>
      </c>
      <c r="BV493" s="132">
        <f t="shared" ref="BV493" si="8941">N493/N498</f>
        <v>3.9864806309038913E-3</v>
      </c>
      <c r="BW493" s="133">
        <f t="shared" ref="BW493" si="8942">O493/O498</f>
        <v>5.7431853248757075E-3</v>
      </c>
      <c r="BX493" s="128">
        <f t="shared" ref="BX493" si="8943">P493/P498</f>
        <v>4.0125610607117937E-3</v>
      </c>
      <c r="BY493" s="129">
        <f t="shared" ref="BY493" si="8944">Q493/Q498</f>
        <v>6.4958498736918079E-3</v>
      </c>
      <c r="BZ493" s="130">
        <f t="shared" ref="BZ493" si="8945">R493/R498</f>
        <v>7.047300525561395E-3</v>
      </c>
      <c r="CA493" s="131">
        <f t="shared" ref="CA493" si="8946">S493/S498</f>
        <v>2.4243823597321634E-3</v>
      </c>
      <c r="CB493" s="128">
        <f t="shared" ref="CB493" si="8947">T493/T498</f>
        <v>3.0333670374115269E-3</v>
      </c>
      <c r="CC493" s="129">
        <f t="shared" ref="CC493" si="8948">U493/U498</f>
        <v>2.9411764705882353E-3</v>
      </c>
      <c r="CD493" s="130">
        <f t="shared" ref="CD493" si="8949">V493/V498</f>
        <v>2.1062864549578741E-3</v>
      </c>
      <c r="CE493" s="131">
        <f t="shared" ref="CE493" si="8950">W493/W498</f>
        <v>5.602240896358543E-4</v>
      </c>
      <c r="CF493" s="128">
        <f t="shared" ref="CF493" si="8951">X493/X498</f>
        <v>3.4213098729227761E-3</v>
      </c>
      <c r="CG493" s="129">
        <f t="shared" ref="CG493" si="8952">Y493/Y498</f>
        <v>3.9856516540454365E-3</v>
      </c>
      <c r="CH493" s="130">
        <f t="shared" ref="CH493" si="8953">Z493/Z498</f>
        <v>1.2842789151620458E-3</v>
      </c>
      <c r="CI493" s="128">
        <f t="shared" ref="CI493" si="8954">AA493/AA498</f>
        <v>3.5040045766590389E-3</v>
      </c>
      <c r="CJ493" s="134">
        <f t="shared" ref="CJ493" si="8955">AB493/AB498</f>
        <v>2.75087656005141E-3</v>
      </c>
      <c r="CK493" s="135">
        <f t="shared" ref="CK493" si="8956">AC493/AC498</f>
        <v>6.5397865251030666E-3</v>
      </c>
    </row>
    <row r="494" spans="1:89" x14ac:dyDescent="0.2">
      <c r="A494" s="145" t="s">
        <v>36</v>
      </c>
      <c r="B494" s="202">
        <v>0</v>
      </c>
      <c r="C494" s="196">
        <v>0</v>
      </c>
      <c r="D494" s="197">
        <v>0</v>
      </c>
      <c r="E494" s="198">
        <v>0</v>
      </c>
      <c r="F494" s="195">
        <v>0</v>
      </c>
      <c r="G494" s="199">
        <v>0</v>
      </c>
      <c r="H494" s="197">
        <v>0</v>
      </c>
      <c r="I494" s="198">
        <v>0</v>
      </c>
      <c r="J494" s="195">
        <v>0</v>
      </c>
      <c r="K494" s="199">
        <v>0</v>
      </c>
      <c r="L494" s="197">
        <v>0</v>
      </c>
      <c r="M494" s="195">
        <v>0</v>
      </c>
      <c r="N494" s="200">
        <v>0</v>
      </c>
      <c r="O494" s="203">
        <v>0</v>
      </c>
      <c r="P494" s="195">
        <v>0</v>
      </c>
      <c r="Q494" s="199">
        <v>0</v>
      </c>
      <c r="R494" s="197">
        <v>0</v>
      </c>
      <c r="S494" s="198">
        <v>0</v>
      </c>
      <c r="T494" s="195">
        <v>0</v>
      </c>
      <c r="U494" s="199">
        <v>0</v>
      </c>
      <c r="V494" s="197">
        <v>0</v>
      </c>
      <c r="W494" s="198">
        <v>0</v>
      </c>
      <c r="X494" s="195">
        <v>0</v>
      </c>
      <c r="Y494" s="199">
        <v>0</v>
      </c>
      <c r="Z494" s="197">
        <v>0</v>
      </c>
      <c r="AA494" s="195">
        <v>0</v>
      </c>
      <c r="AB494" s="169">
        <f t="shared" si="8438"/>
        <v>0</v>
      </c>
      <c r="AC494" s="170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71">
        <f t="shared" ref="AB495:AB497" si="8984">SUM(B495,D495,F495,H495,J495,L495,N495,P495,R495,T495,V495,X495,Z495)</f>
        <v>0</v>
      </c>
      <c r="AC495" s="172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71">
        <f t="shared" si="8984"/>
        <v>0</v>
      </c>
      <c r="AC496" s="172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71">
        <f t="shared" si="8984"/>
        <v>0</v>
      </c>
      <c r="AC497" s="172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66" t="s">
        <v>13</v>
      </c>
      <c r="B498" s="20">
        <f t="shared" ref="B498:AA498" si="9067">SUM(B475:B497)</f>
        <v>7729</v>
      </c>
      <c r="C498" s="21">
        <f t="shared" si="9067"/>
        <v>7704</v>
      </c>
      <c r="D498" s="20">
        <f t="shared" si="9067"/>
        <v>2718</v>
      </c>
      <c r="E498" s="21">
        <f t="shared" si="9067"/>
        <v>3005</v>
      </c>
      <c r="F498" s="20">
        <f t="shared" si="9067"/>
        <v>8892</v>
      </c>
      <c r="G498" s="21">
        <f t="shared" si="9067"/>
        <v>8066</v>
      </c>
      <c r="H498" s="20">
        <f t="shared" si="9067"/>
        <v>12793</v>
      </c>
      <c r="I498" s="21">
        <f t="shared" si="9067"/>
        <v>12819</v>
      </c>
      <c r="J498" s="20">
        <f t="shared" si="9067"/>
        <v>1441</v>
      </c>
      <c r="K498" s="21">
        <f t="shared" si="9067"/>
        <v>1436</v>
      </c>
      <c r="L498" s="20">
        <f t="shared" si="9067"/>
        <v>4993</v>
      </c>
      <c r="M498" s="21">
        <f t="shared" si="9067"/>
        <v>4982</v>
      </c>
      <c r="N498" s="20">
        <f t="shared" si="9067"/>
        <v>11539</v>
      </c>
      <c r="O498" s="21">
        <f t="shared" si="9067"/>
        <v>11666</v>
      </c>
      <c r="P498" s="20">
        <f t="shared" si="9067"/>
        <v>5732</v>
      </c>
      <c r="Q498" s="21">
        <f t="shared" si="9067"/>
        <v>5542</v>
      </c>
      <c r="R498" s="20">
        <f t="shared" si="9067"/>
        <v>8372</v>
      </c>
      <c r="S498" s="21">
        <f t="shared" si="9067"/>
        <v>8662</v>
      </c>
      <c r="T498" s="20">
        <f t="shared" si="9067"/>
        <v>989</v>
      </c>
      <c r="U498" s="21">
        <f t="shared" si="9067"/>
        <v>1020</v>
      </c>
      <c r="V498" s="20">
        <f t="shared" si="9067"/>
        <v>6172</v>
      </c>
      <c r="W498" s="21">
        <f t="shared" si="9067"/>
        <v>7140</v>
      </c>
      <c r="X498" s="20">
        <f t="shared" si="9067"/>
        <v>4092</v>
      </c>
      <c r="Y498" s="21">
        <f t="shared" si="9067"/>
        <v>2509</v>
      </c>
      <c r="Z498" s="20">
        <f t="shared" si="9067"/>
        <v>13237</v>
      </c>
      <c r="AA498" s="21">
        <f t="shared" si="9067"/>
        <v>13984</v>
      </c>
      <c r="AB498" s="173">
        <f t="shared" ref="AB498:AC498" si="9068">SUM(AB474:AB497)</f>
        <v>88699</v>
      </c>
      <c r="AC498" s="174">
        <f t="shared" si="9068"/>
        <v>88535</v>
      </c>
      <c r="BI498" s="266" t="s">
        <v>13</v>
      </c>
      <c r="BJ498" s="154">
        <f>SUM(BJ474:BJ497)</f>
        <v>1.0000000000000002</v>
      </c>
      <c r="BK498" s="155">
        <f t="shared" ref="BK498:CK498" si="9069">SUM(BK474:BK497)</f>
        <v>0.99999999999999978</v>
      </c>
      <c r="BL498" s="154">
        <f t="shared" si="9069"/>
        <v>1</v>
      </c>
      <c r="BM498" s="155">
        <f t="shared" si="9069"/>
        <v>1</v>
      </c>
      <c r="BN498" s="154">
        <f t="shared" si="9069"/>
        <v>1</v>
      </c>
      <c r="BO498" s="155">
        <f t="shared" si="9069"/>
        <v>1</v>
      </c>
      <c r="BP498" s="154">
        <f t="shared" si="9069"/>
        <v>1.0000000000000002</v>
      </c>
      <c r="BQ498" s="155">
        <f t="shared" si="9069"/>
        <v>1</v>
      </c>
      <c r="BR498" s="154">
        <f t="shared" si="9069"/>
        <v>1</v>
      </c>
      <c r="BS498" s="155">
        <f t="shared" si="9069"/>
        <v>1</v>
      </c>
      <c r="BT498" s="154">
        <f t="shared" si="9069"/>
        <v>0.99999999999999989</v>
      </c>
      <c r="BU498" s="155">
        <f t="shared" si="9069"/>
        <v>1</v>
      </c>
      <c r="BV498" s="154">
        <f t="shared" si="9069"/>
        <v>1</v>
      </c>
      <c r="BW498" s="155">
        <f t="shared" si="9069"/>
        <v>1</v>
      </c>
      <c r="BX498" s="154">
        <f t="shared" si="9069"/>
        <v>0.99999999999999989</v>
      </c>
      <c r="BY498" s="155">
        <f t="shared" si="9069"/>
        <v>1</v>
      </c>
      <c r="BZ498" s="154">
        <f t="shared" si="9069"/>
        <v>1</v>
      </c>
      <c r="CA498" s="155">
        <f t="shared" si="9069"/>
        <v>1</v>
      </c>
      <c r="CB498" s="154">
        <f t="shared" si="9069"/>
        <v>0.99999999999999989</v>
      </c>
      <c r="CC498" s="155">
        <f t="shared" si="9069"/>
        <v>1</v>
      </c>
      <c r="CD498" s="154">
        <f t="shared" si="9069"/>
        <v>1</v>
      </c>
      <c r="CE498" s="155">
        <f t="shared" si="9069"/>
        <v>1</v>
      </c>
      <c r="CF498" s="154">
        <f t="shared" si="9069"/>
        <v>0.99999999999999967</v>
      </c>
      <c r="CG498" s="155">
        <f t="shared" si="9069"/>
        <v>0.99999999999999989</v>
      </c>
      <c r="CH498" s="154">
        <f t="shared" si="9069"/>
        <v>1</v>
      </c>
      <c r="CI498" s="155">
        <f t="shared" si="9069"/>
        <v>0.99999999999999989</v>
      </c>
      <c r="CJ498" s="154">
        <f t="shared" si="9069"/>
        <v>1</v>
      </c>
      <c r="CK498" s="155">
        <f t="shared" si="9069"/>
        <v>1.0000000000000002</v>
      </c>
    </row>
    <row r="499" spans="1:89" ht="13.5" thickTop="1" x14ac:dyDescent="0.2">
      <c r="A499" s="186"/>
    </row>
    <row r="501" spans="1:89" x14ac:dyDescent="0.2">
      <c r="A501" s="300">
        <f>+A470+1</f>
        <v>44578</v>
      </c>
      <c r="B501" s="300"/>
      <c r="C501" s="300"/>
      <c r="D501" s="300"/>
      <c r="BI501" s="305">
        <f>+BI470+1</f>
        <v>44578</v>
      </c>
      <c r="BJ501" s="305"/>
      <c r="BK501" s="305"/>
      <c r="BL501" s="305"/>
    </row>
    <row r="502" spans="1:89" ht="13.5" thickBot="1" x14ac:dyDescent="0.25">
      <c r="AE502" s="269" t="s">
        <v>84</v>
      </c>
    </row>
    <row r="503" spans="1:89" ht="14.25" thickTop="1" thickBot="1" x14ac:dyDescent="0.25">
      <c r="A503" s="296" t="s">
        <v>0</v>
      </c>
      <c r="B503" s="298" t="s">
        <v>1</v>
      </c>
      <c r="C503" s="299"/>
      <c r="D503" s="298" t="s">
        <v>2</v>
      </c>
      <c r="E503" s="299"/>
      <c r="F503" s="298" t="s">
        <v>3</v>
      </c>
      <c r="G503" s="299"/>
      <c r="H503" s="298" t="s">
        <v>4</v>
      </c>
      <c r="I503" s="299"/>
      <c r="J503" s="298" t="s">
        <v>5</v>
      </c>
      <c r="K503" s="299"/>
      <c r="L503" s="298" t="s">
        <v>6</v>
      </c>
      <c r="M503" s="299"/>
      <c r="N503" s="298" t="s">
        <v>7</v>
      </c>
      <c r="O503" s="299"/>
      <c r="P503" s="298" t="s">
        <v>8</v>
      </c>
      <c r="Q503" s="299"/>
      <c r="R503" s="298" t="s">
        <v>9</v>
      </c>
      <c r="S503" s="299"/>
      <c r="T503" s="298" t="s">
        <v>10</v>
      </c>
      <c r="U503" s="299"/>
      <c r="V503" s="298" t="s">
        <v>11</v>
      </c>
      <c r="W503" s="299"/>
      <c r="X503" s="298" t="s">
        <v>12</v>
      </c>
      <c r="Y503" s="299"/>
      <c r="Z503" s="301" t="s">
        <v>40</v>
      </c>
      <c r="AA503" s="302"/>
      <c r="AB503" s="303" t="s">
        <v>41</v>
      </c>
      <c r="AC503" s="304"/>
      <c r="AE503" s="296" t="s">
        <v>0</v>
      </c>
      <c r="AF503" s="298" t="s">
        <v>1</v>
      </c>
      <c r="AG503" s="299"/>
      <c r="AH503" s="298" t="s">
        <v>2</v>
      </c>
      <c r="AI503" s="299"/>
      <c r="AJ503" s="298" t="s">
        <v>3</v>
      </c>
      <c r="AK503" s="299"/>
      <c r="AL503" s="298" t="s">
        <v>4</v>
      </c>
      <c r="AM503" s="299"/>
      <c r="AN503" s="298" t="s">
        <v>5</v>
      </c>
      <c r="AO503" s="299"/>
      <c r="AP503" s="298" t="s">
        <v>6</v>
      </c>
      <c r="AQ503" s="299"/>
      <c r="AR503" s="298" t="s">
        <v>7</v>
      </c>
      <c r="AS503" s="299"/>
      <c r="AT503" s="298" t="s">
        <v>8</v>
      </c>
      <c r="AU503" s="299"/>
      <c r="AV503" s="298" t="s">
        <v>9</v>
      </c>
      <c r="AW503" s="299"/>
      <c r="AX503" s="298" t="s">
        <v>10</v>
      </c>
      <c r="AY503" s="299"/>
      <c r="AZ503" s="298" t="s">
        <v>11</v>
      </c>
      <c r="BA503" s="299"/>
      <c r="BB503" s="298" t="s">
        <v>12</v>
      </c>
      <c r="BC503" s="299"/>
      <c r="BD503" s="301" t="s">
        <v>40</v>
      </c>
      <c r="BE503" s="302"/>
      <c r="BF503" s="303" t="s">
        <v>41</v>
      </c>
      <c r="BG503" s="304"/>
      <c r="BI503" s="296" t="s">
        <v>0</v>
      </c>
      <c r="BJ503" s="298" t="s">
        <v>1</v>
      </c>
      <c r="BK503" s="299"/>
      <c r="BL503" s="298" t="s">
        <v>2</v>
      </c>
      <c r="BM503" s="299"/>
      <c r="BN503" s="298" t="s">
        <v>3</v>
      </c>
      <c r="BO503" s="299"/>
      <c r="BP503" s="298" t="s">
        <v>4</v>
      </c>
      <c r="BQ503" s="299"/>
      <c r="BR503" s="298" t="s">
        <v>5</v>
      </c>
      <c r="BS503" s="299"/>
      <c r="BT503" s="298" t="s">
        <v>6</v>
      </c>
      <c r="BU503" s="299"/>
      <c r="BV503" s="298" t="s">
        <v>7</v>
      </c>
      <c r="BW503" s="299"/>
      <c r="BX503" s="298" t="s">
        <v>8</v>
      </c>
      <c r="BY503" s="299"/>
      <c r="BZ503" s="298" t="s">
        <v>9</v>
      </c>
      <c r="CA503" s="299"/>
      <c r="CB503" s="298" t="s">
        <v>10</v>
      </c>
      <c r="CC503" s="299"/>
      <c r="CD503" s="298" t="s">
        <v>11</v>
      </c>
      <c r="CE503" s="299"/>
      <c r="CF503" s="298" t="s">
        <v>12</v>
      </c>
      <c r="CG503" s="299"/>
      <c r="CH503" s="301" t="s">
        <v>40</v>
      </c>
      <c r="CI503" s="302"/>
      <c r="CJ503" s="298" t="s">
        <v>41</v>
      </c>
      <c r="CK503" s="299"/>
    </row>
    <row r="504" spans="1:89" ht="15" thickTop="1" thickBot="1" x14ac:dyDescent="0.3">
      <c r="A504" s="297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75" t="s">
        <v>14</v>
      </c>
      <c r="AC504" s="176" t="s">
        <v>15</v>
      </c>
      <c r="AE504" s="297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75" t="s">
        <v>14</v>
      </c>
      <c r="BG504" s="176" t="s">
        <v>15</v>
      </c>
      <c r="BI504" s="297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85"/>
      <c r="D505" s="126"/>
      <c r="E505" s="179"/>
      <c r="F505" s="125"/>
      <c r="G505" s="127"/>
      <c r="H505" s="126"/>
      <c r="I505" s="179"/>
      <c r="J505" s="125"/>
      <c r="K505" s="127"/>
      <c r="L505" s="126"/>
      <c r="M505" s="125"/>
      <c r="N505" s="178"/>
      <c r="O505" s="180"/>
      <c r="P505" s="125"/>
      <c r="Q505" s="127"/>
      <c r="R505" s="126"/>
      <c r="S505" s="179"/>
      <c r="T505" s="125"/>
      <c r="U505" s="127"/>
      <c r="V505" s="126"/>
      <c r="W505" s="179"/>
      <c r="X505" s="125"/>
      <c r="Y505" s="127"/>
      <c r="Z505" s="183"/>
      <c r="AA505" s="184"/>
      <c r="AB505" s="169">
        <f>B505+D505+F505+H505+J505+L505+N505+P505+R505+T505+V505+X505+Z505</f>
        <v>0</v>
      </c>
      <c r="AC505" s="170">
        <f>C505+E505+G505+I505+K505+M505+O505+Q505+S505+U505+W505+Y505+AA505</f>
        <v>0</v>
      </c>
      <c r="AE505" s="272" t="str">
        <f>$AE$9</f>
        <v>07:00 - 07:59</v>
      </c>
      <c r="AF505" s="125">
        <f>SUMIF($A$9:$A$32,$AE505,B$505:B$528)</f>
        <v>1656</v>
      </c>
      <c r="AG505" s="185">
        <f t="shared" ref="AG505:AV506" si="9070">SUMIF($A$9:$A$32,$AE505,C$505:C$528)</f>
        <v>527</v>
      </c>
      <c r="AH505" s="126">
        <f t="shared" si="9070"/>
        <v>477</v>
      </c>
      <c r="AI505" s="179">
        <f t="shared" si="9070"/>
        <v>507</v>
      </c>
      <c r="AJ505" s="125">
        <f t="shared" si="9070"/>
        <v>1498</v>
      </c>
      <c r="AK505" s="127">
        <f t="shared" si="9070"/>
        <v>730</v>
      </c>
      <c r="AL505" s="126">
        <f t="shared" si="9070"/>
        <v>1921</v>
      </c>
      <c r="AM505" s="179">
        <f t="shared" si="9070"/>
        <v>1071</v>
      </c>
      <c r="AN505" s="125">
        <f t="shared" si="9070"/>
        <v>163</v>
      </c>
      <c r="AO505" s="127">
        <f t="shared" si="9070"/>
        <v>585</v>
      </c>
      <c r="AP505" s="126">
        <f t="shared" si="9070"/>
        <v>382</v>
      </c>
      <c r="AQ505" s="125">
        <f t="shared" si="9070"/>
        <v>1413</v>
      </c>
      <c r="AR505" s="178">
        <f t="shared" si="9070"/>
        <v>1304</v>
      </c>
      <c r="AS505" s="180">
        <f t="shared" si="9070"/>
        <v>2268</v>
      </c>
      <c r="AT505" s="125">
        <f t="shared" si="9070"/>
        <v>817</v>
      </c>
      <c r="AU505" s="127">
        <f t="shared" si="9070"/>
        <v>1016</v>
      </c>
      <c r="AV505" s="126">
        <f t="shared" si="9070"/>
        <v>1139</v>
      </c>
      <c r="AW505" s="179">
        <f t="shared" ref="AW505:BE506" si="9071">SUMIF($A$9:$A$32,$AE505,S$505:S$528)</f>
        <v>1034</v>
      </c>
      <c r="AX505" s="125">
        <f t="shared" si="9071"/>
        <v>137</v>
      </c>
      <c r="AY505" s="127">
        <f t="shared" si="9071"/>
        <v>642</v>
      </c>
      <c r="AZ505" s="126">
        <f t="shared" si="9071"/>
        <v>463</v>
      </c>
      <c r="BA505" s="179">
        <f t="shared" si="9071"/>
        <v>1232</v>
      </c>
      <c r="BB505" s="125">
        <f t="shared" si="9071"/>
        <v>807</v>
      </c>
      <c r="BC505" s="127">
        <f t="shared" si="9071"/>
        <v>782</v>
      </c>
      <c r="BD505" s="183">
        <f t="shared" si="9071"/>
        <v>1552</v>
      </c>
      <c r="BE505" s="184">
        <f t="shared" si="9071"/>
        <v>1311</v>
      </c>
      <c r="BF505" s="169">
        <f>AF505+AH505+AJ505+AL505+AN505+AP505+AR505+AT505+AV505+AX505+AZ505+BB505+BD505</f>
        <v>12316</v>
      </c>
      <c r="BG505" s="170">
        <f>AG505+AI505+AK505+AM505+AO505+AQ505+AS505+AU505+AW505+AY505+BA505+BC505+BE505</f>
        <v>13118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88">
        <v>320</v>
      </c>
      <c r="C506" s="189">
        <v>0</v>
      </c>
      <c r="D506" s="190">
        <v>212</v>
      </c>
      <c r="E506" s="191">
        <v>3</v>
      </c>
      <c r="F506" s="188">
        <v>597</v>
      </c>
      <c r="G506" s="192">
        <v>3</v>
      </c>
      <c r="H506" s="190">
        <v>343</v>
      </c>
      <c r="I506" s="191">
        <v>26</v>
      </c>
      <c r="J506" s="188">
        <v>14</v>
      </c>
      <c r="K506" s="192">
        <v>11</v>
      </c>
      <c r="L506" s="190">
        <v>14</v>
      </c>
      <c r="M506" s="188">
        <v>59</v>
      </c>
      <c r="N506" s="193">
        <v>116</v>
      </c>
      <c r="O506" s="194">
        <v>81</v>
      </c>
      <c r="P506" s="188">
        <v>27</v>
      </c>
      <c r="Q506" s="192">
        <v>55</v>
      </c>
      <c r="R506" s="190">
        <v>12</v>
      </c>
      <c r="S506" s="191">
        <v>78</v>
      </c>
      <c r="T506" s="188">
        <v>1</v>
      </c>
      <c r="U506" s="192">
        <v>0</v>
      </c>
      <c r="V506" s="190">
        <v>1</v>
      </c>
      <c r="W506" s="191">
        <v>0</v>
      </c>
      <c r="X506" s="188">
        <v>6</v>
      </c>
      <c r="Y506" s="192">
        <v>0</v>
      </c>
      <c r="Z506" s="190">
        <v>0</v>
      </c>
      <c r="AA506" s="188">
        <v>0</v>
      </c>
      <c r="AB506" s="169">
        <f t="shared" ref="AB506:AB525" si="9099">B506+D506+F506+H506+J506+L506+N506+P506+R506+T506+V506+X506+Z506</f>
        <v>1663</v>
      </c>
      <c r="AC506" s="170">
        <f t="shared" ref="AC506:AC525" si="9100">C506+E506+G506+I506+K506+M506+O506+Q506+S506+U506+W506+Y506+AA506</f>
        <v>316</v>
      </c>
      <c r="AE506" s="274" t="str">
        <f>$AE$10</f>
        <v>08:00 - 08:59</v>
      </c>
      <c r="AF506" s="125">
        <f>SUMIF($A$9:$A$32,$AE506,B$505:B$528)</f>
        <v>1273</v>
      </c>
      <c r="AG506" s="189">
        <f t="shared" si="9070"/>
        <v>524</v>
      </c>
      <c r="AH506" s="190">
        <f t="shared" si="9070"/>
        <v>477</v>
      </c>
      <c r="AI506" s="191">
        <f t="shared" si="9070"/>
        <v>406</v>
      </c>
      <c r="AJ506" s="275">
        <f t="shared" si="9070"/>
        <v>1372</v>
      </c>
      <c r="AK506" s="192">
        <f t="shared" si="9070"/>
        <v>529</v>
      </c>
      <c r="AL506" s="190">
        <f t="shared" si="9070"/>
        <v>1665</v>
      </c>
      <c r="AM506" s="191">
        <f t="shared" si="9070"/>
        <v>952</v>
      </c>
      <c r="AN506" s="275">
        <f t="shared" si="9070"/>
        <v>120</v>
      </c>
      <c r="AO506" s="192">
        <f t="shared" si="9070"/>
        <v>470</v>
      </c>
      <c r="AP506" s="190">
        <f t="shared" si="9070"/>
        <v>341</v>
      </c>
      <c r="AQ506" s="275">
        <f t="shared" si="9070"/>
        <v>1191</v>
      </c>
      <c r="AR506" s="193">
        <f t="shared" si="9070"/>
        <v>1120</v>
      </c>
      <c r="AS506" s="194">
        <f t="shared" si="9070"/>
        <v>1860</v>
      </c>
      <c r="AT506" s="275">
        <f t="shared" si="9070"/>
        <v>679</v>
      </c>
      <c r="AU506" s="192">
        <f t="shared" si="9070"/>
        <v>715</v>
      </c>
      <c r="AV506" s="190">
        <f t="shared" si="9070"/>
        <v>1127</v>
      </c>
      <c r="AW506" s="191">
        <f t="shared" si="9071"/>
        <v>732</v>
      </c>
      <c r="AX506" s="275">
        <f t="shared" si="9071"/>
        <v>126</v>
      </c>
      <c r="AY506" s="192">
        <f t="shared" si="9071"/>
        <v>451</v>
      </c>
      <c r="AZ506" s="190">
        <f t="shared" si="9071"/>
        <v>379</v>
      </c>
      <c r="BA506" s="191">
        <f t="shared" si="9071"/>
        <v>1072</v>
      </c>
      <c r="BB506" s="275">
        <f t="shared" si="9071"/>
        <v>710</v>
      </c>
      <c r="BC506" s="192">
        <f t="shared" si="9071"/>
        <v>697</v>
      </c>
      <c r="BD506" s="190">
        <f t="shared" si="9071"/>
        <v>1524</v>
      </c>
      <c r="BE506" s="275">
        <f t="shared" si="9071"/>
        <v>1254</v>
      </c>
      <c r="BF506" s="171">
        <f>SUM(AF506,AH506,AJ506,AL506,AN506,AP506,AR506,AT506,AV506,AX506,AZ506,BB506,BD506)</f>
        <v>10913</v>
      </c>
      <c r="BG506" s="172">
        <f>SUM(AG506,AI506,AK506,AM506,AO506,AQ506,AS506,AU506,AW506,AY506,BA506,BC506,BE506)</f>
        <v>10853</v>
      </c>
      <c r="BI506" s="136" t="s">
        <v>17</v>
      </c>
      <c r="BJ506" s="128">
        <f>B506/B529</f>
        <v>2.3744156711434296E-2</v>
      </c>
      <c r="BK506" s="129">
        <f t="shared" ref="BK506" si="9101">C506/C529</f>
        <v>0</v>
      </c>
      <c r="BL506" s="130">
        <f t="shared" ref="BL506" si="9102">D506/D529</f>
        <v>3.2898820608317815E-2</v>
      </c>
      <c r="BM506" s="131">
        <f t="shared" ref="BM506" si="9103">E506/E529</f>
        <v>5.4210336104083844E-4</v>
      </c>
      <c r="BN506" s="128">
        <f t="shared" ref="BN506" si="9104">F506/F529</f>
        <v>3.7547169811320752E-2</v>
      </c>
      <c r="BO506" s="129">
        <f t="shared" ref="BO506" si="9105">G506/G529</f>
        <v>2.2741055184960583E-4</v>
      </c>
      <c r="BP506" s="130">
        <f t="shared" ref="BP506" si="9106">H506/H529</f>
        <v>1.721887550200803E-2</v>
      </c>
      <c r="BQ506" s="131">
        <f t="shared" ref="BQ506" si="9107">I506/I529</f>
        <v>1.3524760715771952E-3</v>
      </c>
      <c r="BR506" s="128">
        <f t="shared" ref="BR506" si="9108">J506/J529</f>
        <v>4.0380732621863279E-3</v>
      </c>
      <c r="BS506" s="129">
        <f t="shared" ref="BS506" si="9109">K506/K529</f>
        <v>3.064066852367688E-3</v>
      </c>
      <c r="BT506" s="130">
        <f t="shared" ref="BT506" si="9110">L506/L529</f>
        <v>1.347319795977288E-3</v>
      </c>
      <c r="BU506" s="128">
        <f t="shared" ref="BU506" si="9111">M506/M529</f>
        <v>5.7577827656875181E-3</v>
      </c>
      <c r="BV506" s="132">
        <f t="shared" ref="BV506" si="9112">N506/N529</f>
        <v>6.1509093801368044E-3</v>
      </c>
      <c r="BW506" s="133">
        <f t="shared" ref="BW506" si="9113">O506/O529</f>
        <v>3.8672714251611361E-3</v>
      </c>
      <c r="BX506" s="128">
        <f t="shared" ref="BX506" si="9114">P506/P529</f>
        <v>2.8720348899053294E-3</v>
      </c>
      <c r="BY506" s="129">
        <f t="shared" ref="BY506" si="9115">Q506/Q529</f>
        <v>5.2286339005608896E-3</v>
      </c>
      <c r="BZ506" s="130">
        <f t="shared" ref="BZ506" si="9116">R506/R529</f>
        <v>9.175013380227846E-4</v>
      </c>
      <c r="CA506" s="131">
        <f t="shared" ref="CA506" si="9117">S506/S529</f>
        <v>5.5516014234875443E-3</v>
      </c>
      <c r="CB506" s="128">
        <f t="shared" ref="CB506" si="9118">T506/T529</f>
        <v>3.4904013961605586E-4</v>
      </c>
      <c r="CC506" s="129">
        <f t="shared" ref="CC506" si="9119">U506/U529</f>
        <v>0</v>
      </c>
      <c r="CD506" s="130">
        <f t="shared" ref="CD506" si="9120">V506/V529</f>
        <v>9.7904836498923043E-5</v>
      </c>
      <c r="CE506" s="131">
        <f t="shared" ref="CE506" si="9121">W506/W529</f>
        <v>0</v>
      </c>
      <c r="CF506" s="128">
        <f t="shared" ref="CF506" si="9122">X506/X529</f>
        <v>6.8602789846787104E-4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1.0894487900108748E-2</v>
      </c>
      <c r="CK506" s="135">
        <f t="shared" ref="CK506" si="9127">AC506/AC529</f>
        <v>2.0746206923718297E-3</v>
      </c>
    </row>
    <row r="507" spans="1:89" ht="13.5" thickBot="1" x14ac:dyDescent="0.25">
      <c r="A507" s="145" t="s">
        <v>18</v>
      </c>
      <c r="B507" s="195">
        <v>1074</v>
      </c>
      <c r="C507" s="196">
        <v>0</v>
      </c>
      <c r="D507" s="197">
        <v>683</v>
      </c>
      <c r="E507" s="198">
        <v>61</v>
      </c>
      <c r="F507" s="195">
        <v>1761</v>
      </c>
      <c r="G507" s="199">
        <v>184</v>
      </c>
      <c r="H507" s="197">
        <v>1220</v>
      </c>
      <c r="I507" s="198">
        <v>391</v>
      </c>
      <c r="J507" s="195">
        <v>54</v>
      </c>
      <c r="K507" s="199">
        <v>152</v>
      </c>
      <c r="L507" s="197">
        <v>171</v>
      </c>
      <c r="M507" s="195">
        <v>481</v>
      </c>
      <c r="N507" s="200">
        <v>676</v>
      </c>
      <c r="O507" s="201">
        <v>1151</v>
      </c>
      <c r="P507" s="195">
        <v>331</v>
      </c>
      <c r="Q507" s="199">
        <v>695</v>
      </c>
      <c r="R507" s="197">
        <v>435</v>
      </c>
      <c r="S507" s="198">
        <v>725</v>
      </c>
      <c r="T507" s="195">
        <v>22</v>
      </c>
      <c r="U507" s="199">
        <v>325</v>
      </c>
      <c r="V507" s="197">
        <v>255</v>
      </c>
      <c r="W507" s="198">
        <v>926</v>
      </c>
      <c r="X507" s="195">
        <v>454</v>
      </c>
      <c r="Y507" s="199">
        <v>420</v>
      </c>
      <c r="Z507" s="197">
        <v>1230</v>
      </c>
      <c r="AA507" s="195">
        <v>761</v>
      </c>
      <c r="AB507" s="169">
        <f t="shared" si="9099"/>
        <v>8366</v>
      </c>
      <c r="AC507" s="170">
        <f t="shared" si="9100"/>
        <v>6272</v>
      </c>
      <c r="AE507" s="272"/>
      <c r="AF507" s="125"/>
      <c r="AG507" s="196"/>
      <c r="AH507" s="197"/>
      <c r="AI507" s="198"/>
      <c r="AJ507" s="195"/>
      <c r="AK507" s="199"/>
      <c r="AL507" s="197"/>
      <c r="AM507" s="198"/>
      <c r="AN507" s="195"/>
      <c r="AO507" s="199"/>
      <c r="AP507" s="197"/>
      <c r="AQ507" s="195"/>
      <c r="AR507" s="200"/>
      <c r="AS507" s="201"/>
      <c r="AT507" s="195"/>
      <c r="AU507" s="199"/>
      <c r="AV507" s="197"/>
      <c r="AW507" s="198"/>
      <c r="AX507" s="195"/>
      <c r="AY507" s="199"/>
      <c r="AZ507" s="197"/>
      <c r="BA507" s="198"/>
      <c r="BB507" s="195"/>
      <c r="BC507" s="199"/>
      <c r="BD507" s="197"/>
      <c r="BE507" s="195"/>
      <c r="BF507" s="171"/>
      <c r="BG507" s="172"/>
      <c r="BI507" s="145" t="s">
        <v>18</v>
      </c>
      <c r="BJ507" s="128">
        <f>B507/B529</f>
        <v>7.9691325962751358E-2</v>
      </c>
      <c r="BK507" s="129">
        <f t="shared" ref="BK507" si="9128">C507/C529</f>
        <v>0</v>
      </c>
      <c r="BL507" s="130">
        <f t="shared" ref="BL507" si="9129">D507/D529</f>
        <v>0.10599006828057107</v>
      </c>
      <c r="BM507" s="131">
        <f t="shared" ref="BM507" si="9130">E507/E529</f>
        <v>1.1022768341163716E-2</v>
      </c>
      <c r="BN507" s="128">
        <f t="shared" ref="BN507" si="9131">F507/F529</f>
        <v>0.11075471698113208</v>
      </c>
      <c r="BO507" s="129">
        <f t="shared" ref="BO507" si="9132">G507/G529</f>
        <v>1.3947847180109158E-2</v>
      </c>
      <c r="BP507" s="130">
        <f t="shared" ref="BP507" si="9133">H507/H529</f>
        <v>6.1244979919678713E-2</v>
      </c>
      <c r="BQ507" s="131">
        <f t="shared" ref="BQ507" si="9134">I507/I529</f>
        <v>2.0339159384103203E-2</v>
      </c>
      <c r="BR507" s="128">
        <f t="shared" ref="BR507" si="9135">J507/J529</f>
        <v>1.5575425439861552E-2</v>
      </c>
      <c r="BS507" s="129">
        <f t="shared" ref="BS507" si="9136">K507/K529</f>
        <v>4.233983286908078E-2</v>
      </c>
      <c r="BT507" s="130">
        <f t="shared" ref="BT507" si="9137">L507/L529</f>
        <v>1.6456548936579732E-2</v>
      </c>
      <c r="BU507" s="128">
        <f t="shared" ref="BU507" si="9138">M507/M529</f>
        <v>4.6940567971113498E-2</v>
      </c>
      <c r="BV507" s="132">
        <f t="shared" ref="BV507" si="9139">N507/N529</f>
        <v>3.5844954663555861E-2</v>
      </c>
      <c r="BW507" s="133">
        <f t="shared" ref="BW507" si="9140">O507/O529</f>
        <v>5.4953449510623059E-2</v>
      </c>
      <c r="BX507" s="128">
        <f t="shared" ref="BX507" si="9141">P507/P529</f>
        <v>3.5209020316987555E-2</v>
      </c>
      <c r="BY507" s="129">
        <f t="shared" ref="BY507" si="9142">Q507/Q529</f>
        <v>6.6070919288905794E-2</v>
      </c>
      <c r="BZ507" s="130">
        <f t="shared" ref="BZ507" si="9143">R507/R529</f>
        <v>3.325942350332594E-2</v>
      </c>
      <c r="CA507" s="131">
        <f t="shared" ref="CA507" si="9144">S507/S529</f>
        <v>5.1601423487544484E-2</v>
      </c>
      <c r="CB507" s="128">
        <f t="shared" ref="CB507" si="9145">T507/T529</f>
        <v>7.6788830715532287E-3</v>
      </c>
      <c r="CC507" s="129">
        <f t="shared" ref="CC507" si="9146">U507/U529</f>
        <v>9.2120181405895687E-2</v>
      </c>
      <c r="CD507" s="130">
        <f t="shared" ref="CD507" si="9147">V507/V529</f>
        <v>2.4965733307225377E-2</v>
      </c>
      <c r="CE507" s="131">
        <f t="shared" ref="CE507" si="9148">W507/W529</f>
        <v>7.5982604414540078E-2</v>
      </c>
      <c r="CF507" s="128">
        <f t="shared" ref="CF507" si="9149">X507/X529</f>
        <v>5.1909444317402242E-2</v>
      </c>
      <c r="CG507" s="129">
        <f t="shared" ref="CG507" si="9150">Y507/Y529</f>
        <v>6.8908941755537328E-2</v>
      </c>
      <c r="CH507" s="130">
        <f t="shared" ref="CH507" si="9151">Z507/Z529</f>
        <v>6.1861892068601321E-2</v>
      </c>
      <c r="CI507" s="128">
        <f t="shared" ref="CI507" si="9152">AA507/AA529</f>
        <v>3.564235867172498E-2</v>
      </c>
      <c r="CJ507" s="134">
        <f t="shared" ref="CJ507" si="9153">AB507/AB529</f>
        <v>5.4806545864287307E-2</v>
      </c>
      <c r="CK507" s="135">
        <f t="shared" ref="CK507" si="9154">AC507/AC529</f>
        <v>4.1177281590367459E-2</v>
      </c>
    </row>
    <row r="508" spans="1:89" ht="14.25" thickTop="1" thickBot="1" x14ac:dyDescent="0.25">
      <c r="A508" s="136" t="s">
        <v>19</v>
      </c>
      <c r="B508" s="188">
        <v>1367</v>
      </c>
      <c r="C508" s="189">
        <v>540</v>
      </c>
      <c r="D508" s="190">
        <v>722</v>
      </c>
      <c r="E508" s="191">
        <v>363</v>
      </c>
      <c r="F508" s="188">
        <v>1702</v>
      </c>
      <c r="G508" s="192">
        <v>480</v>
      </c>
      <c r="H508" s="190">
        <v>1754</v>
      </c>
      <c r="I508" s="191">
        <v>716</v>
      </c>
      <c r="J508" s="188">
        <v>106</v>
      </c>
      <c r="K508" s="192">
        <v>273</v>
      </c>
      <c r="L508" s="190">
        <v>339</v>
      </c>
      <c r="M508" s="188">
        <v>843</v>
      </c>
      <c r="N508" s="193">
        <v>1117</v>
      </c>
      <c r="O508" s="194">
        <v>1682</v>
      </c>
      <c r="P508" s="188">
        <v>662</v>
      </c>
      <c r="Q508" s="192">
        <v>863</v>
      </c>
      <c r="R508" s="190">
        <v>875</v>
      </c>
      <c r="S508" s="191">
        <v>962</v>
      </c>
      <c r="T508" s="188">
        <v>85</v>
      </c>
      <c r="U508" s="192">
        <v>497</v>
      </c>
      <c r="V508" s="190">
        <v>362</v>
      </c>
      <c r="W508" s="191">
        <v>1253</v>
      </c>
      <c r="X508" s="188">
        <v>556</v>
      </c>
      <c r="Y508" s="192">
        <v>619</v>
      </c>
      <c r="Z508" s="190">
        <v>1543</v>
      </c>
      <c r="AA508" s="188">
        <v>1114</v>
      </c>
      <c r="AB508" s="169">
        <f t="shared" si="9099"/>
        <v>11190</v>
      </c>
      <c r="AC508" s="170">
        <f t="shared" si="9100"/>
        <v>10205</v>
      </c>
      <c r="AE508" s="266" t="s">
        <v>13</v>
      </c>
      <c r="AF508" s="20">
        <f t="shared" ref="AF508:BG508" si="9155">SUM(AF505:AF507)</f>
        <v>2929</v>
      </c>
      <c r="AG508" s="21">
        <f t="shared" si="9155"/>
        <v>1051</v>
      </c>
      <c r="AH508" s="20">
        <f t="shared" si="9155"/>
        <v>954</v>
      </c>
      <c r="AI508" s="21">
        <f t="shared" si="9155"/>
        <v>913</v>
      </c>
      <c r="AJ508" s="20">
        <f t="shared" si="9155"/>
        <v>2870</v>
      </c>
      <c r="AK508" s="21">
        <f t="shared" si="9155"/>
        <v>1259</v>
      </c>
      <c r="AL508" s="20">
        <f t="shared" si="9155"/>
        <v>3586</v>
      </c>
      <c r="AM508" s="21">
        <f t="shared" si="9155"/>
        <v>2023</v>
      </c>
      <c r="AN508" s="20">
        <f t="shared" si="9155"/>
        <v>283</v>
      </c>
      <c r="AO508" s="21">
        <f t="shared" si="9155"/>
        <v>1055</v>
      </c>
      <c r="AP508" s="20">
        <f t="shared" si="9155"/>
        <v>723</v>
      </c>
      <c r="AQ508" s="21">
        <f t="shared" si="9155"/>
        <v>2604</v>
      </c>
      <c r="AR508" s="20">
        <f t="shared" si="9155"/>
        <v>2424</v>
      </c>
      <c r="AS508" s="21">
        <f t="shared" si="9155"/>
        <v>4128</v>
      </c>
      <c r="AT508" s="20">
        <f t="shared" si="9155"/>
        <v>1496</v>
      </c>
      <c r="AU508" s="21">
        <f t="shared" si="9155"/>
        <v>1731</v>
      </c>
      <c r="AV508" s="20">
        <f t="shared" si="9155"/>
        <v>2266</v>
      </c>
      <c r="AW508" s="21">
        <f t="shared" si="9155"/>
        <v>1766</v>
      </c>
      <c r="AX508" s="20">
        <f t="shared" si="9155"/>
        <v>263</v>
      </c>
      <c r="AY508" s="21">
        <f t="shared" si="9155"/>
        <v>1093</v>
      </c>
      <c r="AZ508" s="20">
        <f t="shared" si="9155"/>
        <v>842</v>
      </c>
      <c r="BA508" s="21">
        <f t="shared" si="9155"/>
        <v>2304</v>
      </c>
      <c r="BB508" s="20">
        <f t="shared" si="9155"/>
        <v>1517</v>
      </c>
      <c r="BC508" s="21">
        <f t="shared" si="9155"/>
        <v>1479</v>
      </c>
      <c r="BD508" s="20">
        <f t="shared" si="9155"/>
        <v>3076</v>
      </c>
      <c r="BE508" s="21">
        <f t="shared" si="9155"/>
        <v>2565</v>
      </c>
      <c r="BF508" s="173">
        <f t="shared" si="9155"/>
        <v>23229</v>
      </c>
      <c r="BG508" s="174">
        <f t="shared" si="9155"/>
        <v>23971</v>
      </c>
      <c r="BI508" s="136" t="s">
        <v>19</v>
      </c>
      <c r="BJ508" s="128">
        <f>B508/B529</f>
        <v>0.10143206945165838</v>
      </c>
      <c r="BK508" s="129">
        <f t="shared" ref="BK508" si="9156">C508/C529</f>
        <v>4.5550400674820753E-2</v>
      </c>
      <c r="BL508" s="130">
        <f t="shared" ref="BL508" si="9157">D508/D529</f>
        <v>0.11204220980757294</v>
      </c>
      <c r="BM508" s="131">
        <f t="shared" ref="BM508" si="9158">E508/E529</f>
        <v>6.5594506685941453E-2</v>
      </c>
      <c r="BN508" s="128">
        <f t="shared" ref="BN508" si="9159">F508/F529</f>
        <v>0.1070440251572327</v>
      </c>
      <c r="BO508" s="129">
        <f t="shared" ref="BO508" si="9160">G508/G529</f>
        <v>3.6385688295936934E-2</v>
      </c>
      <c r="BP508" s="130">
        <f t="shared" ref="BP508" si="9161">H508/H529</f>
        <v>8.8052208835341372E-2</v>
      </c>
      <c r="BQ508" s="131">
        <f t="shared" ref="BQ508" si="9162">I508/I529</f>
        <v>3.7245110278818147E-2</v>
      </c>
      <c r="BR508" s="128">
        <f t="shared" ref="BR508" si="9163">J508/J529</f>
        <v>3.0573983270839343E-2</v>
      </c>
      <c r="BS508" s="129">
        <f t="shared" ref="BS508" si="9164">K508/K529</f>
        <v>7.6044568245125344E-2</v>
      </c>
      <c r="BT508" s="130">
        <f t="shared" ref="BT508" si="9165">L508/L529</f>
        <v>3.2624386488307192E-2</v>
      </c>
      <c r="BU508" s="128">
        <f t="shared" ref="BU508" si="9166">M508/M529</f>
        <v>8.2267980872450477E-2</v>
      </c>
      <c r="BV508" s="132">
        <f t="shared" ref="BV508" si="9167">N508/N529</f>
        <v>5.9229015324248367E-2</v>
      </c>
      <c r="BW508" s="133">
        <f t="shared" ref="BW508" si="9168">O508/O529</f>
        <v>8.0305562186679405E-2</v>
      </c>
      <c r="BX508" s="128">
        <f t="shared" ref="BX508" si="9169">P508/P529</f>
        <v>7.041804063397511E-2</v>
      </c>
      <c r="BY508" s="129">
        <f t="shared" ref="BY508" si="9170">Q508/Q529</f>
        <v>8.204201920334632E-2</v>
      </c>
      <c r="BZ508" s="130">
        <f t="shared" ref="BZ508" si="9171">R508/R529</f>
        <v>6.6901139230828049E-2</v>
      </c>
      <c r="CA508" s="131">
        <f t="shared" ref="CA508" si="9172">S508/S529</f>
        <v>6.8469750889679715E-2</v>
      </c>
      <c r="CB508" s="128">
        <f t="shared" ref="CB508" si="9173">T508/T529</f>
        <v>2.9668411867364748E-2</v>
      </c>
      <c r="CC508" s="129">
        <f t="shared" ref="CC508" si="9174">U508/U529</f>
        <v>0.14087301587301587</v>
      </c>
      <c r="CD508" s="130">
        <f t="shared" ref="CD508" si="9175">V508/V529</f>
        <v>3.5441550812610141E-2</v>
      </c>
      <c r="CE508" s="131">
        <f t="shared" ref="CE508" si="9176">W508/W529</f>
        <v>0.10281447443997703</v>
      </c>
      <c r="CF508" s="128">
        <f t="shared" ref="CF508" si="9177">X508/X529</f>
        <v>6.3571918591356052E-2</v>
      </c>
      <c r="CG508" s="129">
        <f t="shared" ref="CG508" si="9178">Y508/Y529</f>
        <v>0.10155865463494668</v>
      </c>
      <c r="CH508" s="130">
        <f t="shared" ref="CH508" si="9179">Z508/Z529</f>
        <v>7.760398330231856E-2</v>
      </c>
      <c r="CI508" s="128">
        <f t="shared" ref="CI508" si="9180">AA508/AA529</f>
        <v>5.2175542129174281E-2</v>
      </c>
      <c r="CJ508" s="134">
        <f t="shared" ref="CJ508" si="9181">AB508/AB529</f>
        <v>7.3306866868440707E-2</v>
      </c>
      <c r="CK508" s="135">
        <f t="shared" ref="CK508" si="9182">AC508/AC529</f>
        <v>6.6998430903970008E-2</v>
      </c>
    </row>
    <row r="509" spans="1:89" ht="13.5" thickTop="1" x14ac:dyDescent="0.2">
      <c r="A509" s="145" t="s">
        <v>20</v>
      </c>
      <c r="B509" s="195">
        <v>1656</v>
      </c>
      <c r="C509" s="196">
        <v>527</v>
      </c>
      <c r="D509" s="197">
        <v>477</v>
      </c>
      <c r="E509" s="198">
        <v>507</v>
      </c>
      <c r="F509" s="195">
        <v>1498</v>
      </c>
      <c r="G509" s="199">
        <v>730</v>
      </c>
      <c r="H509" s="197">
        <v>1921</v>
      </c>
      <c r="I509" s="198">
        <v>1071</v>
      </c>
      <c r="J509" s="195">
        <v>163</v>
      </c>
      <c r="K509" s="199">
        <v>585</v>
      </c>
      <c r="L509" s="197">
        <v>382</v>
      </c>
      <c r="M509" s="195">
        <v>1413</v>
      </c>
      <c r="N509" s="200">
        <v>1304</v>
      </c>
      <c r="O509" s="201">
        <v>2268</v>
      </c>
      <c r="P509" s="195">
        <v>817</v>
      </c>
      <c r="Q509" s="199">
        <v>1016</v>
      </c>
      <c r="R509" s="197">
        <v>1139</v>
      </c>
      <c r="S509" s="198">
        <v>1034</v>
      </c>
      <c r="T509" s="195">
        <v>137</v>
      </c>
      <c r="U509" s="199">
        <v>642</v>
      </c>
      <c r="V509" s="197">
        <v>463</v>
      </c>
      <c r="W509" s="198">
        <v>1232</v>
      </c>
      <c r="X509" s="195">
        <v>807</v>
      </c>
      <c r="Y509" s="199">
        <v>782</v>
      </c>
      <c r="Z509" s="197">
        <v>1552</v>
      </c>
      <c r="AA509" s="195">
        <v>1311</v>
      </c>
      <c r="AB509" s="169">
        <f t="shared" si="9099"/>
        <v>12316</v>
      </c>
      <c r="AC509" s="170">
        <f t="shared" si="9100"/>
        <v>13118</v>
      </c>
      <c r="BI509" s="145" t="s">
        <v>20</v>
      </c>
      <c r="BJ509" s="128">
        <f>B509/B529</f>
        <v>0.12287601098167247</v>
      </c>
      <c r="BK509" s="129">
        <f t="shared" ref="BK509" si="9183">C509/C529</f>
        <v>4.4453816954871363E-2</v>
      </c>
      <c r="BL509" s="130">
        <f t="shared" ref="BL509" si="9184">D509/D529</f>
        <v>7.4022346368715089E-2</v>
      </c>
      <c r="BM509" s="131">
        <f t="shared" ref="BM509" si="9185">E509/E529</f>
        <v>9.1615468015901702E-2</v>
      </c>
      <c r="BN509" s="128">
        <f t="shared" ref="BN509" si="9186">F509/F529</f>
        <v>9.4213836477987423E-2</v>
      </c>
      <c r="BO509" s="129">
        <f t="shared" ref="BO509" si="9187">G509/G529</f>
        <v>5.5336567616737414E-2</v>
      </c>
      <c r="BP509" s="130">
        <f t="shared" ref="BP509" si="9188">H509/H529</f>
        <v>9.6435742971887548E-2</v>
      </c>
      <c r="BQ509" s="131">
        <f t="shared" ref="BQ509" si="9189">I509/I529</f>
        <v>5.5711610486891383E-2</v>
      </c>
      <c r="BR509" s="128">
        <f t="shared" ref="BR509" si="9190">J509/J529</f>
        <v>4.7014710124026533E-2</v>
      </c>
      <c r="BS509" s="129">
        <f t="shared" ref="BS509" si="9191">K509/K529</f>
        <v>0.16295264623955433</v>
      </c>
      <c r="BT509" s="130">
        <f t="shared" ref="BT509" si="9192">L509/L529</f>
        <v>3.6762583004523147E-2</v>
      </c>
      <c r="BU509" s="128">
        <f t="shared" ref="BU509" si="9193">M509/M529</f>
        <v>0.13789401776129598</v>
      </c>
      <c r="BV509" s="132">
        <f t="shared" ref="BV509" si="9194">N509/N529</f>
        <v>6.9144705445675803E-2</v>
      </c>
      <c r="BW509" s="133">
        <f t="shared" ref="BW509" si="9195">O509/O529</f>
        <v>0.10828359990451182</v>
      </c>
      <c r="BX509" s="128">
        <f t="shared" ref="BX509" si="9196">P509/P529</f>
        <v>8.6905648335283484E-2</v>
      </c>
      <c r="BY509" s="129">
        <f t="shared" ref="BY509" si="9197">Q509/Q529</f>
        <v>9.6587128053997523E-2</v>
      </c>
      <c r="BZ509" s="130">
        <f t="shared" ref="BZ509" si="9198">R509/R529</f>
        <v>8.7086168667329308E-2</v>
      </c>
      <c r="CA509" s="131">
        <f t="shared" ref="CA509" si="9199">S509/S529</f>
        <v>7.3594306049822061E-2</v>
      </c>
      <c r="CB509" s="128">
        <f t="shared" ref="CB509" si="9200">T509/T529</f>
        <v>4.7818499127399654E-2</v>
      </c>
      <c r="CC509" s="129">
        <f t="shared" ref="CC509" si="9201">U509/U529</f>
        <v>0.18197278911564627</v>
      </c>
      <c r="CD509" s="130">
        <f t="shared" ref="CD509" si="9202">V509/V529</f>
        <v>4.5329939299001372E-2</v>
      </c>
      <c r="CE509" s="131">
        <f t="shared" ref="CE509" si="9203">W509/W529</f>
        <v>0.10109132682366456</v>
      </c>
      <c r="CF509" s="128">
        <f t="shared" ref="CF509" si="9204">X509/X529</f>
        <v>9.2270752343928647E-2</v>
      </c>
      <c r="CG509" s="129">
        <f t="shared" ref="CG509" si="9205">Y509/Y529</f>
        <v>0.12830188679245283</v>
      </c>
      <c r="CH509" s="130">
        <f t="shared" ref="CH509" si="9206">Z509/Z529</f>
        <v>7.8056631293064421E-2</v>
      </c>
      <c r="CI509" s="128">
        <f t="shared" ref="CI509" si="9207">AA509/AA529</f>
        <v>6.1402276239988757E-2</v>
      </c>
      <c r="CJ509" s="134">
        <f t="shared" ref="CJ509" si="9208">AB509/AB529</f>
        <v>8.0683411291484874E-2</v>
      </c>
      <c r="CK509" s="135">
        <f t="shared" ref="CK509" si="9209">AC509/AC529</f>
        <v>8.6123019754853369E-2</v>
      </c>
    </row>
    <row r="510" spans="1:89" ht="13.5" thickBot="1" x14ac:dyDescent="0.25">
      <c r="A510" s="136" t="s">
        <v>21</v>
      </c>
      <c r="B510" s="188">
        <v>1273</v>
      </c>
      <c r="C510" s="189">
        <v>524</v>
      </c>
      <c r="D510" s="190">
        <v>477</v>
      </c>
      <c r="E510" s="191">
        <v>406</v>
      </c>
      <c r="F510" s="188">
        <v>1372</v>
      </c>
      <c r="G510" s="192">
        <v>529</v>
      </c>
      <c r="H510" s="190">
        <v>1665</v>
      </c>
      <c r="I510" s="191">
        <v>952</v>
      </c>
      <c r="J510" s="188">
        <v>120</v>
      </c>
      <c r="K510" s="192">
        <v>470</v>
      </c>
      <c r="L510" s="190">
        <v>341</v>
      </c>
      <c r="M510" s="188">
        <v>1191</v>
      </c>
      <c r="N510" s="193">
        <v>1120</v>
      </c>
      <c r="O510" s="194">
        <v>1860</v>
      </c>
      <c r="P510" s="188">
        <v>679</v>
      </c>
      <c r="Q510" s="192">
        <v>715</v>
      </c>
      <c r="R510" s="190">
        <v>1127</v>
      </c>
      <c r="S510" s="191">
        <v>732</v>
      </c>
      <c r="T510" s="188">
        <v>126</v>
      </c>
      <c r="U510" s="192">
        <v>451</v>
      </c>
      <c r="V510" s="190">
        <v>379</v>
      </c>
      <c r="W510" s="191">
        <v>1072</v>
      </c>
      <c r="X510" s="188">
        <v>710</v>
      </c>
      <c r="Y510" s="192">
        <v>697</v>
      </c>
      <c r="Z510" s="190">
        <v>1524</v>
      </c>
      <c r="AA510" s="188">
        <v>1254</v>
      </c>
      <c r="AB510" s="169">
        <f t="shared" si="9099"/>
        <v>10913</v>
      </c>
      <c r="AC510" s="170">
        <f t="shared" si="9100"/>
        <v>10853</v>
      </c>
      <c r="AE510" s="269" t="s">
        <v>85</v>
      </c>
      <c r="BI510" s="136" t="s">
        <v>21</v>
      </c>
      <c r="BJ510" s="128">
        <f>B510/B529</f>
        <v>9.4457223417674555E-2</v>
      </c>
      <c r="BK510" s="129">
        <f t="shared" ref="BK510" si="9210">C510/C529</f>
        <v>4.4200759173344581E-2</v>
      </c>
      <c r="BL510" s="130">
        <f t="shared" ref="BL510" si="9211">D510/D529</f>
        <v>7.4022346368715089E-2</v>
      </c>
      <c r="BM510" s="131">
        <f t="shared" ref="BM510" si="9212">E510/E529</f>
        <v>7.3364654860860135E-2</v>
      </c>
      <c r="BN510" s="128">
        <f t="shared" ref="BN510" si="9213">F510/F529</f>
        <v>8.6289308176100629E-2</v>
      </c>
      <c r="BO510" s="129">
        <f t="shared" ref="BO510" si="9214">G510/G529</f>
        <v>4.010006064281383E-2</v>
      </c>
      <c r="BP510" s="130">
        <f t="shared" ref="BP510" si="9215">H510/H529</f>
        <v>8.3584337349397589E-2</v>
      </c>
      <c r="BQ510" s="131">
        <f t="shared" ref="BQ510" si="9216">I510/I529</f>
        <v>4.9521431543903455E-2</v>
      </c>
      <c r="BR510" s="128">
        <f t="shared" ref="BR510" si="9217">J510/J529</f>
        <v>3.4612056533025667E-2</v>
      </c>
      <c r="BS510" s="129">
        <f t="shared" ref="BS510" si="9218">K510/K529</f>
        <v>0.1309192200557103</v>
      </c>
      <c r="BT510" s="130">
        <f t="shared" ref="BT510" si="9219">L510/L529</f>
        <v>3.2816860744875373E-2</v>
      </c>
      <c r="BU510" s="128">
        <f t="shared" ref="BU510" si="9220">M510/M529</f>
        <v>0.11622914023616668</v>
      </c>
      <c r="BV510" s="132">
        <f t="shared" ref="BV510" si="9221">N510/N529</f>
        <v>5.9388090566838116E-2</v>
      </c>
      <c r="BW510" s="133">
        <f t="shared" ref="BW510" si="9222">O510/O529</f>
        <v>8.8804010503700168E-2</v>
      </c>
      <c r="BX510" s="128">
        <f t="shared" ref="BX510" si="9223">P510/P529</f>
        <v>7.2226358897989576E-2</v>
      </c>
      <c r="BY510" s="129">
        <f t="shared" ref="BY510" si="9224">Q510/Q529</f>
        <v>6.7972240707291562E-2</v>
      </c>
      <c r="BZ510" s="130">
        <f t="shared" ref="BZ510" si="9225">R510/R529</f>
        <v>8.6168667329306517E-2</v>
      </c>
      <c r="CA510" s="131">
        <f t="shared" ref="CA510" si="9226">S510/S529</f>
        <v>5.2099644128113881E-2</v>
      </c>
      <c r="CB510" s="128">
        <f t="shared" ref="CB510" si="9227">T510/T529</f>
        <v>4.3979057591623037E-2</v>
      </c>
      <c r="CC510" s="129">
        <f t="shared" ref="CC510" si="9228">U510/U529</f>
        <v>0.1278344671201814</v>
      </c>
      <c r="CD510" s="130">
        <f t="shared" ref="CD510" si="9229">V510/V529</f>
        <v>3.7105933033091835E-2</v>
      </c>
      <c r="CE510" s="131">
        <f t="shared" ref="CE510" si="9230">W510/W529</f>
        <v>8.7962583080331502E-2</v>
      </c>
      <c r="CF510" s="128">
        <f t="shared" ref="CF510" si="9231">X510/X529</f>
        <v>8.117996798536474E-2</v>
      </c>
      <c r="CG510" s="129">
        <f t="shared" ref="CG510" si="9232">Y510/Y529</f>
        <v>0.11435602953240361</v>
      </c>
      <c r="CH510" s="130">
        <f t="shared" ref="CH510" si="9233">Z510/Z529</f>
        <v>7.6648393099632853E-2</v>
      </c>
      <c r="CI510" s="128">
        <f t="shared" ref="CI510" si="9234">AA510/AA529</f>
        <v>5.8732612055641419E-2</v>
      </c>
      <c r="CJ510" s="134">
        <f t="shared" ref="CJ510" si="9235">AB510/AB529</f>
        <v>7.1492210735951162E-2</v>
      </c>
      <c r="CK510" s="135">
        <f t="shared" ref="CK510" si="9236">AC510/AC529</f>
        <v>7.1252716374403377E-2</v>
      </c>
    </row>
    <row r="511" spans="1:89" ht="14.25" thickTop="1" thickBot="1" x14ac:dyDescent="0.25">
      <c r="A511" s="145" t="s">
        <v>22</v>
      </c>
      <c r="B511" s="195">
        <v>1041</v>
      </c>
      <c r="C511" s="196">
        <v>620</v>
      </c>
      <c r="D511" s="197">
        <v>429</v>
      </c>
      <c r="E511" s="198">
        <v>310</v>
      </c>
      <c r="F511" s="195">
        <v>1499</v>
      </c>
      <c r="G511" s="199">
        <v>365</v>
      </c>
      <c r="H511" s="197">
        <v>1675</v>
      </c>
      <c r="I511" s="198">
        <v>940</v>
      </c>
      <c r="J511" s="195">
        <v>175</v>
      </c>
      <c r="K511" s="199">
        <v>426</v>
      </c>
      <c r="L511" s="197">
        <v>401</v>
      </c>
      <c r="M511" s="195">
        <v>1305</v>
      </c>
      <c r="N511" s="200">
        <v>1211</v>
      </c>
      <c r="O511" s="201">
        <v>1919</v>
      </c>
      <c r="P511" s="195">
        <v>613</v>
      </c>
      <c r="Q511" s="199">
        <v>612</v>
      </c>
      <c r="R511" s="197">
        <v>1108</v>
      </c>
      <c r="S511" s="198">
        <v>787</v>
      </c>
      <c r="T511" s="195">
        <v>121</v>
      </c>
      <c r="U511" s="199">
        <v>271</v>
      </c>
      <c r="V511" s="197">
        <v>329</v>
      </c>
      <c r="W511" s="198">
        <v>1224</v>
      </c>
      <c r="X511" s="195">
        <v>521</v>
      </c>
      <c r="Y511" s="199">
        <v>421</v>
      </c>
      <c r="Z511" s="197">
        <v>1415</v>
      </c>
      <c r="AA511" s="195">
        <v>1114</v>
      </c>
      <c r="AB511" s="169">
        <f t="shared" si="9099"/>
        <v>10538</v>
      </c>
      <c r="AC511" s="170">
        <f t="shared" si="9100"/>
        <v>10314</v>
      </c>
      <c r="AE511" s="296" t="s">
        <v>0</v>
      </c>
      <c r="AF511" s="298" t="s">
        <v>1</v>
      </c>
      <c r="AG511" s="299"/>
      <c r="AH511" s="298" t="s">
        <v>2</v>
      </c>
      <c r="AI511" s="299"/>
      <c r="AJ511" s="298" t="s">
        <v>3</v>
      </c>
      <c r="AK511" s="299"/>
      <c r="AL511" s="298" t="s">
        <v>4</v>
      </c>
      <c r="AM511" s="299"/>
      <c r="AN511" s="298" t="s">
        <v>5</v>
      </c>
      <c r="AO511" s="299"/>
      <c r="AP511" s="298" t="s">
        <v>6</v>
      </c>
      <c r="AQ511" s="299"/>
      <c r="AR511" s="298" t="s">
        <v>7</v>
      </c>
      <c r="AS511" s="299"/>
      <c r="AT511" s="298" t="s">
        <v>8</v>
      </c>
      <c r="AU511" s="299"/>
      <c r="AV511" s="298" t="s">
        <v>9</v>
      </c>
      <c r="AW511" s="299"/>
      <c r="AX511" s="298" t="s">
        <v>10</v>
      </c>
      <c r="AY511" s="299"/>
      <c r="AZ511" s="298" t="s">
        <v>11</v>
      </c>
      <c r="BA511" s="299"/>
      <c r="BB511" s="298" t="s">
        <v>12</v>
      </c>
      <c r="BC511" s="299"/>
      <c r="BD511" s="301" t="s">
        <v>40</v>
      </c>
      <c r="BE511" s="302"/>
      <c r="BF511" s="303" t="s">
        <v>41</v>
      </c>
      <c r="BG511" s="304"/>
      <c r="BI511" s="145" t="s">
        <v>22</v>
      </c>
      <c r="BJ511" s="128">
        <f>B511/B529</f>
        <v>7.724270980188469E-2</v>
      </c>
      <c r="BK511" s="129">
        <f t="shared" ref="BK511" si="9237">C511/C529</f>
        <v>5.2298608182201604E-2</v>
      </c>
      <c r="BL511" s="130">
        <f t="shared" ref="BL511" si="9238">D511/D529</f>
        <v>6.6573556797020483E-2</v>
      </c>
      <c r="BM511" s="131">
        <f t="shared" ref="BM511" si="9239">E511/E529</f>
        <v>5.6017347307553304E-2</v>
      </c>
      <c r="BN511" s="128">
        <f t="shared" ref="BN511" si="9240">F511/F529</f>
        <v>9.4276729559748432E-2</v>
      </c>
      <c r="BO511" s="129">
        <f t="shared" ref="BO511" si="9241">G511/G529</f>
        <v>2.7668283808368707E-2</v>
      </c>
      <c r="BP511" s="130">
        <f t="shared" ref="BP511" si="9242">H511/H529</f>
        <v>8.4086345381526109E-2</v>
      </c>
      <c r="BQ511" s="131">
        <f t="shared" ref="BQ511" si="9243">I511/I529</f>
        <v>4.8897211818560132E-2</v>
      </c>
      <c r="BR511" s="128">
        <f t="shared" ref="BR511" si="9244">J511/J529</f>
        <v>5.04759157773291E-2</v>
      </c>
      <c r="BS511" s="129">
        <f t="shared" ref="BS511" si="9245">K511/K529</f>
        <v>0.11866295264623955</v>
      </c>
      <c r="BT511" s="130">
        <f t="shared" ref="BT511" si="9246">L511/L529</f>
        <v>3.8591088441920891E-2</v>
      </c>
      <c r="BU511" s="128">
        <f t="shared" ref="BU511" si="9247">M511/M529</f>
        <v>0.1273543476139358</v>
      </c>
      <c r="BV511" s="132">
        <f t="shared" ref="BV511" si="9248">N511/N529</f>
        <v>6.4213372925393711E-2</v>
      </c>
      <c r="BW511" s="133">
        <f t="shared" ref="BW511" si="9249">O511/O529</f>
        <v>9.1620911912150868E-2</v>
      </c>
      <c r="BX511" s="128">
        <f t="shared" ref="BX511" si="9250">P511/P529</f>
        <v>6.5205829167109888E-2</v>
      </c>
      <c r="BY511" s="129">
        <f t="shared" ref="BY511" si="9251">Q511/Q529</f>
        <v>5.8180435402604813E-2</v>
      </c>
      <c r="BZ511" s="130">
        <f t="shared" ref="BZ511" si="9252">R511/R529</f>
        <v>8.4715956877437118E-2</v>
      </c>
      <c r="CA511" s="131">
        <f t="shared" ref="CA511" si="9253">S511/S529</f>
        <v>5.6014234875444838E-2</v>
      </c>
      <c r="CB511" s="128">
        <f t="shared" ref="CB511" si="9254">T511/T529</f>
        <v>4.2233856893542761E-2</v>
      </c>
      <c r="CC511" s="129">
        <f t="shared" ref="CC511" si="9255">U511/U529</f>
        <v>7.6814058956916106E-2</v>
      </c>
      <c r="CD511" s="130">
        <f t="shared" ref="CD511" si="9256">V511/V529</f>
        <v>3.2210691208145681E-2</v>
      </c>
      <c r="CE511" s="131">
        <f t="shared" ref="CE511" si="9257">W511/W529</f>
        <v>0.10043488963649791</v>
      </c>
      <c r="CF511" s="128">
        <f t="shared" ref="CF511" si="9258">X511/X529</f>
        <v>5.9570089183626801E-2</v>
      </c>
      <c r="CG511" s="129">
        <f t="shared" ref="CG511" si="9259">Y511/Y529</f>
        <v>6.9073010664479087E-2</v>
      </c>
      <c r="CH511" s="130">
        <f t="shared" ref="CH511" si="9260">Z511/Z529</f>
        <v>7.1166322989488509E-2</v>
      </c>
      <c r="CI511" s="128">
        <f t="shared" ref="CI511" si="9261">AA511/AA529</f>
        <v>5.2175542129174281E-2</v>
      </c>
      <c r="CJ511" s="134">
        <f t="shared" ref="CJ511" si="9262">AB511/AB529</f>
        <v>6.9035546296660241E-2</v>
      </c>
      <c r="CK511" s="135">
        <f t="shared" ref="CK511" si="9263">AC511/AC529</f>
        <v>6.7714043737731183E-2</v>
      </c>
    </row>
    <row r="512" spans="1:89" ht="15" thickTop="1" thickBot="1" x14ac:dyDescent="0.3">
      <c r="A512" s="136" t="s">
        <v>23</v>
      </c>
      <c r="B512" s="188">
        <v>710</v>
      </c>
      <c r="C512" s="189">
        <v>680</v>
      </c>
      <c r="D512" s="190">
        <v>314</v>
      </c>
      <c r="E512" s="191">
        <v>319</v>
      </c>
      <c r="F512" s="188">
        <v>1011</v>
      </c>
      <c r="G512" s="192">
        <v>538</v>
      </c>
      <c r="H512" s="190">
        <v>1154</v>
      </c>
      <c r="I512" s="191">
        <v>997</v>
      </c>
      <c r="J512" s="188">
        <v>182</v>
      </c>
      <c r="K512" s="192">
        <v>357</v>
      </c>
      <c r="L512" s="190">
        <v>421</v>
      </c>
      <c r="M512" s="188">
        <v>819</v>
      </c>
      <c r="N512" s="193">
        <v>814</v>
      </c>
      <c r="O512" s="194">
        <v>1530</v>
      </c>
      <c r="P512" s="188">
        <v>566</v>
      </c>
      <c r="Q512" s="192">
        <v>586</v>
      </c>
      <c r="R512" s="190">
        <v>791</v>
      </c>
      <c r="S512" s="191">
        <v>790</v>
      </c>
      <c r="T512" s="188">
        <v>142</v>
      </c>
      <c r="U512" s="192">
        <v>222</v>
      </c>
      <c r="V512" s="190">
        <v>344</v>
      </c>
      <c r="W512" s="191">
        <v>897</v>
      </c>
      <c r="X512" s="188">
        <v>466</v>
      </c>
      <c r="Y512" s="192">
        <v>350</v>
      </c>
      <c r="Z512" s="190">
        <v>1232</v>
      </c>
      <c r="AA512" s="188">
        <v>1294</v>
      </c>
      <c r="AB512" s="169">
        <f t="shared" si="9099"/>
        <v>8147</v>
      </c>
      <c r="AC512" s="170">
        <f t="shared" si="9100"/>
        <v>9379</v>
      </c>
      <c r="AE512" s="297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75" t="s">
        <v>14</v>
      </c>
      <c r="BG512" s="176" t="s">
        <v>15</v>
      </c>
      <c r="BI512" s="136" t="s">
        <v>23</v>
      </c>
      <c r="BJ512" s="128">
        <f>B512/B529</f>
        <v>5.2682347703494843E-2</v>
      </c>
      <c r="BK512" s="129">
        <f t="shared" ref="BK512" si="9264">C512/C529</f>
        <v>5.735976381273724E-2</v>
      </c>
      <c r="BL512" s="130">
        <f t="shared" ref="BL512" si="9265">D512/D529</f>
        <v>4.8727498448168836E-2</v>
      </c>
      <c r="BM512" s="131">
        <f t="shared" ref="BM512" si="9266">E512/E529</f>
        <v>5.7643657390675819E-2</v>
      </c>
      <c r="BN512" s="128">
        <f t="shared" ref="BN512" si="9267">F512/F529</f>
        <v>6.3584905660377361E-2</v>
      </c>
      <c r="BO512" s="129">
        <f t="shared" ref="BO512" si="9268">G512/G529</f>
        <v>4.0782292298362645E-2</v>
      </c>
      <c r="BP512" s="130">
        <f t="shared" ref="BP512" si="9269">H512/H529</f>
        <v>5.7931726907630522E-2</v>
      </c>
      <c r="BQ512" s="131">
        <f t="shared" ref="BQ512" si="9270">I512/I529</f>
        <v>5.1862255513940907E-2</v>
      </c>
      <c r="BR512" s="128">
        <f t="shared" ref="BR512" si="9271">J512/J529</f>
        <v>5.2494952408422266E-2</v>
      </c>
      <c r="BS512" s="129">
        <f t="shared" ref="BS512" si="9272">K512/K529</f>
        <v>9.9442896935933153E-2</v>
      </c>
      <c r="BT512" s="130">
        <f t="shared" ref="BT512" si="9273">L512/L529</f>
        <v>4.0515831007602733E-2</v>
      </c>
      <c r="BU512" s="128">
        <f t="shared" ref="BU512" si="9274">M512/M529</f>
        <v>7.9925831950814874E-2</v>
      </c>
      <c r="BV512" s="132">
        <f t="shared" ref="BV512" si="9275">N512/N529</f>
        <v>4.3162415822684132E-2</v>
      </c>
      <c r="BW512" s="133">
        <f t="shared" ref="BW512" si="9276">O512/O529</f>
        <v>7.3048460253043693E-2</v>
      </c>
      <c r="BX512" s="128">
        <f t="shared" ref="BX512" si="9277">P512/P529</f>
        <v>6.020636102542283E-2</v>
      </c>
      <c r="BY512" s="129">
        <f t="shared" ref="BY512" si="9278">Q512/Q529</f>
        <v>5.5708717558703297E-2</v>
      </c>
      <c r="BZ512" s="130">
        <f t="shared" ref="BZ512" si="9279">R512/R529</f>
        <v>6.0478629864668551E-2</v>
      </c>
      <c r="CA512" s="131">
        <f t="shared" ref="CA512" si="9280">S512/S529</f>
        <v>5.6227758007117434E-2</v>
      </c>
      <c r="CB512" s="128">
        <f t="shared" ref="CB512" si="9281">T512/T529</f>
        <v>4.956369982547993E-2</v>
      </c>
      <c r="CC512" s="129">
        <f t="shared" ref="CC512" si="9282">U512/U529</f>
        <v>6.2925170068027211E-2</v>
      </c>
      <c r="CD512" s="130">
        <f t="shared" ref="CD512" si="9283">V512/V529</f>
        <v>3.3679263755629525E-2</v>
      </c>
      <c r="CE512" s="131">
        <f t="shared" ref="CE512" si="9284">W512/W529</f>
        <v>7.3603019611060971E-2</v>
      </c>
      <c r="CF512" s="128">
        <f t="shared" ref="CF512" si="9285">X512/X529</f>
        <v>5.3281500114337986E-2</v>
      </c>
      <c r="CG512" s="129">
        <f t="shared" ref="CG512" si="9286">Y512/Y529</f>
        <v>5.742411812961444E-2</v>
      </c>
      <c r="CH512" s="130">
        <f t="shared" ref="CH512" si="9287">Z512/Z529</f>
        <v>6.1962480510989286E-2</v>
      </c>
      <c r="CI512" s="128">
        <f t="shared" ref="CI512" si="9288">AA512/AA529</f>
        <v>6.0606060606060608E-2</v>
      </c>
      <c r="CJ512" s="134">
        <f t="shared" ref="CJ512" si="9289">AB512/AB529</f>
        <v>5.3371853831741416E-2</v>
      </c>
      <c r="CK512" s="135">
        <f t="shared" ref="CK512" si="9290">AC512/AC529</f>
        <v>6.1575529980238582E-2</v>
      </c>
    </row>
    <row r="513" spans="1:89" ht="13.5" thickTop="1" x14ac:dyDescent="0.2">
      <c r="A513" s="145" t="s">
        <v>24</v>
      </c>
      <c r="B513" s="202">
        <v>605</v>
      </c>
      <c r="C513" s="196">
        <v>553</v>
      </c>
      <c r="D513" s="197">
        <v>295</v>
      </c>
      <c r="E513" s="198">
        <v>255</v>
      </c>
      <c r="F513" s="195">
        <v>872</v>
      </c>
      <c r="G513" s="199">
        <v>429</v>
      </c>
      <c r="H513" s="197">
        <v>993</v>
      </c>
      <c r="I513" s="198">
        <v>909</v>
      </c>
      <c r="J513" s="195">
        <v>184</v>
      </c>
      <c r="K513" s="199">
        <v>229</v>
      </c>
      <c r="L513" s="197">
        <v>418</v>
      </c>
      <c r="M513" s="195">
        <v>559</v>
      </c>
      <c r="N513" s="200">
        <v>799</v>
      </c>
      <c r="O513" s="203">
        <v>929</v>
      </c>
      <c r="P513" s="195">
        <v>416</v>
      </c>
      <c r="Q513" s="199">
        <v>438</v>
      </c>
      <c r="R513" s="197">
        <v>662</v>
      </c>
      <c r="S513" s="198">
        <v>717</v>
      </c>
      <c r="T513" s="195">
        <v>117</v>
      </c>
      <c r="U513" s="199">
        <v>174</v>
      </c>
      <c r="V513" s="197">
        <v>391</v>
      </c>
      <c r="W513" s="204">
        <v>549</v>
      </c>
      <c r="X513" s="195">
        <v>403</v>
      </c>
      <c r="Y513" s="199">
        <v>280</v>
      </c>
      <c r="Z513" s="197">
        <v>1159</v>
      </c>
      <c r="AA513" s="195">
        <v>1280</v>
      </c>
      <c r="AB513" s="169">
        <f t="shared" si="9099"/>
        <v>7314</v>
      </c>
      <c r="AC513" s="170">
        <f t="shared" si="9100"/>
        <v>7301</v>
      </c>
      <c r="AE513" s="272" t="str">
        <f>$AE$17</f>
        <v>17:00 - 17:59</v>
      </c>
      <c r="AF513" s="125">
        <f t="shared" ref="AF513:AU514" si="9291">SUMIF($A$9:$A$32,$AE513,B$505:B$528)</f>
        <v>771</v>
      </c>
      <c r="AG513" s="185">
        <f t="shared" si="9291"/>
        <v>1503</v>
      </c>
      <c r="AH513" s="126">
        <f t="shared" si="9291"/>
        <v>504</v>
      </c>
      <c r="AI513" s="179">
        <f t="shared" si="9291"/>
        <v>437</v>
      </c>
      <c r="AJ513" s="125">
        <f t="shared" si="9291"/>
        <v>725</v>
      </c>
      <c r="AK513" s="127">
        <f t="shared" si="9291"/>
        <v>1694</v>
      </c>
      <c r="AL513" s="126">
        <f t="shared" si="9291"/>
        <v>1235</v>
      </c>
      <c r="AM513" s="179">
        <f t="shared" si="9291"/>
        <v>2338</v>
      </c>
      <c r="AN513" s="125">
        <f t="shared" si="9291"/>
        <v>490</v>
      </c>
      <c r="AO513" s="127">
        <f t="shared" si="9291"/>
        <v>144</v>
      </c>
      <c r="AP513" s="126">
        <f t="shared" si="9291"/>
        <v>1335</v>
      </c>
      <c r="AQ513" s="125">
        <f t="shared" si="9291"/>
        <v>374</v>
      </c>
      <c r="AR513" s="178">
        <f t="shared" si="9291"/>
        <v>1887</v>
      </c>
      <c r="AS513" s="180">
        <f t="shared" si="9291"/>
        <v>1211</v>
      </c>
      <c r="AT513" s="125">
        <f t="shared" si="9291"/>
        <v>855</v>
      </c>
      <c r="AU513" s="127">
        <f t="shared" si="9291"/>
        <v>826</v>
      </c>
      <c r="AV513" s="126">
        <f t="shared" ref="AP513:BE514" si="9292">SUMIF($A$9:$A$32,$AE513,R$505:R$528)</f>
        <v>942</v>
      </c>
      <c r="AW513" s="179">
        <f t="shared" si="9292"/>
        <v>1308</v>
      </c>
      <c r="AX513" s="125">
        <f t="shared" si="9292"/>
        <v>450</v>
      </c>
      <c r="AY513" s="127">
        <f t="shared" si="9292"/>
        <v>98</v>
      </c>
      <c r="AZ513" s="126">
        <f t="shared" si="9292"/>
        <v>1189</v>
      </c>
      <c r="BA513" s="179">
        <f t="shared" si="9292"/>
        <v>683</v>
      </c>
      <c r="BB513" s="125">
        <f t="shared" si="9292"/>
        <v>955</v>
      </c>
      <c r="BC513" s="127">
        <f t="shared" si="9292"/>
        <v>285</v>
      </c>
      <c r="BD513" s="183">
        <f t="shared" si="9292"/>
        <v>1322</v>
      </c>
      <c r="BE513" s="184">
        <f t="shared" si="9292"/>
        <v>1856</v>
      </c>
      <c r="BF513" s="169">
        <f>AF513+AH513+AJ513+AL513+AN513+AP513+AR513+AT513+AV513+AX513+AZ513+BB513+BD513</f>
        <v>12660</v>
      </c>
      <c r="BG513" s="170">
        <f>AG513+AI513+AK513+AM513+AO513+AQ513+AS513+AU513+AW513+AY513+BA513+BC513+BE513</f>
        <v>12757</v>
      </c>
      <c r="BI513" s="145" t="s">
        <v>24</v>
      </c>
      <c r="BJ513" s="128">
        <f>B513/B529</f>
        <v>4.4891296282555462E-2</v>
      </c>
      <c r="BK513" s="129">
        <f t="shared" ref="BK513" si="9293">C513/C529</f>
        <v>4.6646984394770143E-2</v>
      </c>
      <c r="BL513" s="130">
        <f t="shared" ref="BL513" si="9294">D513/D529</f>
        <v>4.5779019242706394E-2</v>
      </c>
      <c r="BM513" s="131">
        <f t="shared" ref="BM513" si="9295">E513/E529</f>
        <v>4.607878568847127E-2</v>
      </c>
      <c r="BN513" s="128">
        <f t="shared" ref="BN513" si="9296">F513/F529</f>
        <v>5.4842767295597485E-2</v>
      </c>
      <c r="BO513" s="129">
        <f t="shared" ref="BO513" si="9297">G513/G529</f>
        <v>3.2519708914493635E-2</v>
      </c>
      <c r="BP513" s="130">
        <f t="shared" ref="BP513" si="9298">H513/H529</f>
        <v>4.9849397590361444E-2</v>
      </c>
      <c r="BQ513" s="131">
        <f t="shared" ref="BQ513" si="9299">I513/I529</f>
        <v>4.7284644194756552E-2</v>
      </c>
      <c r="BR513" s="128">
        <f t="shared" ref="BR513" si="9300">J513/J529</f>
        <v>5.307182001730603E-2</v>
      </c>
      <c r="BS513" s="129">
        <f t="shared" ref="BS513" si="9301">K513/K529</f>
        <v>6.3788300835654593E-2</v>
      </c>
      <c r="BT513" s="130">
        <f t="shared" ref="BT513" si="9302">L513/L529</f>
        <v>4.0227119622750454E-2</v>
      </c>
      <c r="BU513" s="128">
        <f t="shared" ref="BU513" si="9303">M513/M529</f>
        <v>5.4552551966429198E-2</v>
      </c>
      <c r="BV513" s="132">
        <f t="shared" ref="BV513" si="9304">N513/N529</f>
        <v>4.2367039609735403E-2</v>
      </c>
      <c r="BW513" s="133">
        <f t="shared" ref="BW513" si="9305">O513/O529</f>
        <v>4.435426116018143E-2</v>
      </c>
      <c r="BX513" s="128">
        <f t="shared" ref="BX513" si="9306">P513/P529</f>
        <v>4.4250611637059886E-2</v>
      </c>
      <c r="BY513" s="129">
        <f t="shared" ref="BY513" si="9307">Q513/Q529</f>
        <v>4.1638939062648539E-2</v>
      </c>
      <c r="BZ513" s="130">
        <f t="shared" ref="BZ513" si="9308">R513/R529</f>
        <v>5.0615490480923619E-2</v>
      </c>
      <c r="CA513" s="131">
        <f t="shared" ref="CA513" si="9309">S513/S529</f>
        <v>5.1032028469750891E-2</v>
      </c>
      <c r="CB513" s="128">
        <f t="shared" ref="CB513" si="9310">T513/T529</f>
        <v>4.0837696335078534E-2</v>
      </c>
      <c r="CC513" s="129">
        <f t="shared" ref="CC513" si="9311">U513/U529</f>
        <v>4.9319727891156462E-2</v>
      </c>
      <c r="CD513" s="130">
        <f t="shared" ref="CD513" si="9312">V513/V529</f>
        <v>3.8280791071078908E-2</v>
      </c>
      <c r="CE513" s="131">
        <f t="shared" ref="CE513" si="9313">W513/W529</f>
        <v>4.5048001969311559E-2</v>
      </c>
      <c r="CF513" s="128">
        <f t="shared" ref="CF513" si="9314">X513/X529</f>
        <v>4.6078207180425337E-2</v>
      </c>
      <c r="CG513" s="129">
        <f t="shared" ref="CG513" si="9315">Y513/Y529</f>
        <v>4.5939294503691552E-2</v>
      </c>
      <c r="CH513" s="130">
        <f t="shared" ref="CH513" si="9316">Z513/Z529</f>
        <v>5.8291002363828399E-2</v>
      </c>
      <c r="CI513" s="128">
        <f t="shared" ref="CI513" si="9317">AA513/AA529</f>
        <v>5.9950353613413894E-2</v>
      </c>
      <c r="CJ513" s="134">
        <f t="shared" ref="CJ513" si="9318">AB513/AB529</f>
        <v>4.7914783223929877E-2</v>
      </c>
      <c r="CK513" s="135">
        <f t="shared" ref="CK513" si="9319">AC513/AC529</f>
        <v>4.7932929351287117E-2</v>
      </c>
    </row>
    <row r="514" spans="1:89" x14ac:dyDescent="0.2">
      <c r="A514" s="136" t="s">
        <v>25</v>
      </c>
      <c r="B514" s="205">
        <v>556</v>
      </c>
      <c r="C514" s="189">
        <v>553</v>
      </c>
      <c r="D514" s="190">
        <v>255</v>
      </c>
      <c r="E514" s="191">
        <v>277</v>
      </c>
      <c r="F514" s="188">
        <v>672</v>
      </c>
      <c r="G514" s="192">
        <v>507</v>
      </c>
      <c r="H514" s="190">
        <v>975</v>
      </c>
      <c r="I514" s="191">
        <v>982</v>
      </c>
      <c r="J514" s="188">
        <v>189</v>
      </c>
      <c r="K514" s="189">
        <v>168</v>
      </c>
      <c r="L514" s="190">
        <v>434</v>
      </c>
      <c r="M514" s="188">
        <v>496</v>
      </c>
      <c r="N514" s="193">
        <v>828</v>
      </c>
      <c r="O514" s="206">
        <v>983</v>
      </c>
      <c r="P514" s="188">
        <v>396</v>
      </c>
      <c r="Q514" s="189">
        <v>480</v>
      </c>
      <c r="R514" s="190">
        <v>668</v>
      </c>
      <c r="S514" s="191">
        <v>618</v>
      </c>
      <c r="T514" s="197">
        <v>119</v>
      </c>
      <c r="U514" s="188">
        <v>134</v>
      </c>
      <c r="V514" s="190">
        <v>397</v>
      </c>
      <c r="W514" s="207">
        <v>610</v>
      </c>
      <c r="X514" s="188">
        <v>336</v>
      </c>
      <c r="Y514" s="192">
        <v>271</v>
      </c>
      <c r="Z514" s="190">
        <v>1040</v>
      </c>
      <c r="AA514" s="188">
        <v>1278</v>
      </c>
      <c r="AB514" s="169">
        <f t="shared" si="9099"/>
        <v>6865</v>
      </c>
      <c r="AC514" s="170">
        <f t="shared" si="9100"/>
        <v>7357</v>
      </c>
      <c r="AE514" s="274" t="str">
        <f>$AE$18</f>
        <v>18:00 - 18:59</v>
      </c>
      <c r="AF514" s="125">
        <f t="shared" si="9291"/>
        <v>683</v>
      </c>
      <c r="AG514" s="189">
        <f t="shared" si="9291"/>
        <v>1247</v>
      </c>
      <c r="AH514" s="190">
        <f t="shared" si="9291"/>
        <v>326</v>
      </c>
      <c r="AI514" s="191">
        <f t="shared" si="9291"/>
        <v>481</v>
      </c>
      <c r="AJ514" s="275">
        <f t="shared" si="9291"/>
        <v>585</v>
      </c>
      <c r="AK514" s="192">
        <f t="shared" si="9291"/>
        <v>1415</v>
      </c>
      <c r="AL514" s="190">
        <f t="shared" si="9291"/>
        <v>1106</v>
      </c>
      <c r="AM514" s="191">
        <f t="shared" si="9291"/>
        <v>1784</v>
      </c>
      <c r="AN514" s="275">
        <f t="shared" si="9291"/>
        <v>357</v>
      </c>
      <c r="AO514" s="192">
        <f t="shared" si="9291"/>
        <v>105</v>
      </c>
      <c r="AP514" s="190">
        <f t="shared" si="9292"/>
        <v>1357</v>
      </c>
      <c r="AQ514" s="275">
        <f t="shared" si="9292"/>
        <v>293</v>
      </c>
      <c r="AR514" s="193">
        <f t="shared" si="9292"/>
        <v>1902</v>
      </c>
      <c r="AS514" s="194">
        <f t="shared" si="9292"/>
        <v>1130</v>
      </c>
      <c r="AT514" s="275">
        <f t="shared" si="9292"/>
        <v>838</v>
      </c>
      <c r="AU514" s="192">
        <f t="shared" si="9292"/>
        <v>799</v>
      </c>
      <c r="AV514" s="190">
        <f t="shared" si="9292"/>
        <v>885</v>
      </c>
      <c r="AW514" s="191">
        <f t="shared" si="9292"/>
        <v>1160</v>
      </c>
      <c r="AX514" s="275">
        <f t="shared" si="9292"/>
        <v>340</v>
      </c>
      <c r="AY514" s="192">
        <f t="shared" si="9292"/>
        <v>63</v>
      </c>
      <c r="AZ514" s="190">
        <f t="shared" si="9292"/>
        <v>1338</v>
      </c>
      <c r="BA514" s="191">
        <f t="shared" si="9292"/>
        <v>601</v>
      </c>
      <c r="BB514" s="275">
        <f t="shared" si="9292"/>
        <v>807</v>
      </c>
      <c r="BC514" s="192">
        <f t="shared" si="9292"/>
        <v>303</v>
      </c>
      <c r="BD514" s="190">
        <f t="shared" si="9292"/>
        <v>1184</v>
      </c>
      <c r="BE514" s="275">
        <f t="shared" si="9292"/>
        <v>1759</v>
      </c>
      <c r="BF514" s="171">
        <f>SUM(AF514,AH514,AJ514,AL514,AN514,AP514,AR514,AT514,AV514,AX514,AZ514,BB514,BD514)</f>
        <v>11708</v>
      </c>
      <c r="BG514" s="172">
        <f>SUM(AG514,AI514,AK514,AM514,AO514,AQ514,AS514,AU514,AW514,AY514,BA514,BC514,BE514)</f>
        <v>11140</v>
      </c>
      <c r="BI514" s="136" t="s">
        <v>25</v>
      </c>
      <c r="BJ514" s="128">
        <f>B514/B529</f>
        <v>4.125547228611709E-2</v>
      </c>
      <c r="BK514" s="129">
        <f t="shared" ref="BK514" si="9320">C514/C529</f>
        <v>4.6646984394770143E-2</v>
      </c>
      <c r="BL514" s="130">
        <f t="shared" ref="BL514" si="9321">D514/D529</f>
        <v>3.957169459962756E-2</v>
      </c>
      <c r="BM514" s="131">
        <f t="shared" ref="BM514" si="9322">E514/E529</f>
        <v>5.0054210336104084E-2</v>
      </c>
      <c r="BN514" s="128">
        <f t="shared" ref="BN514" si="9323">F514/F529</f>
        <v>4.226415094339623E-2</v>
      </c>
      <c r="BO514" s="129">
        <f t="shared" ref="BO514" si="9324">G514/G529</f>
        <v>3.8432383262583386E-2</v>
      </c>
      <c r="BP514" s="130">
        <f t="shared" ref="BP514" si="9325">H514/H529</f>
        <v>4.8945783132530118E-2</v>
      </c>
      <c r="BQ514" s="131">
        <f t="shared" ref="BQ514" si="9326">I514/I529</f>
        <v>5.1081980857261754E-2</v>
      </c>
      <c r="BR514" s="128">
        <f t="shared" ref="BR514" si="9327">J514/J529</f>
        <v>5.4513989039515431E-2</v>
      </c>
      <c r="BS514" s="129">
        <f t="shared" ref="BS514" si="9328">K514/K529</f>
        <v>4.6796657381615599E-2</v>
      </c>
      <c r="BT514" s="130">
        <f t="shared" ref="BT514" si="9329">L514/L529</f>
        <v>4.1766913675295926E-2</v>
      </c>
      <c r="BU514" s="128">
        <f t="shared" ref="BU514" si="9330">M514/M529</f>
        <v>4.8404411047135748E-2</v>
      </c>
      <c r="BV514" s="132">
        <f t="shared" ref="BV514" si="9331">N514/N529</f>
        <v>4.3904766954769608E-2</v>
      </c>
      <c r="BW514" s="133">
        <f t="shared" ref="BW514" si="9332">O514/O529</f>
        <v>4.6932442110288852E-2</v>
      </c>
      <c r="BX514" s="128">
        <f t="shared" ref="BX514" si="9333">P514/P529</f>
        <v>4.2123178385278161E-2</v>
      </c>
      <c r="BY514" s="129">
        <f t="shared" ref="BY514" si="9334">Q514/Q529</f>
        <v>4.5631714041258674E-2</v>
      </c>
      <c r="BZ514" s="130">
        <f t="shared" ref="BZ514" si="9335">R514/R529</f>
        <v>5.1074241149935008E-2</v>
      </c>
      <c r="CA514" s="131">
        <f t="shared" ref="CA514" si="9336">S514/S529</f>
        <v>4.3985765124555161E-2</v>
      </c>
      <c r="CB514" s="128">
        <f t="shared" ref="CB514" si="9337">T514/T529</f>
        <v>4.1535776614310647E-2</v>
      </c>
      <c r="CC514" s="129">
        <f t="shared" ref="CC514" si="9338">U514/U529</f>
        <v>3.7981859410430842E-2</v>
      </c>
      <c r="CD514" s="130">
        <f t="shared" ref="CD514" si="9339">V514/V529</f>
        <v>3.8868220090072451E-2</v>
      </c>
      <c r="CE514" s="131">
        <f t="shared" ref="CE514" si="9340">W514/W529</f>
        <v>5.0053335521457291E-2</v>
      </c>
      <c r="CF514" s="128">
        <f t="shared" ref="CF514" si="9341">X514/X529</f>
        <v>3.8417562314200779E-2</v>
      </c>
      <c r="CG514" s="129">
        <f t="shared" ref="CG514" si="9342">Y514/Y529</f>
        <v>4.4462674323215753E-2</v>
      </c>
      <c r="CH514" s="130">
        <f t="shared" ref="CH514" si="9343">Z514/Z529</f>
        <v>5.2305990041744202E-2</v>
      </c>
      <c r="CI514" s="128">
        <f t="shared" ref="CI514" si="9344">AA514/AA529</f>
        <v>5.9856681185892935E-2</v>
      </c>
      <c r="CJ514" s="134">
        <f t="shared" ref="CJ514" si="9345">AB514/AB529</f>
        <v>4.4973337001952232E-2</v>
      </c>
      <c r="CK514" s="135">
        <f t="shared" ref="CK514" si="9346">AC514/AC529</f>
        <v>4.8300583651201115E-2</v>
      </c>
    </row>
    <row r="515" spans="1:89" ht="13.5" thickBot="1" x14ac:dyDescent="0.25">
      <c r="A515" s="145" t="s">
        <v>26</v>
      </c>
      <c r="B515" s="202">
        <v>470</v>
      </c>
      <c r="C515" s="196">
        <v>480</v>
      </c>
      <c r="D515" s="197">
        <v>257</v>
      </c>
      <c r="E515" s="198">
        <v>248</v>
      </c>
      <c r="F515" s="195">
        <v>580</v>
      </c>
      <c r="G515" s="199">
        <v>454</v>
      </c>
      <c r="H515" s="197">
        <v>913</v>
      </c>
      <c r="I515" s="198">
        <v>862</v>
      </c>
      <c r="J515" s="195">
        <v>182</v>
      </c>
      <c r="K515" s="196">
        <v>145</v>
      </c>
      <c r="L515" s="197">
        <v>476</v>
      </c>
      <c r="M515" s="195">
        <v>418</v>
      </c>
      <c r="N515" s="200">
        <v>830</v>
      </c>
      <c r="O515" s="203">
        <v>902</v>
      </c>
      <c r="P515" s="195">
        <v>372</v>
      </c>
      <c r="Q515" s="196">
        <v>378</v>
      </c>
      <c r="R515" s="197">
        <v>622</v>
      </c>
      <c r="S515" s="198">
        <v>590</v>
      </c>
      <c r="T515" s="195">
        <v>126</v>
      </c>
      <c r="U515" s="199">
        <v>126</v>
      </c>
      <c r="V515" s="197">
        <v>410</v>
      </c>
      <c r="W515" s="204">
        <v>478</v>
      </c>
      <c r="X515" s="195">
        <v>322</v>
      </c>
      <c r="Y515" s="199">
        <v>196</v>
      </c>
      <c r="Z515" s="197">
        <v>995</v>
      </c>
      <c r="AA515" s="195">
        <v>1235</v>
      </c>
      <c r="AB515" s="169">
        <f t="shared" si="9099"/>
        <v>6555</v>
      </c>
      <c r="AC515" s="170">
        <f t="shared" si="9100"/>
        <v>6512</v>
      </c>
      <c r="AE515" s="272"/>
      <c r="AF515" s="125"/>
      <c r="AG515" s="196"/>
      <c r="AH515" s="197"/>
      <c r="AI515" s="198"/>
      <c r="AJ515" s="195"/>
      <c r="AK515" s="199"/>
      <c r="AL515" s="197"/>
      <c r="AM515" s="198"/>
      <c r="AN515" s="195"/>
      <c r="AO515" s="199"/>
      <c r="AP515" s="197"/>
      <c r="AQ515" s="195"/>
      <c r="AR515" s="200"/>
      <c r="AS515" s="201"/>
      <c r="AT515" s="195"/>
      <c r="AU515" s="199"/>
      <c r="AV515" s="197"/>
      <c r="AW515" s="198"/>
      <c r="AX515" s="195"/>
      <c r="AY515" s="199"/>
      <c r="AZ515" s="197"/>
      <c r="BA515" s="198"/>
      <c r="BB515" s="195"/>
      <c r="BC515" s="199"/>
      <c r="BD515" s="197"/>
      <c r="BE515" s="195"/>
      <c r="BF515" s="171"/>
      <c r="BG515" s="172"/>
      <c r="BI515" s="145" t="s">
        <v>26</v>
      </c>
      <c r="BJ515" s="128">
        <f>B515/B529</f>
        <v>3.487423016991912E-2</v>
      </c>
      <c r="BK515" s="129">
        <f t="shared" ref="BK515" si="9347">C515/C529</f>
        <v>4.048924504428511E-2</v>
      </c>
      <c r="BL515" s="130">
        <f t="shared" ref="BL515" si="9348">D515/D529</f>
        <v>3.9882060831781502E-2</v>
      </c>
      <c r="BM515" s="131">
        <f t="shared" ref="BM515" si="9349">E515/E529</f>
        <v>4.4813877846042648E-2</v>
      </c>
      <c r="BN515" s="128">
        <f t="shared" ref="BN515" si="9350">F515/F529</f>
        <v>3.6477987421383647E-2</v>
      </c>
      <c r="BO515" s="129">
        <f t="shared" ref="BO515" si="9351">G515/G529</f>
        <v>3.4414796846573684E-2</v>
      </c>
      <c r="BP515" s="130">
        <f t="shared" ref="BP515" si="9352">H515/H529</f>
        <v>4.583333333333333E-2</v>
      </c>
      <c r="BQ515" s="131">
        <f t="shared" ref="BQ515" si="9353">I515/I529</f>
        <v>4.4839783603828551E-2</v>
      </c>
      <c r="BR515" s="128">
        <f t="shared" ref="BR515" si="9354">J515/J529</f>
        <v>5.2494952408422266E-2</v>
      </c>
      <c r="BS515" s="129">
        <f t="shared" ref="BS515" si="9355">K515/K529</f>
        <v>4.0389972144846797E-2</v>
      </c>
      <c r="BT515" s="130">
        <f t="shared" ref="BT515" si="9356">L515/L529</f>
        <v>4.5808873063227791E-2</v>
      </c>
      <c r="BU515" s="128">
        <f t="shared" ref="BU515" si="9357">M515/M529</f>
        <v>4.0792427051820047E-2</v>
      </c>
      <c r="BV515" s="132">
        <f t="shared" ref="BV515" si="9358">N515/N529</f>
        <v>4.4010817116496105E-2</v>
      </c>
      <c r="BW515" s="133">
        <f t="shared" ref="BW515" si="9359">O515/O529</f>
        <v>4.3065170685127718E-2</v>
      </c>
      <c r="BX515" s="128">
        <f t="shared" ref="BX515" si="9360">P515/P529</f>
        <v>3.9570258483140094E-2</v>
      </c>
      <c r="BY515" s="129">
        <f t="shared" ref="BY515" si="9361">Q515/Q529</f>
        <v>3.5934974807491207E-2</v>
      </c>
      <c r="BZ515" s="130">
        <f t="shared" ref="BZ515" si="9362">R515/R529</f>
        <v>4.7557152687514335E-2</v>
      </c>
      <c r="CA515" s="131">
        <f t="shared" ref="CA515" si="9363">S515/S529</f>
        <v>4.1992882562277581E-2</v>
      </c>
      <c r="CB515" s="128">
        <f t="shared" ref="CB515" si="9364">T515/T529</f>
        <v>4.3979057591623037E-2</v>
      </c>
      <c r="CC515" s="129">
        <f t="shared" ref="CC515" si="9365">U515/U529</f>
        <v>3.5714285714285712E-2</v>
      </c>
      <c r="CD515" s="130">
        <f t="shared" ref="CD515" si="9366">V515/V529</f>
        <v>4.0140982964558453E-2</v>
      </c>
      <c r="CE515" s="131">
        <f t="shared" ref="CE515" si="9367">W515/W529</f>
        <v>3.9222121933207517E-2</v>
      </c>
      <c r="CF515" s="128">
        <f t="shared" ref="CF515" si="9368">X515/X529</f>
        <v>3.6816830551109077E-2</v>
      </c>
      <c r="CG515" s="129">
        <f t="shared" ref="CG515" si="9369">Y515/Y529</f>
        <v>3.2157506152584087E-2</v>
      </c>
      <c r="CH515" s="130">
        <f t="shared" ref="CH515" si="9370">Z515/Z529</f>
        <v>5.0042750088014884E-2</v>
      </c>
      <c r="CI515" s="128">
        <f t="shared" ref="CI515" si="9371">AA515/AA529</f>
        <v>5.784272399419231E-2</v>
      </c>
      <c r="CJ515" s="134">
        <f t="shared" ref="CJ515" si="9372">AB515/AB529</f>
        <v>4.2942494398805077E-2</v>
      </c>
      <c r="CK515" s="135">
        <f t="shared" ref="CK515" si="9373">AC515/AC529</f>
        <v>4.275294287571315E-2</v>
      </c>
    </row>
    <row r="516" spans="1:89" ht="14.25" thickTop="1" thickBot="1" x14ac:dyDescent="0.25">
      <c r="A516" s="136" t="s">
        <v>27</v>
      </c>
      <c r="B516" s="205">
        <v>449</v>
      </c>
      <c r="C516" s="189">
        <v>617</v>
      </c>
      <c r="D516" s="190">
        <v>291</v>
      </c>
      <c r="E516" s="191">
        <v>238</v>
      </c>
      <c r="F516" s="188">
        <v>492</v>
      </c>
      <c r="G516" s="192">
        <v>658</v>
      </c>
      <c r="H516" s="190">
        <v>926</v>
      </c>
      <c r="I516" s="191">
        <v>938</v>
      </c>
      <c r="J516" s="188">
        <v>174</v>
      </c>
      <c r="K516" s="189">
        <v>127</v>
      </c>
      <c r="L516" s="190">
        <v>513</v>
      </c>
      <c r="M516" s="188">
        <v>352</v>
      </c>
      <c r="N516" s="193">
        <v>889</v>
      </c>
      <c r="O516" s="206">
        <v>807</v>
      </c>
      <c r="P516" s="188">
        <v>451</v>
      </c>
      <c r="Q516" s="189">
        <v>401</v>
      </c>
      <c r="R516" s="190">
        <v>651</v>
      </c>
      <c r="S516" s="191">
        <v>634</v>
      </c>
      <c r="T516" s="188">
        <v>144</v>
      </c>
      <c r="U516" s="192">
        <v>108</v>
      </c>
      <c r="V516" s="190">
        <v>494</v>
      </c>
      <c r="W516" s="207">
        <v>462</v>
      </c>
      <c r="X516" s="188">
        <v>401</v>
      </c>
      <c r="Y516" s="192">
        <v>212</v>
      </c>
      <c r="Z516" s="190">
        <v>1027</v>
      </c>
      <c r="AA516" s="188">
        <v>1178</v>
      </c>
      <c r="AB516" s="169">
        <f t="shared" si="9099"/>
        <v>6902</v>
      </c>
      <c r="AC516" s="170">
        <f t="shared" si="9100"/>
        <v>6732</v>
      </c>
      <c r="AE516" s="266" t="s">
        <v>13</v>
      </c>
      <c r="AF516" s="20">
        <f t="shared" ref="AF516:BG516" si="9374">SUM(AF513:AF515)</f>
        <v>1454</v>
      </c>
      <c r="AG516" s="21">
        <f t="shared" si="9374"/>
        <v>2750</v>
      </c>
      <c r="AH516" s="20">
        <f t="shared" si="9374"/>
        <v>830</v>
      </c>
      <c r="AI516" s="21">
        <f t="shared" si="9374"/>
        <v>918</v>
      </c>
      <c r="AJ516" s="20">
        <f t="shared" si="9374"/>
        <v>1310</v>
      </c>
      <c r="AK516" s="21">
        <f t="shared" si="9374"/>
        <v>3109</v>
      </c>
      <c r="AL516" s="20">
        <f t="shared" si="9374"/>
        <v>2341</v>
      </c>
      <c r="AM516" s="21">
        <f t="shared" si="9374"/>
        <v>4122</v>
      </c>
      <c r="AN516" s="20">
        <f t="shared" si="9374"/>
        <v>847</v>
      </c>
      <c r="AO516" s="21">
        <f t="shared" si="9374"/>
        <v>249</v>
      </c>
      <c r="AP516" s="20">
        <f t="shared" si="9374"/>
        <v>2692</v>
      </c>
      <c r="AQ516" s="21">
        <f t="shared" si="9374"/>
        <v>667</v>
      </c>
      <c r="AR516" s="20">
        <f t="shared" si="9374"/>
        <v>3789</v>
      </c>
      <c r="AS516" s="21">
        <f t="shared" si="9374"/>
        <v>2341</v>
      </c>
      <c r="AT516" s="20">
        <f t="shared" si="9374"/>
        <v>1693</v>
      </c>
      <c r="AU516" s="21">
        <f t="shared" si="9374"/>
        <v>1625</v>
      </c>
      <c r="AV516" s="20">
        <f t="shared" si="9374"/>
        <v>1827</v>
      </c>
      <c r="AW516" s="21">
        <f t="shared" si="9374"/>
        <v>2468</v>
      </c>
      <c r="AX516" s="20">
        <f t="shared" si="9374"/>
        <v>790</v>
      </c>
      <c r="AY516" s="21">
        <f t="shared" si="9374"/>
        <v>161</v>
      </c>
      <c r="AZ516" s="20">
        <f t="shared" si="9374"/>
        <v>2527</v>
      </c>
      <c r="BA516" s="21">
        <f t="shared" si="9374"/>
        <v>1284</v>
      </c>
      <c r="BB516" s="20">
        <f t="shared" si="9374"/>
        <v>1762</v>
      </c>
      <c r="BC516" s="21">
        <f t="shared" si="9374"/>
        <v>588</v>
      </c>
      <c r="BD516" s="20">
        <f t="shared" si="9374"/>
        <v>2506</v>
      </c>
      <c r="BE516" s="21">
        <f t="shared" si="9374"/>
        <v>3615</v>
      </c>
      <c r="BF516" s="173">
        <f t="shared" si="9374"/>
        <v>24368</v>
      </c>
      <c r="BG516" s="174">
        <f t="shared" si="9374"/>
        <v>23897</v>
      </c>
      <c r="BI516" s="136" t="s">
        <v>27</v>
      </c>
      <c r="BJ516" s="128">
        <f>B516/B529</f>
        <v>3.3316019885731248E-2</v>
      </c>
      <c r="BK516" s="129">
        <f t="shared" ref="BK516" si="9375">C516/C529</f>
        <v>5.2045550400674823E-2</v>
      </c>
      <c r="BL516" s="130">
        <f t="shared" ref="BL516" si="9376">D516/D529</f>
        <v>4.5158286778398511E-2</v>
      </c>
      <c r="BM516" s="131">
        <f t="shared" ref="BM516" si="9377">E516/E529</f>
        <v>4.3006866642573187E-2</v>
      </c>
      <c r="BN516" s="128">
        <f t="shared" ref="BN516" si="9378">F516/F529</f>
        <v>3.0943396226415093E-2</v>
      </c>
      <c r="BO516" s="129">
        <f t="shared" ref="BO516" si="9379">G516/G529</f>
        <v>4.987871437234688E-2</v>
      </c>
      <c r="BP516" s="130">
        <f t="shared" ref="BP516" si="9380">H516/H529</f>
        <v>4.6485943775100402E-2</v>
      </c>
      <c r="BQ516" s="131">
        <f t="shared" ref="BQ516" si="9381">I516/I529</f>
        <v>4.8793175197669576E-2</v>
      </c>
      <c r="BR516" s="128">
        <f t="shared" ref="BR516" si="9382">J516/J529</f>
        <v>5.0187481972887221E-2</v>
      </c>
      <c r="BS516" s="129">
        <f t="shared" ref="BS516" si="9383">K516/K529</f>
        <v>3.5376044568245127E-2</v>
      </c>
      <c r="BT516" s="130">
        <f t="shared" ref="BT516" si="9384">L516/L529</f>
        <v>4.9369646809739196E-2</v>
      </c>
      <c r="BU516" s="128">
        <f t="shared" ref="BU516" si="9385">M516/M529</f>
        <v>3.4351517517322142E-2</v>
      </c>
      <c r="BV516" s="132">
        <f t="shared" ref="BV516" si="9386">N516/N529</f>
        <v>4.7139296887427753E-2</v>
      </c>
      <c r="BW516" s="133">
        <f t="shared" ref="BW516" si="9387">O516/O529</f>
        <v>3.8529481976605398E-2</v>
      </c>
      <c r="BX516" s="128">
        <f t="shared" ref="BX516" si="9388">P516/P529</f>
        <v>4.7973619827677907E-2</v>
      </c>
      <c r="BY516" s="129">
        <f t="shared" ref="BY516" si="9389">Q516/Q529</f>
        <v>3.8121494438634849E-2</v>
      </c>
      <c r="BZ516" s="130">
        <f t="shared" ref="BZ516" si="9390">R516/R529</f>
        <v>4.9774447587736068E-2</v>
      </c>
      <c r="CA516" s="131">
        <f t="shared" ref="CA516" si="9391">S516/S529</f>
        <v>4.5124555160142348E-2</v>
      </c>
      <c r="CB516" s="128">
        <f t="shared" ref="CB516" si="9392">T516/T529</f>
        <v>5.0261780104712044E-2</v>
      </c>
      <c r="CC516" s="129">
        <f t="shared" ref="CC516" si="9393">U516/U529</f>
        <v>3.0612244897959183E-2</v>
      </c>
      <c r="CD516" s="130">
        <f t="shared" ref="CD516" si="9394">V516/V529</f>
        <v>4.8364989230467982E-2</v>
      </c>
      <c r="CE516" s="131">
        <f t="shared" ref="CE516" si="9395">W516/W529</f>
        <v>3.7909247558874211E-2</v>
      </c>
      <c r="CF516" s="128">
        <f t="shared" ref="CF516" si="9396">X516/X529</f>
        <v>4.5849531214269379E-2</v>
      </c>
      <c r="CG516" s="129">
        <f t="shared" ref="CG516" si="9397">Y516/Y529</f>
        <v>3.4782608695652174E-2</v>
      </c>
      <c r="CH516" s="130">
        <f t="shared" ref="CH516" si="9398">Z516/Z529</f>
        <v>5.1652165166222404E-2</v>
      </c>
      <c r="CI516" s="128">
        <f t="shared" ref="CI516" si="9399">AA516/AA529</f>
        <v>5.5173059809844972E-2</v>
      </c>
      <c r="CJ516" s="134">
        <f t="shared" ref="CJ516" si="9400">AB516/AB529</f>
        <v>4.5215727893295601E-2</v>
      </c>
      <c r="CK516" s="135">
        <f t="shared" ref="CK516" si="9401">AC516/AC529</f>
        <v>4.4197299053946704E-2</v>
      </c>
    </row>
    <row r="517" spans="1:89" ht="13.5" thickTop="1" x14ac:dyDescent="0.2">
      <c r="A517" s="145" t="s">
        <v>28</v>
      </c>
      <c r="B517" s="202">
        <v>453</v>
      </c>
      <c r="C517" s="196">
        <v>715</v>
      </c>
      <c r="D517" s="197">
        <v>270</v>
      </c>
      <c r="E517" s="198">
        <v>286</v>
      </c>
      <c r="F517" s="195">
        <v>563</v>
      </c>
      <c r="G517" s="199">
        <v>828</v>
      </c>
      <c r="H517" s="197">
        <v>968</v>
      </c>
      <c r="I517" s="198">
        <v>1157</v>
      </c>
      <c r="J517" s="195">
        <v>201</v>
      </c>
      <c r="K517" s="196">
        <v>111</v>
      </c>
      <c r="L517" s="197">
        <v>783</v>
      </c>
      <c r="M517" s="195">
        <v>357</v>
      </c>
      <c r="N517" s="200">
        <v>1034</v>
      </c>
      <c r="O517" s="203">
        <v>835</v>
      </c>
      <c r="P517" s="195">
        <v>474</v>
      </c>
      <c r="Q517" s="196">
        <v>429</v>
      </c>
      <c r="R517" s="197">
        <v>618</v>
      </c>
      <c r="S517" s="198">
        <v>759</v>
      </c>
      <c r="T517" s="195">
        <v>203</v>
      </c>
      <c r="U517" s="199">
        <v>82</v>
      </c>
      <c r="V517" s="197">
        <v>652</v>
      </c>
      <c r="W517" s="204">
        <v>467</v>
      </c>
      <c r="X517" s="195">
        <v>486</v>
      </c>
      <c r="Y517" s="199">
        <v>194</v>
      </c>
      <c r="Z517" s="197">
        <v>1093</v>
      </c>
      <c r="AA517" s="195">
        <v>1137</v>
      </c>
      <c r="AB517" s="169">
        <f t="shared" si="9099"/>
        <v>7798</v>
      </c>
      <c r="AC517" s="170">
        <f t="shared" si="9100"/>
        <v>7357</v>
      </c>
      <c r="BI517" s="145" t="s">
        <v>28</v>
      </c>
      <c r="BJ517" s="128">
        <f>B517/B529</f>
        <v>3.3612821844624177E-2</v>
      </c>
      <c r="BK517" s="129">
        <f t="shared" ref="BK517" si="9402">C517/C529</f>
        <v>6.0312104597216365E-2</v>
      </c>
      <c r="BL517" s="130">
        <f t="shared" ref="BL517" si="9403">D517/D529</f>
        <v>4.189944134078212E-2</v>
      </c>
      <c r="BM517" s="131">
        <f t="shared" ref="BM517" si="9404">E517/E529</f>
        <v>5.1680520419226599E-2</v>
      </c>
      <c r="BN517" s="128">
        <f t="shared" ref="BN517" si="9405">F517/F529</f>
        <v>3.5408805031446541E-2</v>
      </c>
      <c r="BO517" s="129">
        <f t="shared" ref="BO517" si="9406">G517/G529</f>
        <v>6.2765312310491206E-2</v>
      </c>
      <c r="BP517" s="130">
        <f t="shared" ref="BP517" si="9407">H517/H529</f>
        <v>4.8594377510040164E-2</v>
      </c>
      <c r="BQ517" s="131">
        <f t="shared" ref="BQ517" si="9408">I517/I529</f>
        <v>6.0185185185185182E-2</v>
      </c>
      <c r="BR517" s="128">
        <f t="shared" ref="BR517" si="9409">J517/J529</f>
        <v>5.7975194692817998E-2</v>
      </c>
      <c r="BS517" s="129">
        <f t="shared" ref="BS517" si="9410">K517/K529</f>
        <v>3.0919220055710305E-2</v>
      </c>
      <c r="BT517" s="130">
        <f t="shared" ref="BT517" si="9411">L517/L529</f>
        <v>7.5353671446444032E-2</v>
      </c>
      <c r="BU517" s="128">
        <f t="shared" ref="BU517" si="9412">M517/M529</f>
        <v>3.4839465209329561E-2</v>
      </c>
      <c r="BV517" s="132">
        <f t="shared" ref="BV517" si="9413">N517/N529</f>
        <v>5.4827933612598759E-2</v>
      </c>
      <c r="BW517" s="133">
        <f t="shared" ref="BW517" si="9414">O517/O529</f>
        <v>3.9866316543327764E-2</v>
      </c>
      <c r="BX517" s="128">
        <f t="shared" ref="BX517" si="9415">P517/P529</f>
        <v>5.0420168067226892E-2</v>
      </c>
      <c r="BY517" s="129">
        <f t="shared" ref="BY517" si="9416">Q517/Q529</f>
        <v>4.0783344424374937E-2</v>
      </c>
      <c r="BZ517" s="130">
        <f t="shared" ref="BZ517" si="9417">R517/R529</f>
        <v>4.7251318908173405E-2</v>
      </c>
      <c r="CA517" s="131">
        <f t="shared" ref="CA517" si="9418">S517/S529</f>
        <v>5.4021352313167258E-2</v>
      </c>
      <c r="CB517" s="128">
        <f t="shared" ref="CB517" si="9419">T517/T529</f>
        <v>7.0855148342059332E-2</v>
      </c>
      <c r="CC517" s="129">
        <f t="shared" ref="CC517" si="9420">U517/U529</f>
        <v>2.3242630385487528E-2</v>
      </c>
      <c r="CD517" s="130">
        <f t="shared" ref="CD517" si="9421">V517/V529</f>
        <v>6.3833953397297832E-2</v>
      </c>
      <c r="CE517" s="131">
        <f t="shared" ref="CE517" si="9422">W517/W529</f>
        <v>3.8319520800853366E-2</v>
      </c>
      <c r="CF517" s="128">
        <f t="shared" ref="CF517" si="9423">X517/X529</f>
        <v>5.5568259775897556E-2</v>
      </c>
      <c r="CG517" s="129">
        <f t="shared" ref="CG517" si="9424">Y517/Y529</f>
        <v>3.1829368334700577E-2</v>
      </c>
      <c r="CH517" s="130">
        <f t="shared" ref="CH517" si="9425">Z517/Z529</f>
        <v>5.4971583765025402E-2</v>
      </c>
      <c r="CI517" s="128">
        <f t="shared" ref="CI517" si="9426">AA517/AA529</f>
        <v>5.3252775045665307E-2</v>
      </c>
      <c r="CJ517" s="134">
        <f t="shared" ref="CJ517" si="9427">AB517/AB529</f>
        <v>5.1085518126908008E-2</v>
      </c>
      <c r="CK517" s="135">
        <f t="shared" ref="CK517" si="9428">AC517/AC529</f>
        <v>4.8300583651201115E-2</v>
      </c>
    </row>
    <row r="518" spans="1:89" x14ac:dyDescent="0.2">
      <c r="A518" s="136" t="s">
        <v>29</v>
      </c>
      <c r="B518" s="205">
        <v>581</v>
      </c>
      <c r="C518" s="189">
        <v>959</v>
      </c>
      <c r="D518" s="190">
        <v>438</v>
      </c>
      <c r="E518" s="191">
        <v>296</v>
      </c>
      <c r="F518" s="188">
        <v>769</v>
      </c>
      <c r="G518" s="192">
        <v>923</v>
      </c>
      <c r="H518" s="190">
        <v>994</v>
      </c>
      <c r="I518" s="191">
        <v>1348</v>
      </c>
      <c r="J518" s="188">
        <v>333</v>
      </c>
      <c r="K518" s="189">
        <v>103</v>
      </c>
      <c r="L518" s="190">
        <v>945</v>
      </c>
      <c r="M518" s="188">
        <v>326</v>
      </c>
      <c r="N518" s="193">
        <v>1356</v>
      </c>
      <c r="O518" s="206">
        <v>946</v>
      </c>
      <c r="P518" s="188">
        <v>695</v>
      </c>
      <c r="Q518" s="189">
        <v>502</v>
      </c>
      <c r="R518" s="190">
        <v>897</v>
      </c>
      <c r="S518" s="191">
        <v>935</v>
      </c>
      <c r="T518" s="188">
        <v>388</v>
      </c>
      <c r="U518" s="192">
        <v>80</v>
      </c>
      <c r="V518" s="190">
        <v>1116</v>
      </c>
      <c r="W518" s="207">
        <v>602</v>
      </c>
      <c r="X518" s="188">
        <v>645</v>
      </c>
      <c r="Y518" s="192">
        <v>204</v>
      </c>
      <c r="Z518" s="190">
        <v>1323</v>
      </c>
      <c r="AA518" s="188">
        <v>1647</v>
      </c>
      <c r="AB518" s="169">
        <f t="shared" si="9099"/>
        <v>10480</v>
      </c>
      <c r="AC518" s="170">
        <f t="shared" si="9100"/>
        <v>8871</v>
      </c>
      <c r="BI518" s="136" t="s">
        <v>29</v>
      </c>
      <c r="BJ518" s="128">
        <f>B518/B529</f>
        <v>4.3110484529197891E-2</v>
      </c>
      <c r="BK518" s="129">
        <f t="shared" ref="BK518" si="9429">C518/C529</f>
        <v>8.0894137494727958E-2</v>
      </c>
      <c r="BL518" s="130">
        <f t="shared" ref="BL518" si="9430">D518/D529</f>
        <v>6.7970204841713219E-2</v>
      </c>
      <c r="BM518" s="131">
        <f t="shared" ref="BM518" si="9431">E518/E529</f>
        <v>5.3487531622696059E-2</v>
      </c>
      <c r="BN518" s="128">
        <f t="shared" ref="BN518" si="9432">F518/F529</f>
        <v>4.8364779874213837E-2</v>
      </c>
      <c r="BO518" s="129">
        <f t="shared" ref="BO518" si="9433">G518/G529</f>
        <v>6.9966646452395392E-2</v>
      </c>
      <c r="BP518" s="130">
        <f t="shared" ref="BP518" si="9434">H518/H529</f>
        <v>4.9899598393574295E-2</v>
      </c>
      <c r="BQ518" s="131">
        <f t="shared" ref="BQ518" si="9435">I518/I529</f>
        <v>7.0120682480233038E-2</v>
      </c>
      <c r="BR518" s="128">
        <f t="shared" ref="BR518" si="9436">J518/J529</f>
        <v>9.6048456879146232E-2</v>
      </c>
      <c r="BS518" s="129">
        <f t="shared" ref="BS518" si="9437">K518/K529</f>
        <v>2.8690807799442896E-2</v>
      </c>
      <c r="BT518" s="130">
        <f t="shared" ref="BT518" si="9438">L518/L529</f>
        <v>9.0944086228466947E-2</v>
      </c>
      <c r="BU518" s="128">
        <f t="shared" ref="BU518" si="9439">M518/M529</f>
        <v>3.1814189518883575E-2</v>
      </c>
      <c r="BV518" s="132">
        <f t="shared" ref="BV518" si="9440">N518/N529</f>
        <v>7.1902009650564716E-2</v>
      </c>
      <c r="BW518" s="133">
        <f t="shared" ref="BW518" si="9441">O518/O529</f>
        <v>4.5165910718548578E-2</v>
      </c>
      <c r="BX518" s="128">
        <f t="shared" ref="BX518" si="9442">P518/P529</f>
        <v>7.3928305499414954E-2</v>
      </c>
      <c r="BY518" s="129">
        <f t="shared" ref="BY518" si="9443">Q518/Q529</f>
        <v>4.7723167601483034E-2</v>
      </c>
      <c r="BZ518" s="130">
        <f t="shared" ref="BZ518" si="9444">R518/R529</f>
        <v>6.8583225017203153E-2</v>
      </c>
      <c r="CA518" s="131">
        <f t="shared" ref="CA518" si="9445">S518/S529</f>
        <v>6.6548042704626331E-2</v>
      </c>
      <c r="CB518" s="128">
        <f t="shared" ref="CB518" si="9446">T518/T529</f>
        <v>0.13542757417102966</v>
      </c>
      <c r="CC518" s="129">
        <f t="shared" ref="CC518" si="9447">U518/U529</f>
        <v>2.2675736961451247E-2</v>
      </c>
      <c r="CD518" s="130">
        <f t="shared" ref="CD518" si="9448">V518/V529</f>
        <v>0.10926179753279812</v>
      </c>
      <c r="CE518" s="131">
        <f t="shared" ref="CE518" si="9449">W518/W529</f>
        <v>4.9396898334290638E-2</v>
      </c>
      <c r="CF518" s="128">
        <f t="shared" ref="CF518" si="9450">X518/X529</f>
        <v>7.374799908529614E-2</v>
      </c>
      <c r="CG518" s="129">
        <f t="shared" ref="CG518" si="9451">Y518/Y529</f>
        <v>3.3470057424118127E-2</v>
      </c>
      <c r="CH518" s="130">
        <f t="shared" ref="CH518" si="9452">Z518/Z529</f>
        <v>6.6539254639641901E-2</v>
      </c>
      <c r="CI518" s="128">
        <f t="shared" ref="CI518" si="9453">AA518/AA529</f>
        <v>7.7139244063509901E-2</v>
      </c>
      <c r="CJ518" s="134">
        <f t="shared" ref="CJ518" si="9454">AB518/AB529</f>
        <v>6.865558219671658E-2</v>
      </c>
      <c r="CK518" s="135">
        <f t="shared" ref="CK518" si="9455">AC518/AC529</f>
        <v>5.8240380259590198E-2</v>
      </c>
    </row>
    <row r="519" spans="1:89" x14ac:dyDescent="0.2">
      <c r="A519" s="145" t="s">
        <v>30</v>
      </c>
      <c r="B519" s="202">
        <v>771</v>
      </c>
      <c r="C519" s="196">
        <v>1503</v>
      </c>
      <c r="D519" s="197">
        <v>504</v>
      </c>
      <c r="E519" s="198">
        <v>437</v>
      </c>
      <c r="F519" s="195">
        <v>725</v>
      </c>
      <c r="G519" s="199">
        <v>1694</v>
      </c>
      <c r="H519" s="197">
        <v>1235</v>
      </c>
      <c r="I519" s="198">
        <v>2338</v>
      </c>
      <c r="J519" s="195">
        <v>490</v>
      </c>
      <c r="K519" s="196">
        <v>144</v>
      </c>
      <c r="L519" s="197">
        <v>1335</v>
      </c>
      <c r="M519" s="195">
        <v>374</v>
      </c>
      <c r="N519" s="200">
        <v>1887</v>
      </c>
      <c r="O519" s="203">
        <v>1211</v>
      </c>
      <c r="P519" s="195">
        <v>855</v>
      </c>
      <c r="Q519" s="196">
        <v>826</v>
      </c>
      <c r="R519" s="197">
        <v>942</v>
      </c>
      <c r="S519" s="198">
        <v>1308</v>
      </c>
      <c r="T519" s="195">
        <v>450</v>
      </c>
      <c r="U519" s="199">
        <v>98</v>
      </c>
      <c r="V519" s="197">
        <v>1189</v>
      </c>
      <c r="W519" s="204">
        <v>683</v>
      </c>
      <c r="X519" s="195">
        <v>955</v>
      </c>
      <c r="Y519" s="199">
        <v>285</v>
      </c>
      <c r="Z519" s="197">
        <v>1322</v>
      </c>
      <c r="AA519" s="195">
        <v>1856</v>
      </c>
      <c r="AB519" s="169">
        <f t="shared" si="9099"/>
        <v>12660</v>
      </c>
      <c r="AC519" s="170">
        <f t="shared" si="9100"/>
        <v>12757</v>
      </c>
      <c r="BI519" s="145" t="s">
        <v>30</v>
      </c>
      <c r="BJ519" s="128">
        <f>B519/B529</f>
        <v>5.7208577576612005E-2</v>
      </c>
      <c r="BK519" s="129">
        <f t="shared" ref="BK519" si="9456">C519/C529</f>
        <v>0.12678194854491776</v>
      </c>
      <c r="BL519" s="130">
        <f t="shared" ref="BL519" si="9457">D519/D529</f>
        <v>7.8212290502793297E-2</v>
      </c>
      <c r="BM519" s="131">
        <f t="shared" ref="BM519" si="9458">E519/E529</f>
        <v>7.8966389591615463E-2</v>
      </c>
      <c r="BN519" s="128">
        <f t="shared" ref="BN519" si="9459">F519/F529</f>
        <v>4.5597484276729557E-2</v>
      </c>
      <c r="BO519" s="129">
        <f t="shared" ref="BO519" si="9460">G519/G529</f>
        <v>0.12841115827774408</v>
      </c>
      <c r="BP519" s="130">
        <f t="shared" ref="BP519" si="9461">H519/H529</f>
        <v>6.1997991967871487E-2</v>
      </c>
      <c r="BQ519" s="131">
        <f t="shared" ref="BQ519" si="9462">I519/I529</f>
        <v>0.12161880982105701</v>
      </c>
      <c r="BR519" s="128">
        <f t="shared" ref="BR519" si="9463">J519/J529</f>
        <v>0.14133256417652149</v>
      </c>
      <c r="BS519" s="129">
        <f t="shared" ref="BS519" si="9464">K519/K529</f>
        <v>4.0111420612813371E-2</v>
      </c>
      <c r="BT519" s="130">
        <f t="shared" ref="BT519" si="9465">L519/L529</f>
        <v>0.12847656625926282</v>
      </c>
      <c r="BU519" s="128">
        <f t="shared" ref="BU519" si="9466">M519/M529</f>
        <v>3.6498487362154775E-2</v>
      </c>
      <c r="BV519" s="132">
        <f t="shared" ref="BV519" si="9467">N519/N529</f>
        <v>0.10005832758894957</v>
      </c>
      <c r="BW519" s="133">
        <f t="shared" ref="BW519" si="9468">O519/O529</f>
        <v>5.7818095010742421E-2</v>
      </c>
      <c r="BX519" s="128">
        <f t="shared" ref="BX519" si="9469">P519/P529</f>
        <v>9.0947771513668757E-2</v>
      </c>
      <c r="BY519" s="129">
        <f t="shared" ref="BY519" si="9470">Q519/Q529</f>
        <v>7.8524574579332637E-2</v>
      </c>
      <c r="BZ519" s="130">
        <f t="shared" ref="BZ519" si="9471">R519/R529</f>
        <v>7.2023855034788586E-2</v>
      </c>
      <c r="CA519" s="131">
        <f t="shared" ref="CA519" si="9472">S519/S529</f>
        <v>9.3096085409252669E-2</v>
      </c>
      <c r="CB519" s="128">
        <f t="shared" ref="CB519" si="9473">T519/T529</f>
        <v>0.15706806282722513</v>
      </c>
      <c r="CC519" s="129">
        <f t="shared" ref="CC519" si="9474">U519/U529</f>
        <v>2.7777777777777776E-2</v>
      </c>
      <c r="CD519" s="130">
        <f t="shared" ref="CD519" si="9475">V519/V529</f>
        <v>0.1164088505972195</v>
      </c>
      <c r="CE519" s="131">
        <f t="shared" ref="CE519" si="9476">W519/W529</f>
        <v>5.6043324854352997E-2</v>
      </c>
      <c r="CF519" s="128">
        <f t="shared" ref="CF519" si="9477">X519/X529</f>
        <v>0.10919277383946947</v>
      </c>
      <c r="CG519" s="129">
        <f t="shared" ref="CG519" si="9478">Y519/Y529</f>
        <v>4.6759639048400331E-2</v>
      </c>
      <c r="CH519" s="130">
        <f t="shared" ref="CH519" si="9479">Z519/Z529</f>
        <v>6.6488960418447915E-2</v>
      </c>
      <c r="CI519" s="128">
        <f t="shared" ref="CI519" si="9480">AA519/AA529</f>
        <v>8.6928012739450139E-2</v>
      </c>
      <c r="CJ519" s="134">
        <f t="shared" ref="CJ519" si="9481">AB519/AB529</f>
        <v>8.2936991470461061E-2</v>
      </c>
      <c r="CK519" s="135">
        <f t="shared" ref="CK519" si="9482">AC519/AC529</f>
        <v>8.3752962571479211E-2</v>
      </c>
    </row>
    <row r="520" spans="1:89" x14ac:dyDescent="0.2">
      <c r="A520" s="136" t="s">
        <v>31</v>
      </c>
      <c r="B520" s="205">
        <v>683</v>
      </c>
      <c r="C520" s="189">
        <v>1247</v>
      </c>
      <c r="D520" s="190">
        <v>326</v>
      </c>
      <c r="E520" s="191">
        <v>481</v>
      </c>
      <c r="F520" s="188">
        <v>585</v>
      </c>
      <c r="G520" s="192">
        <v>1415</v>
      </c>
      <c r="H520" s="190">
        <v>1106</v>
      </c>
      <c r="I520" s="191">
        <v>1784</v>
      </c>
      <c r="J520" s="188">
        <v>357</v>
      </c>
      <c r="K520" s="189">
        <v>105</v>
      </c>
      <c r="L520" s="190">
        <v>1357</v>
      </c>
      <c r="M520" s="188">
        <v>293</v>
      </c>
      <c r="N520" s="193">
        <v>1902</v>
      </c>
      <c r="O520" s="206">
        <v>1130</v>
      </c>
      <c r="P520" s="188">
        <v>838</v>
      </c>
      <c r="Q520" s="189">
        <v>799</v>
      </c>
      <c r="R520" s="190">
        <v>885</v>
      </c>
      <c r="S520" s="191">
        <v>1160</v>
      </c>
      <c r="T520" s="188">
        <v>340</v>
      </c>
      <c r="U520" s="192">
        <v>63</v>
      </c>
      <c r="V520" s="190">
        <v>1338</v>
      </c>
      <c r="W520" s="207">
        <v>601</v>
      </c>
      <c r="X520" s="188">
        <v>807</v>
      </c>
      <c r="Y520" s="192">
        <v>303</v>
      </c>
      <c r="Z520" s="190">
        <v>1184</v>
      </c>
      <c r="AA520" s="188">
        <v>1759</v>
      </c>
      <c r="AB520" s="169">
        <f t="shared" si="9099"/>
        <v>11708</v>
      </c>
      <c r="AC520" s="170">
        <f t="shared" si="9100"/>
        <v>11140</v>
      </c>
      <c r="BI520" s="136" t="s">
        <v>31</v>
      </c>
      <c r="BJ520" s="128">
        <f>B520/B529</f>
        <v>5.0678934480967573E-2</v>
      </c>
      <c r="BK520" s="129">
        <f t="shared" ref="BK520" si="9483">C520/C529</f>
        <v>0.10518768452129904</v>
      </c>
      <c r="BL520" s="130">
        <f t="shared" ref="BL520" si="9484">D520/D529</f>
        <v>5.0589695841092491E-2</v>
      </c>
      <c r="BM520" s="131">
        <f t="shared" ref="BM520" si="9485">E520/E529</f>
        <v>8.6917238886881104E-2</v>
      </c>
      <c r="BN520" s="128">
        <f t="shared" ref="BN520" si="9486">F520/F529</f>
        <v>3.6792452830188678E-2</v>
      </c>
      <c r="BO520" s="129">
        <f t="shared" ref="BO520" si="9487">G520/G529</f>
        <v>0.10726197695573074</v>
      </c>
      <c r="BP520" s="130">
        <f t="shared" ref="BP520" si="9488">H520/H529</f>
        <v>5.5522088353413657E-2</v>
      </c>
      <c r="BQ520" s="131">
        <f t="shared" ref="BQ520" si="9489">I520/I529</f>
        <v>9.28006658343737E-2</v>
      </c>
      <c r="BR520" s="128">
        <f t="shared" ref="BR520" si="9490">J520/J529</f>
        <v>0.10297086818575137</v>
      </c>
      <c r="BS520" s="129">
        <f t="shared" ref="BS520" si="9491">K520/K529</f>
        <v>2.9247910863509748E-2</v>
      </c>
      <c r="BT520" s="130">
        <f t="shared" ref="BT520" si="9492">L520/L529</f>
        <v>0.13059378308151284</v>
      </c>
      <c r="BU520" s="128">
        <f t="shared" ref="BU520" si="9493">M520/M529</f>
        <v>2.8593734751634625E-2</v>
      </c>
      <c r="BV520" s="132">
        <f t="shared" ref="BV520" si="9494">N520/N529</f>
        <v>0.1008537038018983</v>
      </c>
      <c r="BW520" s="133">
        <f t="shared" ref="BW520" si="9495">O520/O529</f>
        <v>5.3950823585581287E-2</v>
      </c>
      <c r="BX520" s="128">
        <f t="shared" ref="BX520" si="9496">P520/P529</f>
        <v>8.9139453249654291E-2</v>
      </c>
      <c r="BY520" s="129">
        <f t="shared" ref="BY520" si="9497">Q520/Q529</f>
        <v>7.5957790664511832E-2</v>
      </c>
      <c r="BZ520" s="130">
        <f t="shared" ref="BZ520" si="9498">R520/R529</f>
        <v>6.7665723679180362E-2</v>
      </c>
      <c r="CA520" s="131">
        <f t="shared" ref="CA520" si="9499">S520/S529</f>
        <v>8.2562277580071175E-2</v>
      </c>
      <c r="CB520" s="128">
        <f t="shared" ref="CB520" si="9500">T520/T529</f>
        <v>0.11867364746945899</v>
      </c>
      <c r="CC520" s="129">
        <f t="shared" ref="CC520" si="9501">U520/U529</f>
        <v>1.7857142857142856E-2</v>
      </c>
      <c r="CD520" s="130">
        <f t="shared" ref="CD520" si="9502">V520/V529</f>
        <v>0.13099667123555903</v>
      </c>
      <c r="CE520" s="131">
        <f t="shared" ref="CE520" si="9503">W520/W529</f>
        <v>4.9314843685894803E-2</v>
      </c>
      <c r="CF520" s="128">
        <f t="shared" ref="CF520" si="9504">X520/X529</f>
        <v>9.2270752343928647E-2</v>
      </c>
      <c r="CG520" s="129">
        <f t="shared" ref="CG520" si="9505">Y520/Y529</f>
        <v>4.9712879409351929E-2</v>
      </c>
      <c r="CH520" s="130">
        <f t="shared" ref="CH520" si="9506">Z520/Z529</f>
        <v>5.9548357893678017E-2</v>
      </c>
      <c r="CI520" s="128">
        <f t="shared" ref="CI520" si="9507">AA520/AA529</f>
        <v>8.2384900004683626E-2</v>
      </c>
      <c r="CJ520" s="134">
        <f t="shared" ref="CJ520" si="9508">AB520/AB529</f>
        <v>7.6700339347247876E-2</v>
      </c>
      <c r="CK520" s="135">
        <f t="shared" ref="CK520" si="9509">AC520/AC529</f>
        <v>7.3136944661462602E-2</v>
      </c>
    </row>
    <row r="521" spans="1:89" x14ac:dyDescent="0.2">
      <c r="A521" s="145" t="s">
        <v>32</v>
      </c>
      <c r="B521" s="202">
        <v>855</v>
      </c>
      <c r="C521" s="196">
        <v>1234</v>
      </c>
      <c r="D521" s="197">
        <v>250</v>
      </c>
      <c r="E521" s="198">
        <v>489</v>
      </c>
      <c r="F521" s="195">
        <v>447</v>
      </c>
      <c r="G521" s="199">
        <v>1916</v>
      </c>
      <c r="H521" s="197">
        <v>1024</v>
      </c>
      <c r="I521" s="198">
        <v>2077</v>
      </c>
      <c r="J521" s="195">
        <v>374</v>
      </c>
      <c r="K521" s="196">
        <v>97</v>
      </c>
      <c r="L521" s="197">
        <v>1298</v>
      </c>
      <c r="M521" s="195">
        <v>353</v>
      </c>
      <c r="N521" s="200">
        <v>1844</v>
      </c>
      <c r="O521" s="203">
        <v>1127</v>
      </c>
      <c r="P521" s="195">
        <v>602</v>
      </c>
      <c r="Q521" s="196">
        <v>832</v>
      </c>
      <c r="R521" s="197">
        <v>663</v>
      </c>
      <c r="S521" s="198">
        <v>1248</v>
      </c>
      <c r="T521" s="195">
        <v>175</v>
      </c>
      <c r="U521" s="199">
        <v>60</v>
      </c>
      <c r="V521" s="197">
        <v>1267</v>
      </c>
      <c r="W521" s="204">
        <v>520</v>
      </c>
      <c r="X521" s="195">
        <v>449</v>
      </c>
      <c r="Y521" s="199">
        <v>313</v>
      </c>
      <c r="Z521" s="197">
        <v>983</v>
      </c>
      <c r="AA521" s="195">
        <v>1687</v>
      </c>
      <c r="AB521" s="169">
        <f t="shared" si="9099"/>
        <v>10231</v>
      </c>
      <c r="AC521" s="170">
        <f t="shared" si="9100"/>
        <v>11953</v>
      </c>
      <c r="BI521" s="145" t="s">
        <v>32</v>
      </c>
      <c r="BJ521" s="128">
        <f>B521/B529</f>
        <v>6.3441418713363507E-2</v>
      </c>
      <c r="BK521" s="129">
        <f t="shared" ref="BK521" si="9510">C521/C529</f>
        <v>0.10409110080134965</v>
      </c>
      <c r="BL521" s="130">
        <f t="shared" ref="BL521" si="9511">D521/D529</f>
        <v>3.8795779019242707E-2</v>
      </c>
      <c r="BM521" s="131">
        <f t="shared" ref="BM521" si="9512">E521/E529</f>
        <v>8.8362847849656673E-2</v>
      </c>
      <c r="BN521" s="128">
        <f t="shared" ref="BN521" si="9513">F521/F529</f>
        <v>2.8113207547169811E-2</v>
      </c>
      <c r="BO521" s="129">
        <f t="shared" ref="BO521" si="9514">G521/G529</f>
        <v>0.14523953911461493</v>
      </c>
      <c r="BP521" s="130">
        <f t="shared" ref="BP521" si="9515">H521/H529</f>
        <v>5.1405622489959842E-2</v>
      </c>
      <c r="BQ521" s="131">
        <f t="shared" ref="BQ521" si="9516">I521/I529</f>
        <v>0.10804203079483979</v>
      </c>
      <c r="BR521" s="128">
        <f t="shared" ref="BR521" si="9517">J521/J529</f>
        <v>0.10787424286126333</v>
      </c>
      <c r="BS521" s="129">
        <f t="shared" ref="BS521" si="9518">K521/K529</f>
        <v>2.7019498607242339E-2</v>
      </c>
      <c r="BT521" s="130">
        <f t="shared" ref="BT521" si="9519">L521/L529</f>
        <v>0.12491579251275142</v>
      </c>
      <c r="BU521" s="128">
        <f t="shared" ref="BU521" si="9520">M521/M529</f>
        <v>3.4449107055723627E-2</v>
      </c>
      <c r="BV521" s="132">
        <f t="shared" ref="BV521" si="9521">N521/N529</f>
        <v>9.777824911182989E-2</v>
      </c>
      <c r="BW521" s="133">
        <f t="shared" ref="BW521" si="9522">O521/O529</f>
        <v>5.3807591310575317E-2</v>
      </c>
      <c r="BX521" s="128">
        <f t="shared" ref="BX521" si="9523">P521/P529</f>
        <v>6.4035740878629926E-2</v>
      </c>
      <c r="BY521" s="129">
        <f t="shared" ref="BY521" si="9524">Q521/Q529</f>
        <v>7.9094971004848372E-2</v>
      </c>
      <c r="BZ521" s="130">
        <f t="shared" ref="BZ521" si="9525">R521/R529</f>
        <v>5.0691948925758852E-2</v>
      </c>
      <c r="CA521" s="131">
        <f t="shared" ref="CA521" si="9526">S521/S529</f>
        <v>8.8825622775800708E-2</v>
      </c>
      <c r="CB521" s="128">
        <f t="shared" ref="CB521" si="9527">T521/T529</f>
        <v>6.1082024432809773E-2</v>
      </c>
      <c r="CC521" s="129">
        <f t="shared" ref="CC521" si="9528">U521/U529</f>
        <v>1.7006802721088437E-2</v>
      </c>
      <c r="CD521" s="130">
        <f t="shared" ref="CD521" si="9529">V521/V529</f>
        <v>0.1240454278441355</v>
      </c>
      <c r="CE521" s="131">
        <f t="shared" ref="CE521" si="9530">W521/W529</f>
        <v>4.2668417165832445E-2</v>
      </c>
      <c r="CF521" s="128">
        <f t="shared" ref="CF521" si="9531">X521/X529</f>
        <v>5.1337754402012346E-2</v>
      </c>
      <c r="CG521" s="129">
        <f t="shared" ref="CG521" si="9532">Y521/Y529</f>
        <v>5.1353568498769486E-2</v>
      </c>
      <c r="CH521" s="130">
        <f t="shared" ref="CH521" si="9533">Z521/Z529</f>
        <v>4.9439219433687072E-2</v>
      </c>
      <c r="CI521" s="128">
        <f t="shared" ref="CI521" si="9534">AA521/AA529</f>
        <v>7.9012692613929084E-2</v>
      </c>
      <c r="CJ521" s="134">
        <f t="shared" ref="CJ521" si="9535">AB521/AB529</f>
        <v>6.7024357009027424E-2</v>
      </c>
      <c r="CK521" s="135">
        <f t="shared" ref="CK521" si="9536">AC521/AC529</f>
        <v>7.8474497265571139E-2</v>
      </c>
    </row>
    <row r="522" spans="1:89" x14ac:dyDescent="0.2">
      <c r="A522" s="136" t="s">
        <v>33</v>
      </c>
      <c r="B522" s="205">
        <v>488</v>
      </c>
      <c r="C522" s="189">
        <v>725</v>
      </c>
      <c r="D522" s="190">
        <v>156</v>
      </c>
      <c r="E522" s="191">
        <v>341</v>
      </c>
      <c r="F522" s="188">
        <v>465</v>
      </c>
      <c r="G522" s="192">
        <v>935</v>
      </c>
      <c r="H522" s="190">
        <v>680</v>
      </c>
      <c r="I522" s="191">
        <v>1065</v>
      </c>
      <c r="J522" s="188">
        <v>120</v>
      </c>
      <c r="K522" s="189">
        <v>61</v>
      </c>
      <c r="L522" s="190">
        <v>494</v>
      </c>
      <c r="M522" s="188">
        <v>334</v>
      </c>
      <c r="N522" s="193">
        <v>716</v>
      </c>
      <c r="O522" s="206">
        <v>937</v>
      </c>
      <c r="P522" s="188">
        <v>366</v>
      </c>
      <c r="Q522" s="189">
        <v>573</v>
      </c>
      <c r="R522" s="190">
        <v>583</v>
      </c>
      <c r="S522" s="191">
        <v>633</v>
      </c>
      <c r="T522" s="188">
        <v>108</v>
      </c>
      <c r="U522" s="192">
        <v>93</v>
      </c>
      <c r="V522" s="190">
        <v>577</v>
      </c>
      <c r="W522" s="207">
        <v>376</v>
      </c>
      <c r="X522" s="188">
        <v>237</v>
      </c>
      <c r="Y522" s="192">
        <v>268</v>
      </c>
      <c r="Z522" s="190">
        <v>822</v>
      </c>
      <c r="AA522" s="188">
        <v>1017</v>
      </c>
      <c r="AB522" s="169">
        <f t="shared" si="9099"/>
        <v>5812</v>
      </c>
      <c r="AC522" s="170">
        <f t="shared" si="9100"/>
        <v>7358</v>
      </c>
      <c r="BI522" s="136" t="s">
        <v>33</v>
      </c>
      <c r="BJ522" s="128">
        <f>B522/B529</f>
        <v>3.62098389849373E-2</v>
      </c>
      <c r="BK522" s="129">
        <f t="shared" ref="BK522" si="9537">C522/C529</f>
        <v>6.1155630535638973E-2</v>
      </c>
      <c r="BL522" s="130">
        <f t="shared" ref="BL522" si="9538">D522/D529</f>
        <v>2.4208566108007448E-2</v>
      </c>
      <c r="BM522" s="131">
        <f t="shared" ref="BM522" si="9539">E522/E529</f>
        <v>6.161908203830864E-2</v>
      </c>
      <c r="BN522" s="128">
        <f t="shared" ref="BN522" si="9540">F522/F529</f>
        <v>2.9245283018867925E-2</v>
      </c>
      <c r="BO522" s="129">
        <f t="shared" ref="BO522" si="9541">G522/G529</f>
        <v>7.0876288659793812E-2</v>
      </c>
      <c r="BP522" s="130">
        <f t="shared" ref="BP522" si="9542">H522/H529</f>
        <v>3.4136546184738957E-2</v>
      </c>
      <c r="BQ522" s="131">
        <f t="shared" ref="BQ522" si="9543">I522/I529</f>
        <v>5.5399500624219722E-2</v>
      </c>
      <c r="BR522" s="128">
        <f t="shared" ref="BR522" si="9544">J522/J529</f>
        <v>3.4612056533025667E-2</v>
      </c>
      <c r="BS522" s="129">
        <f t="shared" ref="BS522" si="9545">K522/K529</f>
        <v>1.6991643454038998E-2</v>
      </c>
      <c r="BT522" s="130">
        <f t="shared" ref="BT522" si="9546">L522/L529</f>
        <v>4.7541141372341451E-2</v>
      </c>
      <c r="BU522" s="128">
        <f t="shared" ref="BU522" si="9547">M522/M529</f>
        <v>3.2594905826095442E-2</v>
      </c>
      <c r="BV522" s="132">
        <f t="shared" ref="BV522" si="9548">N522/N529</f>
        <v>3.7965957898085795E-2</v>
      </c>
      <c r="BW522" s="133">
        <f t="shared" ref="BW522" si="9549">O522/O529</f>
        <v>4.4736213893530677E-2</v>
      </c>
      <c r="BX522" s="128">
        <f t="shared" ref="BX522" si="9550">P522/P529</f>
        <v>3.8932028507605576E-2</v>
      </c>
      <c r="BY522" s="129">
        <f t="shared" ref="BY522" si="9551">Q522/Q529</f>
        <v>5.4472858636752546E-2</v>
      </c>
      <c r="BZ522" s="130">
        <f t="shared" ref="BZ522" si="9552">R522/R529</f>
        <v>4.4575273338940284E-2</v>
      </c>
      <c r="CA522" s="131">
        <f t="shared" ref="CA522" si="9553">S522/S529</f>
        <v>4.5053380782918151E-2</v>
      </c>
      <c r="CB522" s="128">
        <f t="shared" ref="CB522" si="9554">T522/T529</f>
        <v>3.7696335078534031E-2</v>
      </c>
      <c r="CC522" s="129">
        <f t="shared" ref="CC522" si="9555">U522/U529</f>
        <v>2.6360544217687076E-2</v>
      </c>
      <c r="CD522" s="130">
        <f t="shared" ref="CD522" si="9556">V522/V529</f>
        <v>5.6491090659878597E-2</v>
      </c>
      <c r="CE522" s="131">
        <f t="shared" ref="CE522" si="9557">W522/W529</f>
        <v>3.0852547796832691E-2</v>
      </c>
      <c r="CF522" s="128">
        <f t="shared" ref="CF522" si="9558">X522/X529</f>
        <v>2.7098101989480906E-2</v>
      </c>
      <c r="CG522" s="129">
        <f t="shared" ref="CG522" si="9559">Y522/Y529</f>
        <v>4.3970467596390485E-2</v>
      </c>
      <c r="CH522" s="130">
        <f t="shared" ref="CH522" si="9560">Z522/Z529</f>
        <v>4.1341849821455515E-2</v>
      </c>
      <c r="CI522" s="128">
        <f t="shared" ref="CI522" si="9561">AA522/AA529</f>
        <v>4.7632429394407753E-2</v>
      </c>
      <c r="CJ522" s="134">
        <f t="shared" ref="CJ522" si="9562">AB522/AB529</f>
        <v>3.8075023256423361E-2</v>
      </c>
      <c r="CK522" s="135">
        <f t="shared" ref="CK522" si="9563">AC522/AC529</f>
        <v>4.830714890655672E-2</v>
      </c>
    </row>
    <row r="523" spans="1:89" x14ac:dyDescent="0.2">
      <c r="A523" s="145" t="s">
        <v>34</v>
      </c>
      <c r="B523" s="202">
        <v>125</v>
      </c>
      <c r="C523" s="196">
        <v>261</v>
      </c>
      <c r="D523" s="197">
        <v>85</v>
      </c>
      <c r="E523" s="198">
        <v>145</v>
      </c>
      <c r="F523" s="195">
        <v>286</v>
      </c>
      <c r="G523" s="199">
        <v>434</v>
      </c>
      <c r="H523" s="197">
        <v>337</v>
      </c>
      <c r="I523" s="198">
        <v>534</v>
      </c>
      <c r="J523" s="195">
        <v>40</v>
      </c>
      <c r="K523" s="196">
        <v>19</v>
      </c>
      <c r="L523" s="197">
        <v>226</v>
      </c>
      <c r="M523" s="195">
        <v>242</v>
      </c>
      <c r="N523" s="200">
        <v>337</v>
      </c>
      <c r="O523" s="203">
        <v>549</v>
      </c>
      <c r="P523" s="195">
        <v>208</v>
      </c>
      <c r="Q523" s="196">
        <v>291</v>
      </c>
      <c r="R523" s="197">
        <v>341</v>
      </c>
      <c r="S523" s="198">
        <v>318</v>
      </c>
      <c r="T523" s="195">
        <v>59</v>
      </c>
      <c r="U523" s="199">
        <v>94</v>
      </c>
      <c r="V523" s="197">
        <v>212</v>
      </c>
      <c r="W523" s="204">
        <v>220</v>
      </c>
      <c r="X523" s="195">
        <v>158</v>
      </c>
      <c r="Y523" s="199">
        <v>269</v>
      </c>
      <c r="Z523" s="197">
        <v>410</v>
      </c>
      <c r="AA523" s="195">
        <v>403</v>
      </c>
      <c r="AB523" s="169">
        <f t="shared" si="9099"/>
        <v>2824</v>
      </c>
      <c r="AC523" s="170">
        <f t="shared" si="9100"/>
        <v>3779</v>
      </c>
      <c r="BI523" s="145" t="s">
        <v>34</v>
      </c>
      <c r="BJ523" s="128">
        <f>B523/B529</f>
        <v>9.2750612154040221E-3</v>
      </c>
      <c r="BK523" s="129">
        <f t="shared" ref="BK523" si="9564">C523/C529</f>
        <v>2.2016026992830031E-2</v>
      </c>
      <c r="BL523" s="130">
        <f t="shared" ref="BL523" si="9565">D523/D529</f>
        <v>1.319056486654252E-2</v>
      </c>
      <c r="BM523" s="131">
        <f t="shared" ref="BM523" si="9566">E523/E529</f>
        <v>2.6201662450307191E-2</v>
      </c>
      <c r="BN523" s="128">
        <f t="shared" ref="BN523" si="9567">F523/F529</f>
        <v>1.7987421383647798E-2</v>
      </c>
      <c r="BO523" s="129">
        <f t="shared" ref="BO523" si="9568">G523/G529</f>
        <v>3.2898726500909643E-2</v>
      </c>
      <c r="BP523" s="130">
        <f t="shared" ref="BP523" si="9569">H523/H529</f>
        <v>1.6917670682730923E-2</v>
      </c>
      <c r="BQ523" s="131">
        <f t="shared" ref="BQ523" si="9570">I523/I529</f>
        <v>2.7777777777777776E-2</v>
      </c>
      <c r="BR523" s="128">
        <f t="shared" ref="BR523" si="9571">J523/J529</f>
        <v>1.1537352177675224E-2</v>
      </c>
      <c r="BS523" s="129">
        <f t="shared" ref="BS523" si="9572">K523/K529</f>
        <v>5.2924791086350976E-3</v>
      </c>
      <c r="BT523" s="130">
        <f t="shared" ref="BT523" si="9573">L523/L529</f>
        <v>2.1749590992204793E-2</v>
      </c>
      <c r="BU523" s="128">
        <f t="shared" ref="BU523" si="9574">M523/M529</f>
        <v>2.3616668293158973E-2</v>
      </c>
      <c r="BV523" s="132">
        <f t="shared" ref="BV523" si="9575">N523/N529</f>
        <v>1.7869452250914682E-2</v>
      </c>
      <c r="BW523" s="133">
        <f t="shared" ref="BW523" si="9576">O523/O529</f>
        <v>2.6211506326092145E-2</v>
      </c>
      <c r="BX523" s="128">
        <f t="shared" ref="BX523" si="9577">P523/P529</f>
        <v>2.2125305818529943E-2</v>
      </c>
      <c r="BY523" s="129">
        <f t="shared" ref="BY523" si="9578">Q523/Q529</f>
        <v>2.766422663751307E-2</v>
      </c>
      <c r="BZ523" s="130">
        <f t="shared" ref="BZ523" si="9579">R523/R529</f>
        <v>2.6072329688814129E-2</v>
      </c>
      <c r="CA523" s="131">
        <f t="shared" ref="CA523" si="9580">S523/S529</f>
        <v>2.2633451957295374E-2</v>
      </c>
      <c r="CB523" s="128">
        <f t="shared" ref="CB523" si="9581">T523/T529</f>
        <v>2.0593368237347295E-2</v>
      </c>
      <c r="CC523" s="129">
        <f t="shared" ref="CC523" si="9582">U523/U529</f>
        <v>2.6643990929705215E-2</v>
      </c>
      <c r="CD523" s="130">
        <f t="shared" ref="CD523" si="9583">V523/V529</f>
        <v>2.0755825337771684E-2</v>
      </c>
      <c r="CE523" s="131">
        <f t="shared" ref="CE523" si="9584">W523/W529</f>
        <v>1.8052022647082958E-2</v>
      </c>
      <c r="CF523" s="128">
        <f t="shared" ref="CF523" si="9585">X523/X529</f>
        <v>1.8065401326320604E-2</v>
      </c>
      <c r="CG523" s="129">
        <f t="shared" ref="CG523" si="9586">Y523/Y529</f>
        <v>4.4134536505332236E-2</v>
      </c>
      <c r="CH523" s="130">
        <f t="shared" ref="CH523" si="9587">Z523/Z529</f>
        <v>2.0620630689533771E-2</v>
      </c>
      <c r="CI523" s="128">
        <f t="shared" ref="CI523" si="9588">AA523/AA529</f>
        <v>1.8874994145473278E-2</v>
      </c>
      <c r="CJ523" s="134">
        <f t="shared" ref="CJ523" si="9589">AB523/AB529</f>
        <v>1.85003210041534E-2</v>
      </c>
      <c r="CK523" s="135">
        <f t="shared" ref="CK523" si="9590">AC523/AC529</f>
        <v>2.4810099988839065E-2</v>
      </c>
    </row>
    <row r="524" spans="1:89" x14ac:dyDescent="0.2">
      <c r="A524" s="136" t="s">
        <v>35</v>
      </c>
      <c r="B524" s="205">
        <v>0</v>
      </c>
      <c r="C524" s="189">
        <v>117</v>
      </c>
      <c r="D524" s="190">
        <v>3</v>
      </c>
      <c r="E524" s="191">
        <v>72</v>
      </c>
      <c r="F524" s="188">
        <v>4</v>
      </c>
      <c r="G524" s="192">
        <v>170</v>
      </c>
      <c r="H524" s="190">
        <v>37</v>
      </c>
      <c r="I524" s="191">
        <v>137</v>
      </c>
      <c r="J524" s="188">
        <v>9</v>
      </c>
      <c r="K524" s="189">
        <v>7</v>
      </c>
      <c r="L524" s="190">
        <v>43</v>
      </c>
      <c r="M524" s="188">
        <v>32</v>
      </c>
      <c r="N524" s="193">
        <v>79</v>
      </c>
      <c r="O524" s="206">
        <v>98</v>
      </c>
      <c r="P524" s="188">
        <v>33</v>
      </c>
      <c r="Q524" s="189">
        <v>28</v>
      </c>
      <c r="R524" s="190">
        <v>60</v>
      </c>
      <c r="S524" s="191">
        <v>22</v>
      </c>
      <c r="T524" s="188">
        <v>2</v>
      </c>
      <c r="U524" s="192">
        <v>8</v>
      </c>
      <c r="V524" s="190">
        <v>38</v>
      </c>
      <c r="W524" s="207">
        <v>15</v>
      </c>
      <c r="X524" s="188">
        <v>27</v>
      </c>
      <c r="Y524" s="192">
        <v>11</v>
      </c>
      <c r="Z524" s="190">
        <v>29</v>
      </c>
      <c r="AA524" s="188">
        <v>26</v>
      </c>
      <c r="AB524" s="169">
        <f t="shared" si="9099"/>
        <v>364</v>
      </c>
      <c r="AC524" s="170">
        <f t="shared" si="9100"/>
        <v>743</v>
      </c>
      <c r="BI524" s="136" t="s">
        <v>35</v>
      </c>
      <c r="BJ524" s="128">
        <f>B524/B529</f>
        <v>0</v>
      </c>
      <c r="BK524" s="129">
        <f t="shared" ref="BK524" si="9591">C524/C529</f>
        <v>9.8692534795444958E-3</v>
      </c>
      <c r="BL524" s="130">
        <f t="shared" ref="BL524" si="9592">D524/D529</f>
        <v>4.6554934823091247E-4</v>
      </c>
      <c r="BM524" s="131">
        <f t="shared" ref="BM524" si="9593">E524/E529</f>
        <v>1.3010480664980123E-2</v>
      </c>
      <c r="BN524" s="128">
        <f t="shared" ref="BN524" si="9594">F524/F529</f>
        <v>2.5157232704402514E-4</v>
      </c>
      <c r="BO524" s="129">
        <f t="shared" ref="BO524" si="9595">G524/G529</f>
        <v>1.2886597938144329E-2</v>
      </c>
      <c r="BP524" s="130">
        <f t="shared" ref="BP524" si="9596">H524/H529</f>
        <v>1.8574297188755019E-3</v>
      </c>
      <c r="BQ524" s="131">
        <f t="shared" ref="BQ524" si="9597">I524/I529</f>
        <v>7.1265085310029128E-3</v>
      </c>
      <c r="BR524" s="128">
        <f t="shared" ref="BR524" si="9598">J524/J529</f>
        <v>2.5959042399769255E-3</v>
      </c>
      <c r="BS524" s="129">
        <f t="shared" ref="BS524" si="9599">K524/K529</f>
        <v>1.9498607242339832E-3</v>
      </c>
      <c r="BT524" s="130">
        <f t="shared" ref="BT524" si="9600">L524/L529</f>
        <v>4.1381965162159565E-3</v>
      </c>
      <c r="BU524" s="128">
        <f t="shared" ref="BU524" si="9601">M524/M529</f>
        <v>3.1228652288474677E-3</v>
      </c>
      <c r="BV524" s="132">
        <f t="shared" ref="BV524" si="9602">N524/N529</f>
        <v>4.1889813881966168E-3</v>
      </c>
      <c r="BW524" s="133">
        <f t="shared" ref="BW524" si="9603">O524/O529</f>
        <v>4.6789209835282888E-3</v>
      </c>
      <c r="BX524" s="128">
        <f t="shared" ref="BX524" si="9604">P524/P529</f>
        <v>3.5102648654398469E-3</v>
      </c>
      <c r="BY524" s="129">
        <f t="shared" ref="BY524" si="9605">Q524/Q529</f>
        <v>2.6618499857400894E-3</v>
      </c>
      <c r="BZ524" s="130">
        <f t="shared" ref="BZ524" si="9606">R524/R529</f>
        <v>4.5875066901139233E-3</v>
      </c>
      <c r="CA524" s="131">
        <f t="shared" ref="CA524" si="9607">S524/S529</f>
        <v>1.5658362989323844E-3</v>
      </c>
      <c r="CB524" s="128">
        <f t="shared" ref="CB524" si="9608">T524/T529</f>
        <v>6.9808027923211173E-4</v>
      </c>
      <c r="CC524" s="129">
        <f t="shared" ref="CC524" si="9609">U524/U529</f>
        <v>2.2675736961451248E-3</v>
      </c>
      <c r="CD524" s="130">
        <f t="shared" ref="CD524" si="9610">V524/V529</f>
        <v>3.7203837869590759E-3</v>
      </c>
      <c r="CE524" s="131">
        <f t="shared" ref="CE524" si="9611">W524/W529</f>
        <v>1.2308197259374744E-3</v>
      </c>
      <c r="CF524" s="128">
        <f t="shared" ref="CF524" si="9612">X524/X529</f>
        <v>3.0871255431054196E-3</v>
      </c>
      <c r="CG524" s="129">
        <f t="shared" ref="CG524" si="9613">Y524/Y529</f>
        <v>1.804757998359311E-3</v>
      </c>
      <c r="CH524" s="130">
        <f t="shared" ref="CH524" si="9614">Z524/Z529</f>
        <v>1.4585324146255596E-3</v>
      </c>
      <c r="CI524" s="128">
        <f t="shared" ref="CI524" si="9615">AA524/AA529</f>
        <v>1.2177415577724698E-3</v>
      </c>
      <c r="CJ524" s="134">
        <f t="shared" ref="CJ524" si="9616">AB524/AB529</f>
        <v>2.3846022824050416E-3</v>
      </c>
      <c r="CK524" s="135">
        <f t="shared" ref="CK524" si="9617">AC524/AC529</f>
        <v>4.8779847292160427E-3</v>
      </c>
    </row>
    <row r="525" spans="1:89" x14ac:dyDescent="0.2">
      <c r="A525" s="145" t="s">
        <v>36</v>
      </c>
      <c r="B525" s="202">
        <v>0</v>
      </c>
      <c r="C525" s="196">
        <v>0</v>
      </c>
      <c r="D525" s="197">
        <v>0</v>
      </c>
      <c r="E525" s="198">
        <v>0</v>
      </c>
      <c r="F525" s="195">
        <v>0</v>
      </c>
      <c r="G525" s="199">
        <v>0</v>
      </c>
      <c r="H525" s="197">
        <v>0</v>
      </c>
      <c r="I525" s="198">
        <v>0</v>
      </c>
      <c r="J525" s="195">
        <v>0</v>
      </c>
      <c r="K525" s="199">
        <v>0</v>
      </c>
      <c r="L525" s="197">
        <v>0</v>
      </c>
      <c r="M525" s="195">
        <v>0</v>
      </c>
      <c r="N525" s="200">
        <v>0</v>
      </c>
      <c r="O525" s="203">
        <v>0</v>
      </c>
      <c r="P525" s="195">
        <v>0</v>
      </c>
      <c r="Q525" s="199">
        <v>0</v>
      </c>
      <c r="R525" s="197">
        <v>0</v>
      </c>
      <c r="S525" s="198">
        <v>0</v>
      </c>
      <c r="T525" s="195">
        <v>0</v>
      </c>
      <c r="U525" s="199">
        <v>0</v>
      </c>
      <c r="V525" s="197">
        <v>0</v>
      </c>
      <c r="W525" s="198">
        <v>0</v>
      </c>
      <c r="X525" s="195">
        <v>0</v>
      </c>
      <c r="Y525" s="199">
        <v>0</v>
      </c>
      <c r="Z525" s="197">
        <v>0</v>
      </c>
      <c r="AA525" s="195">
        <v>0</v>
      </c>
      <c r="AB525" s="169">
        <f t="shared" si="9099"/>
        <v>0</v>
      </c>
      <c r="AC525" s="170">
        <f t="shared" si="9100"/>
        <v>0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0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71">
        <v>0</v>
      </c>
      <c r="AC526" s="172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71">
        <f t="shared" ref="AB527:AB528" si="9673">SUM(B527,D527,F527,H527,J527,L527,N527,P527,R527,T527,V527,X527,Z527)</f>
        <v>0</v>
      </c>
      <c r="AC527" s="172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71">
        <f t="shared" si="9673"/>
        <v>0</v>
      </c>
      <c r="AC528" s="172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66" t="s">
        <v>13</v>
      </c>
      <c r="B529" s="20">
        <f t="shared" ref="B529:AA529" si="9728">SUM(B506:B528)</f>
        <v>13477</v>
      </c>
      <c r="C529" s="21">
        <f t="shared" si="9728"/>
        <v>11855</v>
      </c>
      <c r="D529" s="20">
        <f t="shared" si="9728"/>
        <v>6444</v>
      </c>
      <c r="E529" s="21">
        <f t="shared" si="9728"/>
        <v>5534</v>
      </c>
      <c r="F529" s="20">
        <f t="shared" si="9728"/>
        <v>15900</v>
      </c>
      <c r="G529" s="21">
        <f t="shared" si="9728"/>
        <v>13192</v>
      </c>
      <c r="H529" s="20">
        <f t="shared" si="9728"/>
        <v>19920</v>
      </c>
      <c r="I529" s="21">
        <f t="shared" si="9728"/>
        <v>19224</v>
      </c>
      <c r="J529" s="20">
        <f t="shared" si="9728"/>
        <v>3467</v>
      </c>
      <c r="K529" s="21">
        <f t="shared" si="9728"/>
        <v>3590</v>
      </c>
      <c r="L529" s="20">
        <f t="shared" si="9728"/>
        <v>10391</v>
      </c>
      <c r="M529" s="21">
        <f t="shared" si="9728"/>
        <v>10247</v>
      </c>
      <c r="N529" s="20">
        <f t="shared" si="9728"/>
        <v>18859</v>
      </c>
      <c r="O529" s="21">
        <f t="shared" si="9728"/>
        <v>20945</v>
      </c>
      <c r="P529" s="20">
        <f t="shared" si="9728"/>
        <v>9401</v>
      </c>
      <c r="Q529" s="21">
        <f t="shared" si="9728"/>
        <v>10519</v>
      </c>
      <c r="R529" s="20">
        <f t="shared" si="9728"/>
        <v>13079</v>
      </c>
      <c r="S529" s="21">
        <f t="shared" si="9728"/>
        <v>14050</v>
      </c>
      <c r="T529" s="20">
        <f t="shared" si="9728"/>
        <v>2865</v>
      </c>
      <c r="U529" s="21">
        <f t="shared" si="9728"/>
        <v>3528</v>
      </c>
      <c r="V529" s="20">
        <f t="shared" si="9728"/>
        <v>10214</v>
      </c>
      <c r="W529" s="21">
        <f t="shared" si="9728"/>
        <v>12187</v>
      </c>
      <c r="X529" s="20">
        <f t="shared" si="9728"/>
        <v>8746</v>
      </c>
      <c r="Y529" s="21">
        <f t="shared" si="9728"/>
        <v>6095</v>
      </c>
      <c r="Z529" s="20">
        <f t="shared" si="9728"/>
        <v>19883</v>
      </c>
      <c r="AA529" s="21">
        <f t="shared" si="9728"/>
        <v>21351</v>
      </c>
      <c r="AB529" s="173">
        <f>SUM(AB505:AB528)</f>
        <v>152646</v>
      </c>
      <c r="AC529" s="174">
        <f t="shared" ref="AC529" si="9729">SUM(AC505:AC528)</f>
        <v>152317</v>
      </c>
      <c r="BI529" s="266" t="s">
        <v>13</v>
      </c>
      <c r="BJ529" s="154">
        <f>SUM(BJ505:BJ528)</f>
        <v>1.0000000000000002</v>
      </c>
      <c r="BK529" s="155">
        <f t="shared" ref="BK529:CK529" si="9730">SUM(BK505:BK528)</f>
        <v>1</v>
      </c>
      <c r="BL529" s="154">
        <f t="shared" si="9730"/>
        <v>1.0000000000000002</v>
      </c>
      <c r="BM529" s="155">
        <f t="shared" si="9730"/>
        <v>1</v>
      </c>
      <c r="BN529" s="154">
        <f t="shared" si="9730"/>
        <v>1</v>
      </c>
      <c r="BO529" s="155">
        <f t="shared" si="9730"/>
        <v>0.99999999999999989</v>
      </c>
      <c r="BP529" s="154">
        <f t="shared" si="9730"/>
        <v>0.99999999999999989</v>
      </c>
      <c r="BQ529" s="155">
        <f t="shared" si="9730"/>
        <v>1</v>
      </c>
      <c r="BR529" s="154">
        <f t="shared" si="9730"/>
        <v>1</v>
      </c>
      <c r="BS529" s="155">
        <f t="shared" si="9730"/>
        <v>1.0000000000000002</v>
      </c>
      <c r="BT529" s="154">
        <f t="shared" si="9730"/>
        <v>0.99999999999999989</v>
      </c>
      <c r="BU529" s="155">
        <f t="shared" si="9730"/>
        <v>1</v>
      </c>
      <c r="BV529" s="154">
        <f t="shared" si="9730"/>
        <v>0.99999999999999989</v>
      </c>
      <c r="BW529" s="155">
        <f t="shared" si="9730"/>
        <v>1</v>
      </c>
      <c r="BX529" s="154">
        <f t="shared" si="9730"/>
        <v>1</v>
      </c>
      <c r="BY529" s="155">
        <f t="shared" si="9730"/>
        <v>0.99999999999999989</v>
      </c>
      <c r="BZ529" s="154">
        <f t="shared" si="9730"/>
        <v>1</v>
      </c>
      <c r="CA529" s="155">
        <f t="shared" si="9730"/>
        <v>1.0000000000000002</v>
      </c>
      <c r="CB529" s="154">
        <f t="shared" si="9730"/>
        <v>0.99999999999999989</v>
      </c>
      <c r="CC529" s="155">
        <f t="shared" si="9730"/>
        <v>1.0000000000000002</v>
      </c>
      <c r="CD529" s="154">
        <f t="shared" si="9730"/>
        <v>0.99999999999999989</v>
      </c>
      <c r="CE529" s="155">
        <f t="shared" si="9730"/>
        <v>1</v>
      </c>
      <c r="CF529" s="154">
        <f t="shared" si="9730"/>
        <v>1</v>
      </c>
      <c r="CG529" s="155">
        <f t="shared" si="9730"/>
        <v>1</v>
      </c>
      <c r="CH529" s="154">
        <f t="shared" si="9730"/>
        <v>1</v>
      </c>
      <c r="CI529" s="155">
        <f t="shared" si="9730"/>
        <v>0.99999999999999989</v>
      </c>
      <c r="CJ529" s="154">
        <f t="shared" si="9730"/>
        <v>0.99999999999999989</v>
      </c>
      <c r="CK529" s="155">
        <f t="shared" si="9730"/>
        <v>1.0000000000000002</v>
      </c>
    </row>
    <row r="530" spans="1:89" ht="13.5" thickTop="1" x14ac:dyDescent="0.2">
      <c r="A530" s="186"/>
    </row>
    <row r="532" spans="1:89" x14ac:dyDescent="0.2">
      <c r="A532" s="300">
        <f>+A501+1</f>
        <v>44579</v>
      </c>
      <c r="B532" s="300"/>
      <c r="C532" s="300"/>
      <c r="D532" s="300"/>
      <c r="BI532" s="305">
        <f>+BI470+2</f>
        <v>44579</v>
      </c>
      <c r="BJ532" s="305"/>
      <c r="BK532" s="305"/>
      <c r="BL532" s="305"/>
    </row>
    <row r="533" spans="1:89" ht="13.5" thickBot="1" x14ac:dyDescent="0.25">
      <c r="AE533" s="269" t="s">
        <v>84</v>
      </c>
    </row>
    <row r="534" spans="1:89" ht="14.25" thickTop="1" thickBot="1" x14ac:dyDescent="0.25">
      <c r="A534" s="296" t="s">
        <v>0</v>
      </c>
      <c r="B534" s="298" t="s">
        <v>1</v>
      </c>
      <c r="C534" s="299"/>
      <c r="D534" s="298" t="s">
        <v>2</v>
      </c>
      <c r="E534" s="299"/>
      <c r="F534" s="298" t="s">
        <v>3</v>
      </c>
      <c r="G534" s="299"/>
      <c r="H534" s="298" t="s">
        <v>4</v>
      </c>
      <c r="I534" s="299"/>
      <c r="J534" s="298" t="s">
        <v>5</v>
      </c>
      <c r="K534" s="299"/>
      <c r="L534" s="298" t="s">
        <v>6</v>
      </c>
      <c r="M534" s="299"/>
      <c r="N534" s="298" t="s">
        <v>7</v>
      </c>
      <c r="O534" s="299"/>
      <c r="P534" s="298" t="s">
        <v>8</v>
      </c>
      <c r="Q534" s="299"/>
      <c r="R534" s="298" t="s">
        <v>9</v>
      </c>
      <c r="S534" s="299"/>
      <c r="T534" s="298" t="s">
        <v>10</v>
      </c>
      <c r="U534" s="299"/>
      <c r="V534" s="298" t="s">
        <v>11</v>
      </c>
      <c r="W534" s="299"/>
      <c r="X534" s="298" t="s">
        <v>12</v>
      </c>
      <c r="Y534" s="299"/>
      <c r="Z534" s="301" t="s">
        <v>40</v>
      </c>
      <c r="AA534" s="302"/>
      <c r="AB534" s="303" t="s">
        <v>41</v>
      </c>
      <c r="AC534" s="304"/>
      <c r="AE534" s="296" t="s">
        <v>0</v>
      </c>
      <c r="AF534" s="298" t="s">
        <v>1</v>
      </c>
      <c r="AG534" s="299"/>
      <c r="AH534" s="298" t="s">
        <v>2</v>
      </c>
      <c r="AI534" s="299"/>
      <c r="AJ534" s="298" t="s">
        <v>3</v>
      </c>
      <c r="AK534" s="299"/>
      <c r="AL534" s="298" t="s">
        <v>4</v>
      </c>
      <c r="AM534" s="299"/>
      <c r="AN534" s="298" t="s">
        <v>5</v>
      </c>
      <c r="AO534" s="299"/>
      <c r="AP534" s="298" t="s">
        <v>6</v>
      </c>
      <c r="AQ534" s="299"/>
      <c r="AR534" s="298" t="s">
        <v>7</v>
      </c>
      <c r="AS534" s="299"/>
      <c r="AT534" s="298" t="s">
        <v>8</v>
      </c>
      <c r="AU534" s="299"/>
      <c r="AV534" s="298" t="s">
        <v>9</v>
      </c>
      <c r="AW534" s="299"/>
      <c r="AX534" s="298" t="s">
        <v>10</v>
      </c>
      <c r="AY534" s="299"/>
      <c r="AZ534" s="298" t="s">
        <v>11</v>
      </c>
      <c r="BA534" s="299"/>
      <c r="BB534" s="298" t="s">
        <v>12</v>
      </c>
      <c r="BC534" s="299"/>
      <c r="BD534" s="301" t="s">
        <v>40</v>
      </c>
      <c r="BE534" s="302"/>
      <c r="BF534" s="303" t="s">
        <v>41</v>
      </c>
      <c r="BG534" s="304"/>
      <c r="BI534" s="296" t="s">
        <v>0</v>
      </c>
      <c r="BJ534" s="298" t="s">
        <v>1</v>
      </c>
      <c r="BK534" s="299"/>
      <c r="BL534" s="298" t="s">
        <v>2</v>
      </c>
      <c r="BM534" s="299"/>
      <c r="BN534" s="298" t="s">
        <v>3</v>
      </c>
      <c r="BO534" s="299"/>
      <c r="BP534" s="298" t="s">
        <v>4</v>
      </c>
      <c r="BQ534" s="299"/>
      <c r="BR534" s="298" t="s">
        <v>5</v>
      </c>
      <c r="BS534" s="299"/>
      <c r="BT534" s="298" t="s">
        <v>6</v>
      </c>
      <c r="BU534" s="299"/>
      <c r="BV534" s="298" t="s">
        <v>7</v>
      </c>
      <c r="BW534" s="299"/>
      <c r="BX534" s="298" t="s">
        <v>8</v>
      </c>
      <c r="BY534" s="299"/>
      <c r="BZ534" s="298" t="s">
        <v>9</v>
      </c>
      <c r="CA534" s="299"/>
      <c r="CB534" s="298" t="s">
        <v>10</v>
      </c>
      <c r="CC534" s="299"/>
      <c r="CD534" s="298" t="s">
        <v>11</v>
      </c>
      <c r="CE534" s="299"/>
      <c r="CF534" s="298" t="s">
        <v>12</v>
      </c>
      <c r="CG534" s="299"/>
      <c r="CH534" s="301" t="s">
        <v>40</v>
      </c>
      <c r="CI534" s="302"/>
      <c r="CJ534" s="298" t="s">
        <v>41</v>
      </c>
      <c r="CK534" s="299"/>
    </row>
    <row r="535" spans="1:89" ht="15" thickTop="1" thickBot="1" x14ac:dyDescent="0.3">
      <c r="A535" s="297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75" t="s">
        <v>14</v>
      </c>
      <c r="AC535" s="176" t="s">
        <v>15</v>
      </c>
      <c r="AE535" s="297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75" t="s">
        <v>14</v>
      </c>
      <c r="BG535" s="176" t="s">
        <v>15</v>
      </c>
      <c r="BI535" s="297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85"/>
      <c r="D536" s="126"/>
      <c r="E536" s="179"/>
      <c r="F536" s="125"/>
      <c r="G536" s="127"/>
      <c r="H536" s="126"/>
      <c r="I536" s="179"/>
      <c r="J536" s="125"/>
      <c r="K536" s="127"/>
      <c r="L536" s="126"/>
      <c r="M536" s="125"/>
      <c r="N536" s="178"/>
      <c r="O536" s="180"/>
      <c r="P536" s="125"/>
      <c r="Q536" s="127"/>
      <c r="R536" s="126"/>
      <c r="S536" s="179"/>
      <c r="T536" s="125"/>
      <c r="U536" s="127"/>
      <c r="V536" s="126"/>
      <c r="W536" s="179"/>
      <c r="X536" s="125"/>
      <c r="Y536" s="127"/>
      <c r="Z536" s="183"/>
      <c r="AA536" s="184"/>
      <c r="AB536" s="169">
        <f>B536+D536+F536+H536+J536+L536+N536+P536+R536+T536+V536+X536+Z536</f>
        <v>0</v>
      </c>
      <c r="AC536" s="170">
        <f>C536+E536+G536+I536+K536+M536+O536+Q536+S536+U536+W536+Y536+AA536</f>
        <v>0</v>
      </c>
      <c r="AD536" s="230"/>
      <c r="AE536" s="272" t="str">
        <f>$AE$9</f>
        <v>07:00 - 07:59</v>
      </c>
      <c r="AF536" s="125">
        <f>SUMIF($A$9:$A$32,$AE536,B$536:B$559)</f>
        <v>1465</v>
      </c>
      <c r="AG536" s="185">
        <f t="shared" ref="AG536:AV537" si="9731">SUMIF($A$9:$A$32,$AE536,C$536:C$559)</f>
        <v>632</v>
      </c>
      <c r="AH536" s="126">
        <f t="shared" si="9731"/>
        <v>596</v>
      </c>
      <c r="AI536" s="179">
        <f t="shared" si="9731"/>
        <v>488</v>
      </c>
      <c r="AJ536" s="125">
        <f t="shared" si="9731"/>
        <v>1396</v>
      </c>
      <c r="AK536" s="127">
        <f t="shared" si="9731"/>
        <v>858</v>
      </c>
      <c r="AL536" s="126">
        <f t="shared" si="9731"/>
        <v>1735</v>
      </c>
      <c r="AM536" s="179">
        <f t="shared" si="9731"/>
        <v>1137</v>
      </c>
      <c r="AN536" s="125">
        <f t="shared" si="9731"/>
        <v>145</v>
      </c>
      <c r="AO536" s="127">
        <f t="shared" si="9731"/>
        <v>505</v>
      </c>
      <c r="AP536" s="126">
        <f t="shared" si="9731"/>
        <v>535</v>
      </c>
      <c r="AQ536" s="125">
        <f t="shared" si="9731"/>
        <v>1297</v>
      </c>
      <c r="AR536" s="178">
        <f t="shared" si="9731"/>
        <v>1547</v>
      </c>
      <c r="AS536" s="180">
        <f t="shared" si="9731"/>
        <v>2061</v>
      </c>
      <c r="AT536" s="125">
        <f t="shared" si="9731"/>
        <v>1029</v>
      </c>
      <c r="AU536" s="127">
        <f t="shared" si="9731"/>
        <v>914</v>
      </c>
      <c r="AV536" s="126">
        <f t="shared" si="9731"/>
        <v>1039</v>
      </c>
      <c r="AW536" s="179">
        <f t="shared" ref="AW536:BE537" si="9732">SUMIF($A$9:$A$32,$AE536,S$536:S$559)</f>
        <v>1013</v>
      </c>
      <c r="AX536" s="125">
        <f t="shared" si="9732"/>
        <v>170</v>
      </c>
      <c r="AY536" s="127">
        <f t="shared" si="9732"/>
        <v>529</v>
      </c>
      <c r="AZ536" s="126">
        <f t="shared" si="9732"/>
        <v>450</v>
      </c>
      <c r="BA536" s="179">
        <f t="shared" si="9732"/>
        <v>1183</v>
      </c>
      <c r="BB536" s="125">
        <f t="shared" si="9732"/>
        <v>818</v>
      </c>
      <c r="BC536" s="127">
        <f t="shared" si="9732"/>
        <v>728</v>
      </c>
      <c r="BD536" s="183">
        <f t="shared" si="9732"/>
        <v>1615</v>
      </c>
      <c r="BE536" s="184">
        <f t="shared" si="9732"/>
        <v>1228</v>
      </c>
      <c r="BF536" s="169">
        <f>AF536+AH536+AJ536+AL536+AN536+AP536+AR536+AT536+AV536+AX536+AZ536+BB536+BD536</f>
        <v>12540</v>
      </c>
      <c r="BG536" s="170">
        <f>AG536+AI536+AK536+AM536+AO536+AQ536+AS536+AU536+AW536+AY536+BA536+BC536+BE536</f>
        <v>12573</v>
      </c>
      <c r="BH536" s="23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88">
        <v>155</v>
      </c>
      <c r="C537" s="189">
        <v>0</v>
      </c>
      <c r="D537" s="190">
        <v>92</v>
      </c>
      <c r="E537" s="191">
        <v>2</v>
      </c>
      <c r="F537" s="188">
        <v>490</v>
      </c>
      <c r="G537" s="192">
        <v>1</v>
      </c>
      <c r="H537" s="190">
        <v>238</v>
      </c>
      <c r="I537" s="191">
        <v>20</v>
      </c>
      <c r="J537" s="188">
        <v>5</v>
      </c>
      <c r="K537" s="192">
        <v>13</v>
      </c>
      <c r="L537" s="190">
        <v>15</v>
      </c>
      <c r="M537" s="188">
        <v>44</v>
      </c>
      <c r="N537" s="193">
        <v>89</v>
      </c>
      <c r="O537" s="194">
        <v>65</v>
      </c>
      <c r="P537" s="188">
        <v>30</v>
      </c>
      <c r="Q537" s="192">
        <v>45</v>
      </c>
      <c r="R537" s="190">
        <v>9</v>
      </c>
      <c r="S537" s="191">
        <v>50</v>
      </c>
      <c r="T537" s="188">
        <v>0</v>
      </c>
      <c r="U537" s="192">
        <v>20</v>
      </c>
      <c r="V537" s="190">
        <v>0</v>
      </c>
      <c r="W537" s="191">
        <v>17</v>
      </c>
      <c r="X537" s="188">
        <v>7</v>
      </c>
      <c r="Y537" s="192">
        <v>0</v>
      </c>
      <c r="Z537" s="190">
        <v>0</v>
      </c>
      <c r="AA537" s="188">
        <v>0</v>
      </c>
      <c r="AB537" s="169">
        <f t="shared" ref="AB537:AB556" si="9760">B537+D537+F537+H537+J537+L537+N537+P537+R537+T537+V537+X537+Z537</f>
        <v>1130</v>
      </c>
      <c r="AC537" s="170">
        <f t="shared" ref="AC537:AC556" si="9761">C537+E537+G537+I537+K537+M537+O537+Q537+S537+U537+W537+Y537+AA537</f>
        <v>277</v>
      </c>
      <c r="AD537" s="231"/>
      <c r="AE537" s="274" t="str">
        <f>$AE$10</f>
        <v>08:00 - 08:59</v>
      </c>
      <c r="AF537" s="125">
        <f>SUMIF($A$9:$A$32,$AE537,B$536:B$559)</f>
        <v>1193</v>
      </c>
      <c r="AG537" s="189">
        <f t="shared" si="9731"/>
        <v>618</v>
      </c>
      <c r="AH537" s="190">
        <f t="shared" si="9731"/>
        <v>399</v>
      </c>
      <c r="AI537" s="191">
        <f t="shared" si="9731"/>
        <v>438</v>
      </c>
      <c r="AJ537" s="275">
        <f t="shared" si="9731"/>
        <v>1567</v>
      </c>
      <c r="AK537" s="192">
        <f t="shared" si="9731"/>
        <v>699</v>
      </c>
      <c r="AL537" s="190">
        <f t="shared" si="9731"/>
        <v>1571</v>
      </c>
      <c r="AM537" s="191">
        <f t="shared" si="9731"/>
        <v>1010</v>
      </c>
      <c r="AN537" s="275">
        <f t="shared" si="9731"/>
        <v>127</v>
      </c>
      <c r="AO537" s="192">
        <f t="shared" si="9731"/>
        <v>470</v>
      </c>
      <c r="AP537" s="190">
        <f t="shared" si="9731"/>
        <v>443</v>
      </c>
      <c r="AQ537" s="275">
        <f t="shared" si="9731"/>
        <v>1348</v>
      </c>
      <c r="AR537" s="193">
        <f t="shared" si="9731"/>
        <v>1174</v>
      </c>
      <c r="AS537" s="194">
        <f t="shared" si="9731"/>
        <v>1979</v>
      </c>
      <c r="AT537" s="275">
        <f t="shared" si="9731"/>
        <v>726</v>
      </c>
      <c r="AU537" s="192">
        <f t="shared" si="9731"/>
        <v>799</v>
      </c>
      <c r="AV537" s="190">
        <f t="shared" si="9731"/>
        <v>1040</v>
      </c>
      <c r="AW537" s="191">
        <f t="shared" si="9732"/>
        <v>868</v>
      </c>
      <c r="AX537" s="275">
        <f t="shared" si="9732"/>
        <v>124</v>
      </c>
      <c r="AY537" s="192">
        <f t="shared" si="9732"/>
        <v>416</v>
      </c>
      <c r="AZ537" s="190">
        <f t="shared" si="9732"/>
        <v>386</v>
      </c>
      <c r="BA537" s="191">
        <f t="shared" si="9732"/>
        <v>1030</v>
      </c>
      <c r="BB537" s="275">
        <f t="shared" si="9732"/>
        <v>661</v>
      </c>
      <c r="BC537" s="192">
        <f t="shared" si="9732"/>
        <v>642</v>
      </c>
      <c r="BD537" s="190">
        <f t="shared" si="9732"/>
        <v>1378</v>
      </c>
      <c r="BE537" s="275">
        <f t="shared" si="9732"/>
        <v>1177</v>
      </c>
      <c r="BF537" s="171">
        <f>SUM(AF537,AH537,AJ537,AL537,AN537,AP537,AR537,AT537,AV537,AX537,AZ537,BB537,BD537)</f>
        <v>10789</v>
      </c>
      <c r="BG537" s="172">
        <f>SUM(AG537,AI537,AK537,AM537,AO537,AQ537,AS537,AU537,AW537,AY537,BA537,BC537,BE537)</f>
        <v>11494</v>
      </c>
      <c r="BH537" s="231"/>
      <c r="BI537" s="136" t="s">
        <v>17</v>
      </c>
      <c r="BJ537" s="128">
        <f>B537/B560</f>
        <v>1.2652028405844421E-2</v>
      </c>
      <c r="BK537" s="129">
        <f t="shared" ref="BK537" si="9762">C537/C560</f>
        <v>0</v>
      </c>
      <c r="BL537" s="130">
        <f t="shared" ref="BL537" si="9763">D537/D560</f>
        <v>1.6016713091922007E-2</v>
      </c>
      <c r="BM537" s="131">
        <f t="shared" ref="BM537" si="9764">E537/E560</f>
        <v>3.5442140705298599E-4</v>
      </c>
      <c r="BN537" s="128">
        <f t="shared" ref="BN537" si="9765">F537/F560</f>
        <v>3.3702455464612424E-2</v>
      </c>
      <c r="BO537" s="129">
        <f t="shared" ref="BO537" si="9766">G537/G560</f>
        <v>7.2364136334032849E-5</v>
      </c>
      <c r="BP537" s="130">
        <f t="shared" ref="BP537" si="9767">H537/H560</f>
        <v>1.3036095744098154E-2</v>
      </c>
      <c r="BQ537" s="131">
        <f t="shared" ref="BQ537" si="9768">I537/I560</f>
        <v>1.0610642474401825E-3</v>
      </c>
      <c r="BR537" s="128">
        <f t="shared" ref="BR537" si="9769">J537/J560</f>
        <v>1.4598540145985401E-3</v>
      </c>
      <c r="BS537" s="129">
        <f t="shared" ref="BS537" si="9770">K537/K560</f>
        <v>3.909774436090226E-3</v>
      </c>
      <c r="BT537" s="130">
        <f t="shared" ref="BT537" si="9771">L537/L560</f>
        <v>1.4416146083613647E-3</v>
      </c>
      <c r="BU537" s="128">
        <f t="shared" ref="BU537" si="9772">M537/M560</f>
        <v>4.4039635672104898E-3</v>
      </c>
      <c r="BV537" s="132">
        <f t="shared" ref="BV537" si="9773">N537/N560</f>
        <v>4.5051885598582642E-3</v>
      </c>
      <c r="BW537" s="133">
        <f t="shared" ref="BW537" si="9774">O537/O560</f>
        <v>3.2881424524484016E-3</v>
      </c>
      <c r="BX537" s="128">
        <f t="shared" ref="BX537" si="9775">P537/P560</f>
        <v>3.01901982489685E-3</v>
      </c>
      <c r="BY537" s="129">
        <f t="shared" ref="BY537" si="9776">Q537/Q560</f>
        <v>4.5390357070808959E-3</v>
      </c>
      <c r="BZ537" s="130">
        <f t="shared" ref="BZ537" si="9777">R537/R560</f>
        <v>7.118563632049355E-4</v>
      </c>
      <c r="CA537" s="131">
        <f t="shared" ref="CA537" si="9778">S537/S560</f>
        <v>3.7610952309312471E-3</v>
      </c>
      <c r="CB537" s="128">
        <f t="shared" ref="CB537" si="9779">T537/T560</f>
        <v>0</v>
      </c>
      <c r="CC537" s="129">
        <f t="shared" ref="CC537" si="9780">U537/U560</f>
        <v>6.0186578393018357E-3</v>
      </c>
      <c r="CD537" s="130">
        <f t="shared" ref="CD537" si="9781">V537/V560</f>
        <v>0</v>
      </c>
      <c r="CE537" s="131">
        <f t="shared" ref="CE537" si="9782">W537/W560</f>
        <v>1.5089650275164211E-3</v>
      </c>
      <c r="CF537" s="128">
        <f t="shared" ref="CF537" si="9783">X537/X560</f>
        <v>8.0515297906602254E-4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7.6864996496860778E-3</v>
      </c>
      <c r="CK537" s="135">
        <f t="shared" ref="CK537" si="9788">AC537/AC560</f>
        <v>1.8869852515412651E-3</v>
      </c>
    </row>
    <row r="538" spans="1:89" ht="13.5" thickBot="1" x14ac:dyDescent="0.25">
      <c r="A538" s="145" t="s">
        <v>18</v>
      </c>
      <c r="B538" s="195">
        <v>826</v>
      </c>
      <c r="C538" s="196">
        <v>0</v>
      </c>
      <c r="D538" s="197">
        <v>362</v>
      </c>
      <c r="E538" s="198">
        <v>73</v>
      </c>
      <c r="F538" s="195">
        <v>1397</v>
      </c>
      <c r="G538" s="199">
        <v>195</v>
      </c>
      <c r="H538" s="197">
        <v>990</v>
      </c>
      <c r="I538" s="198">
        <v>317</v>
      </c>
      <c r="J538" s="195">
        <v>40</v>
      </c>
      <c r="K538" s="199">
        <v>119</v>
      </c>
      <c r="L538" s="197">
        <v>224</v>
      </c>
      <c r="M538" s="195">
        <v>446</v>
      </c>
      <c r="N538" s="200">
        <v>666</v>
      </c>
      <c r="O538" s="201">
        <v>910</v>
      </c>
      <c r="P538" s="195">
        <v>312</v>
      </c>
      <c r="Q538" s="199">
        <v>469</v>
      </c>
      <c r="R538" s="197">
        <v>424</v>
      </c>
      <c r="S538" s="198">
        <v>515</v>
      </c>
      <c r="T538" s="195">
        <v>40</v>
      </c>
      <c r="U538" s="199">
        <v>228</v>
      </c>
      <c r="V538" s="197">
        <v>166</v>
      </c>
      <c r="W538" s="198">
        <v>670</v>
      </c>
      <c r="X538" s="195">
        <v>377</v>
      </c>
      <c r="Y538" s="199">
        <v>334</v>
      </c>
      <c r="Z538" s="197">
        <v>846</v>
      </c>
      <c r="AA538" s="195">
        <v>560</v>
      </c>
      <c r="AB538" s="169">
        <f t="shared" si="9760"/>
        <v>6670</v>
      </c>
      <c r="AC538" s="170">
        <f t="shared" si="9761"/>
        <v>4836</v>
      </c>
      <c r="AE538" s="272"/>
      <c r="AF538" s="125"/>
      <c r="AG538" s="196"/>
      <c r="AH538" s="197"/>
      <c r="AI538" s="198"/>
      <c r="AJ538" s="195"/>
      <c r="AK538" s="199"/>
      <c r="AL538" s="197"/>
      <c r="AM538" s="198"/>
      <c r="AN538" s="195"/>
      <c r="AO538" s="199"/>
      <c r="AP538" s="197"/>
      <c r="AQ538" s="195"/>
      <c r="AR538" s="200"/>
      <c r="AS538" s="201"/>
      <c r="AT538" s="195"/>
      <c r="AU538" s="199"/>
      <c r="AV538" s="197"/>
      <c r="AW538" s="198"/>
      <c r="AX538" s="195"/>
      <c r="AY538" s="199"/>
      <c r="AZ538" s="197"/>
      <c r="BA538" s="198"/>
      <c r="BB538" s="195"/>
      <c r="BC538" s="199"/>
      <c r="BD538" s="197"/>
      <c r="BE538" s="195"/>
      <c r="BF538" s="171"/>
      <c r="BG538" s="172"/>
      <c r="BI538" s="145" t="s">
        <v>18</v>
      </c>
      <c r="BJ538" s="128">
        <f>B538/B560</f>
        <v>6.7423067504693499E-2</v>
      </c>
      <c r="BK538" s="129">
        <f t="shared" ref="BK538" si="9789">C538/C560</f>
        <v>0</v>
      </c>
      <c r="BL538" s="130">
        <f t="shared" ref="BL538" si="9790">D538/D560</f>
        <v>6.302228412256268E-2</v>
      </c>
      <c r="BM538" s="131">
        <f t="shared" ref="BM538" si="9791">E538/E560</f>
        <v>1.2936381357433989E-2</v>
      </c>
      <c r="BN538" s="128">
        <f t="shared" ref="BN538" si="9792">F538/F560</f>
        <v>9.608638833482358E-2</v>
      </c>
      <c r="BO538" s="129">
        <f t="shared" ref="BO538" si="9793">G538/G560</f>
        <v>1.4111006585136407E-2</v>
      </c>
      <c r="BP538" s="130">
        <f t="shared" ref="BP538" si="9794">H538/H560</f>
        <v>5.4225776414525938E-2</v>
      </c>
      <c r="BQ538" s="131">
        <f t="shared" ref="BQ538" si="9795">I538/I560</f>
        <v>1.6817868321926891E-2</v>
      </c>
      <c r="BR538" s="128">
        <f t="shared" ref="BR538" si="9796">J538/J560</f>
        <v>1.167883211678832E-2</v>
      </c>
      <c r="BS538" s="129">
        <f t="shared" ref="BS538" si="9797">K538/K560</f>
        <v>3.5789473684210524E-2</v>
      </c>
      <c r="BT538" s="130">
        <f t="shared" ref="BT538" si="9798">L538/L560</f>
        <v>2.1528111484863048E-2</v>
      </c>
      <c r="BU538" s="128">
        <f t="shared" ref="BU538" si="9799">M538/M560</f>
        <v>4.464017615854269E-2</v>
      </c>
      <c r="BV538" s="132">
        <f t="shared" ref="BV538" si="9800">N538/N560</f>
        <v>3.3712984054669701E-2</v>
      </c>
      <c r="BW538" s="133">
        <f t="shared" ref="BW538" si="9801">O538/O560</f>
        <v>4.6033994334277621E-2</v>
      </c>
      <c r="BX538" s="128">
        <f t="shared" ref="BX538" si="9802">P538/P560</f>
        <v>3.1397806178927241E-2</v>
      </c>
      <c r="BY538" s="129">
        <f t="shared" ref="BY538" si="9803">Q538/Q560</f>
        <v>4.7306838813798671E-2</v>
      </c>
      <c r="BZ538" s="130">
        <f t="shared" ref="BZ538" si="9804">R538/R560</f>
        <v>3.3536344222099182E-2</v>
      </c>
      <c r="CA538" s="131">
        <f t="shared" ref="CA538" si="9805">S538/S560</f>
        <v>3.8739280878591846E-2</v>
      </c>
      <c r="CB538" s="128">
        <f t="shared" ref="CB538" si="9806">T538/T560</f>
        <v>1.2907389480477573E-2</v>
      </c>
      <c r="CC538" s="129">
        <f t="shared" ref="CC538" si="9807">U538/U560</f>
        <v>6.861269936804093E-2</v>
      </c>
      <c r="CD538" s="130">
        <f t="shared" ref="CD538" si="9808">V538/V560</f>
        <v>1.650755767700875E-2</v>
      </c>
      <c r="CE538" s="131">
        <f t="shared" ref="CE538" si="9809">W538/W560</f>
        <v>5.9470974613882475E-2</v>
      </c>
      <c r="CF538" s="128">
        <f t="shared" ref="CF538" si="9810">X538/X560</f>
        <v>4.3363239015412926E-2</v>
      </c>
      <c r="CG538" s="129">
        <f t="shared" ref="CG538" si="9811">Y538/Y560</f>
        <v>5.8864998237574906E-2</v>
      </c>
      <c r="CH538" s="130">
        <f t="shared" ref="CH538" si="9812">Z538/Z560</f>
        <v>4.6468197297594202E-2</v>
      </c>
      <c r="CI538" s="128">
        <f t="shared" ref="CI538" si="9813">AA538/AA560</f>
        <v>2.837598175829744E-2</v>
      </c>
      <c r="CJ538" s="134">
        <f t="shared" ref="CJ538" si="9814">AB538/AB560</f>
        <v>4.5370754569385961E-2</v>
      </c>
      <c r="CK538" s="135">
        <f t="shared" ref="CK538" si="9815">AC538/AC560</f>
        <v>3.2943901359038116E-2</v>
      </c>
    </row>
    <row r="539" spans="1:89" ht="14.25" thickTop="1" thickBot="1" x14ac:dyDescent="0.25">
      <c r="A539" s="136" t="s">
        <v>19</v>
      </c>
      <c r="B539" s="188">
        <v>1338</v>
      </c>
      <c r="C539" s="189">
        <v>416</v>
      </c>
      <c r="D539" s="190">
        <v>598</v>
      </c>
      <c r="E539" s="191">
        <v>354</v>
      </c>
      <c r="F539" s="188">
        <v>1252</v>
      </c>
      <c r="G539" s="192">
        <v>506</v>
      </c>
      <c r="H539" s="190">
        <v>1584</v>
      </c>
      <c r="I539" s="191">
        <v>616</v>
      </c>
      <c r="J539" s="188">
        <v>87</v>
      </c>
      <c r="K539" s="192">
        <v>232</v>
      </c>
      <c r="L539" s="190">
        <v>387</v>
      </c>
      <c r="M539" s="188">
        <v>818</v>
      </c>
      <c r="N539" s="193">
        <v>1205</v>
      </c>
      <c r="O539" s="194">
        <v>1536</v>
      </c>
      <c r="P539" s="188">
        <v>762</v>
      </c>
      <c r="Q539" s="192">
        <v>809</v>
      </c>
      <c r="R539" s="190">
        <v>919</v>
      </c>
      <c r="S539" s="191">
        <v>836</v>
      </c>
      <c r="T539" s="188">
        <v>131</v>
      </c>
      <c r="U539" s="192">
        <v>413</v>
      </c>
      <c r="V539" s="190">
        <v>355</v>
      </c>
      <c r="W539" s="191">
        <v>1098</v>
      </c>
      <c r="X539" s="188">
        <v>645</v>
      </c>
      <c r="Y539" s="192">
        <v>573</v>
      </c>
      <c r="Z539" s="190">
        <v>1357</v>
      </c>
      <c r="AA539" s="188">
        <v>929</v>
      </c>
      <c r="AB539" s="169">
        <f t="shared" si="9760"/>
        <v>10620</v>
      </c>
      <c r="AC539" s="170">
        <f t="shared" si="9761"/>
        <v>9136</v>
      </c>
      <c r="AE539" s="266" t="s">
        <v>13</v>
      </c>
      <c r="AF539" s="20">
        <f t="shared" ref="AF539:BG539" si="9816">SUM(AF536:AF538)</f>
        <v>2658</v>
      </c>
      <c r="AG539" s="21">
        <f t="shared" si="9816"/>
        <v>1250</v>
      </c>
      <c r="AH539" s="20">
        <f t="shared" si="9816"/>
        <v>995</v>
      </c>
      <c r="AI539" s="21">
        <f t="shared" si="9816"/>
        <v>926</v>
      </c>
      <c r="AJ539" s="20">
        <f t="shared" si="9816"/>
        <v>2963</v>
      </c>
      <c r="AK539" s="21">
        <f t="shared" si="9816"/>
        <v>1557</v>
      </c>
      <c r="AL539" s="20">
        <f t="shared" si="9816"/>
        <v>3306</v>
      </c>
      <c r="AM539" s="21">
        <f t="shared" si="9816"/>
        <v>2147</v>
      </c>
      <c r="AN539" s="20">
        <f t="shared" si="9816"/>
        <v>272</v>
      </c>
      <c r="AO539" s="21">
        <f t="shared" si="9816"/>
        <v>975</v>
      </c>
      <c r="AP539" s="20">
        <f t="shared" si="9816"/>
        <v>978</v>
      </c>
      <c r="AQ539" s="21">
        <f t="shared" si="9816"/>
        <v>2645</v>
      </c>
      <c r="AR539" s="20">
        <f t="shared" si="9816"/>
        <v>2721</v>
      </c>
      <c r="AS539" s="21">
        <f t="shared" si="9816"/>
        <v>4040</v>
      </c>
      <c r="AT539" s="20">
        <f t="shared" si="9816"/>
        <v>1755</v>
      </c>
      <c r="AU539" s="21">
        <f t="shared" si="9816"/>
        <v>1713</v>
      </c>
      <c r="AV539" s="20">
        <f t="shared" si="9816"/>
        <v>2079</v>
      </c>
      <c r="AW539" s="21">
        <f t="shared" si="9816"/>
        <v>1881</v>
      </c>
      <c r="AX539" s="20">
        <f t="shared" si="9816"/>
        <v>294</v>
      </c>
      <c r="AY539" s="21">
        <f t="shared" si="9816"/>
        <v>945</v>
      </c>
      <c r="AZ539" s="20">
        <f t="shared" si="9816"/>
        <v>836</v>
      </c>
      <c r="BA539" s="21">
        <f t="shared" si="9816"/>
        <v>2213</v>
      </c>
      <c r="BB539" s="20">
        <f t="shared" si="9816"/>
        <v>1479</v>
      </c>
      <c r="BC539" s="21">
        <f t="shared" si="9816"/>
        <v>1370</v>
      </c>
      <c r="BD539" s="20">
        <f t="shared" si="9816"/>
        <v>2993</v>
      </c>
      <c r="BE539" s="21">
        <f t="shared" si="9816"/>
        <v>2405</v>
      </c>
      <c r="BF539" s="173">
        <f t="shared" si="9816"/>
        <v>23329</v>
      </c>
      <c r="BG539" s="174">
        <f t="shared" si="9816"/>
        <v>24067</v>
      </c>
      <c r="BI539" s="136" t="s">
        <v>19</v>
      </c>
      <c r="BJ539" s="128">
        <f>B539/B560</f>
        <v>0.10921557423883764</v>
      </c>
      <c r="BK539" s="129">
        <f t="shared" ref="BK539" si="9817">C539/C560</f>
        <v>3.4115138592750532E-2</v>
      </c>
      <c r="BL539" s="130">
        <f t="shared" ref="BL539" si="9818">D539/D560</f>
        <v>0.10410863509749303</v>
      </c>
      <c r="BM539" s="131">
        <f t="shared" ref="BM539" si="9819">E539/E560</f>
        <v>6.2732589048378529E-2</v>
      </c>
      <c r="BN539" s="128">
        <f t="shared" ref="BN539" si="9820">F539/F560</f>
        <v>8.6113212738152561E-2</v>
      </c>
      <c r="BO539" s="129">
        <f t="shared" ref="BO539" si="9821">G539/G560</f>
        <v>3.6616252985020623E-2</v>
      </c>
      <c r="BP539" s="130">
        <f t="shared" ref="BP539" si="9822">H539/H560</f>
        <v>8.67612422632415E-2</v>
      </c>
      <c r="BQ539" s="131">
        <f t="shared" ref="BQ539" si="9823">I539/I560</f>
        <v>3.2680778821157622E-2</v>
      </c>
      <c r="BR539" s="128">
        <f t="shared" ref="BR539" si="9824">J539/J560</f>
        <v>2.54014598540146E-2</v>
      </c>
      <c r="BS539" s="129">
        <f t="shared" ref="BS539" si="9825">K539/K560</f>
        <v>6.9774436090225558E-2</v>
      </c>
      <c r="BT539" s="130">
        <f t="shared" ref="BT539" si="9826">L539/L560</f>
        <v>3.7193656895723209E-2</v>
      </c>
      <c r="BU539" s="128">
        <f t="shared" ref="BU539" si="9827">M539/M560</f>
        <v>8.187368631768592E-2</v>
      </c>
      <c r="BV539" s="132">
        <f t="shared" ref="BV539" si="9828">N539/N560</f>
        <v>6.0997215894710202E-2</v>
      </c>
      <c r="BW539" s="133">
        <f t="shared" ref="BW539" si="9829">O539/O560</f>
        <v>7.7701335491703757E-2</v>
      </c>
      <c r="BX539" s="128">
        <f t="shared" ref="BX539" si="9830">P539/P560</f>
        <v>7.6683103552379991E-2</v>
      </c>
      <c r="BY539" s="129">
        <f t="shared" ref="BY539" si="9831">Q539/Q560</f>
        <v>8.1601775267298768E-2</v>
      </c>
      <c r="BZ539" s="130">
        <f t="shared" ref="BZ539" si="9832">R539/R560</f>
        <v>7.2688444198370644E-2</v>
      </c>
      <c r="CA539" s="131">
        <f t="shared" ref="CA539" si="9833">S539/S560</f>
        <v>6.2885512261170451E-2</v>
      </c>
      <c r="CB539" s="128">
        <f t="shared" ref="CB539" si="9834">T539/T560</f>
        <v>4.2271700548564051E-2</v>
      </c>
      <c r="CC539" s="129">
        <f t="shared" ref="CC539" si="9835">U539/U560</f>
        <v>0.12428528438158291</v>
      </c>
      <c r="CD539" s="130">
        <f t="shared" ref="CD539" si="9836">V539/V560</f>
        <v>3.5302307080350037E-2</v>
      </c>
      <c r="CE539" s="131">
        <f t="shared" ref="CE539" si="9837">W539/W560</f>
        <v>9.7461388247825312E-2</v>
      </c>
      <c r="CF539" s="128">
        <f t="shared" ref="CF539" si="9838">X539/X560</f>
        <v>7.4189095928226367E-2</v>
      </c>
      <c r="CG539" s="129">
        <f t="shared" ref="CG539" si="9839">Y539/Y560</f>
        <v>0.10098695805428269</v>
      </c>
      <c r="CH539" s="130">
        <f t="shared" ref="CH539" si="9840">Z539/Z560</f>
        <v>7.4535867296495667E-2</v>
      </c>
      <c r="CI539" s="128">
        <f t="shared" ref="CI539" si="9841">AA539/AA560</f>
        <v>4.7073726881175573E-2</v>
      </c>
      <c r="CJ539" s="134">
        <f t="shared" ref="CJ539" si="9842">AB539/AB560</f>
        <v>7.2239492282890394E-2</v>
      </c>
      <c r="CK539" s="135">
        <f t="shared" ref="CK539" si="9843">AC539/AC560</f>
        <v>6.2236452195238261E-2</v>
      </c>
    </row>
    <row r="540" spans="1:89" ht="13.5" thickTop="1" x14ac:dyDescent="0.2">
      <c r="A540" s="145" t="s">
        <v>20</v>
      </c>
      <c r="B540" s="195">
        <v>1465</v>
      </c>
      <c r="C540" s="196">
        <v>632</v>
      </c>
      <c r="D540" s="197">
        <v>596</v>
      </c>
      <c r="E540" s="198">
        <v>488</v>
      </c>
      <c r="F540" s="195">
        <v>1396</v>
      </c>
      <c r="G540" s="199">
        <v>858</v>
      </c>
      <c r="H540" s="197">
        <v>1735</v>
      </c>
      <c r="I540" s="198">
        <v>1137</v>
      </c>
      <c r="J540" s="195">
        <v>145</v>
      </c>
      <c r="K540" s="199">
        <v>505</v>
      </c>
      <c r="L540" s="197">
        <v>535</v>
      </c>
      <c r="M540" s="195">
        <v>1297</v>
      </c>
      <c r="N540" s="200">
        <v>1547</v>
      </c>
      <c r="O540" s="201">
        <v>2061</v>
      </c>
      <c r="P540" s="195">
        <v>1029</v>
      </c>
      <c r="Q540" s="199">
        <v>914</v>
      </c>
      <c r="R540" s="197">
        <v>1039</v>
      </c>
      <c r="S540" s="198">
        <v>1013</v>
      </c>
      <c r="T540" s="195">
        <v>170</v>
      </c>
      <c r="U540" s="199">
        <v>529</v>
      </c>
      <c r="V540" s="197">
        <v>450</v>
      </c>
      <c r="W540" s="198">
        <v>1183</v>
      </c>
      <c r="X540" s="195">
        <v>818</v>
      </c>
      <c r="Y540" s="199">
        <v>728</v>
      </c>
      <c r="Z540" s="197">
        <v>1615</v>
      </c>
      <c r="AA540" s="195">
        <v>1228</v>
      </c>
      <c r="AB540" s="169">
        <f t="shared" si="9760"/>
        <v>12540</v>
      </c>
      <c r="AC540" s="170">
        <f t="shared" si="9761"/>
        <v>12573</v>
      </c>
      <c r="BI540" s="145" t="s">
        <v>20</v>
      </c>
      <c r="BJ540" s="128">
        <f>B540/B560</f>
        <v>0.11958207493265856</v>
      </c>
      <c r="BK540" s="129">
        <f t="shared" ref="BK540" si="9844">C540/C560</f>
        <v>5.1828768246678696E-2</v>
      </c>
      <c r="BL540" s="130">
        <f t="shared" ref="BL540" si="9845">D540/D560</f>
        <v>0.10376044568245125</v>
      </c>
      <c r="BM540" s="131">
        <f t="shared" ref="BM540" si="9846">E540/E560</f>
        <v>8.6478823320928586E-2</v>
      </c>
      <c r="BN540" s="128">
        <f t="shared" ref="BN540" si="9847">F540/F560</f>
        <v>9.6017607813467229E-2</v>
      </c>
      <c r="BO540" s="129">
        <f t="shared" ref="BO540" si="9848">G540/G560</f>
        <v>6.2088428974600186E-2</v>
      </c>
      <c r="BP540" s="130">
        <f t="shared" ref="BP540" si="9849">H540/H560</f>
        <v>9.5032042504244948E-2</v>
      </c>
      <c r="BQ540" s="131">
        <f t="shared" ref="BQ540" si="9850">I540/I560</f>
        <v>6.0321502466974375E-2</v>
      </c>
      <c r="BR540" s="128">
        <f t="shared" ref="BR540" si="9851">J540/J560</f>
        <v>4.2335766423357665E-2</v>
      </c>
      <c r="BS540" s="129">
        <f t="shared" ref="BS540" si="9852">K540/K560</f>
        <v>0.15187969924812031</v>
      </c>
      <c r="BT540" s="130">
        <f t="shared" ref="BT540" si="9853">L540/L560</f>
        <v>5.1417587698222009E-2</v>
      </c>
      <c r="BU540" s="128">
        <f t="shared" ref="BU540" si="9854">M540/M560</f>
        <v>0.12981683515163647</v>
      </c>
      <c r="BV540" s="132">
        <f t="shared" ref="BV540" si="9855">N540/N560</f>
        <v>7.8309288787648701E-2</v>
      </c>
      <c r="BW540" s="133">
        <f t="shared" ref="BW540" si="9856">O540/O560</f>
        <v>0.1042594091460947</v>
      </c>
      <c r="BX540" s="128">
        <f t="shared" ref="BX540" si="9857">P540/P560</f>
        <v>0.10355237999396195</v>
      </c>
      <c r="BY540" s="129">
        <f t="shared" ref="BY540" si="9858">Q540/Q560</f>
        <v>9.2192858583820855E-2</v>
      </c>
      <c r="BZ540" s="130">
        <f t="shared" ref="BZ540" si="9859">R540/R560</f>
        <v>8.2179862374436446E-2</v>
      </c>
      <c r="CA540" s="131">
        <f t="shared" ref="CA540" si="9860">S540/S560</f>
        <v>7.6199789378667074E-2</v>
      </c>
      <c r="CB540" s="128">
        <f t="shared" ref="CB540" si="9861">T540/T560</f>
        <v>5.4856405292029689E-2</v>
      </c>
      <c r="CC540" s="129">
        <f t="shared" ref="CC540" si="9862">U540/U560</f>
        <v>0.15919349984953354</v>
      </c>
      <c r="CD540" s="130">
        <f t="shared" ref="CD540" si="9863">V540/V560</f>
        <v>4.4749403341288782E-2</v>
      </c>
      <c r="CE540" s="131">
        <f t="shared" ref="CE540" si="9864">W540/W560</f>
        <v>0.10500621338540742</v>
      </c>
      <c r="CF540" s="128">
        <f t="shared" ref="CF540" si="9865">X540/X560</f>
        <v>9.4087876696572342E-2</v>
      </c>
      <c r="CG540" s="129">
        <f t="shared" ref="CG540" si="9866">Y540/Y560</f>
        <v>0.1283045470567501</v>
      </c>
      <c r="CH540" s="130">
        <f t="shared" ref="CH540" si="9867">Z540/Z560</f>
        <v>8.8707019663847086E-2</v>
      </c>
      <c r="CI540" s="128">
        <f t="shared" ref="CI540" si="9868">AA540/AA560</f>
        <v>6.2224474284266529E-2</v>
      </c>
      <c r="CJ540" s="134">
        <f t="shared" ref="CJ540" si="9869">AB540/AB560</f>
        <v>8.5299739475277359E-2</v>
      </c>
      <c r="CK540" s="135">
        <f t="shared" ref="CK540" si="9870">AC540/AC560</f>
        <v>8.5650056200824276E-2</v>
      </c>
    </row>
    <row r="541" spans="1:89" ht="13.5" thickBot="1" x14ac:dyDescent="0.25">
      <c r="A541" s="136" t="s">
        <v>21</v>
      </c>
      <c r="B541" s="188">
        <v>1193</v>
      </c>
      <c r="C541" s="189">
        <v>618</v>
      </c>
      <c r="D541" s="190">
        <v>399</v>
      </c>
      <c r="E541" s="191">
        <v>438</v>
      </c>
      <c r="F541" s="188">
        <v>1567</v>
      </c>
      <c r="G541" s="192">
        <v>699</v>
      </c>
      <c r="H541" s="190">
        <v>1571</v>
      </c>
      <c r="I541" s="191">
        <v>1010</v>
      </c>
      <c r="J541" s="188">
        <v>127</v>
      </c>
      <c r="K541" s="192">
        <v>470</v>
      </c>
      <c r="L541" s="190">
        <v>443</v>
      </c>
      <c r="M541" s="188">
        <v>1348</v>
      </c>
      <c r="N541" s="193">
        <v>1174</v>
      </c>
      <c r="O541" s="194">
        <v>1979</v>
      </c>
      <c r="P541" s="188">
        <v>726</v>
      </c>
      <c r="Q541" s="192">
        <v>799</v>
      </c>
      <c r="R541" s="190">
        <v>1040</v>
      </c>
      <c r="S541" s="191">
        <v>868</v>
      </c>
      <c r="T541" s="188">
        <v>124</v>
      </c>
      <c r="U541" s="192">
        <v>416</v>
      </c>
      <c r="V541" s="190">
        <v>386</v>
      </c>
      <c r="W541" s="191">
        <v>1030</v>
      </c>
      <c r="X541" s="188">
        <v>661</v>
      </c>
      <c r="Y541" s="192">
        <v>642</v>
      </c>
      <c r="Z541" s="190">
        <v>1378</v>
      </c>
      <c r="AA541" s="188">
        <v>1177</v>
      </c>
      <c r="AB541" s="169">
        <f t="shared" si="9760"/>
        <v>10789</v>
      </c>
      <c r="AC541" s="170">
        <f t="shared" si="9761"/>
        <v>11494</v>
      </c>
      <c r="AE541" s="269" t="s">
        <v>85</v>
      </c>
      <c r="BI541" s="136" t="s">
        <v>21</v>
      </c>
      <c r="BJ541" s="128">
        <f>B541/B560</f>
        <v>9.7379805730144472E-2</v>
      </c>
      <c r="BK541" s="129">
        <f t="shared" ref="BK541" si="9871">C541/C560</f>
        <v>5.0680662620961131E-2</v>
      </c>
      <c r="BL541" s="130">
        <f t="shared" ref="BL541" si="9872">D541/D560</f>
        <v>6.946378830083566E-2</v>
      </c>
      <c r="BM541" s="131">
        <f t="shared" ref="BM541" si="9873">E541/E560</f>
        <v>7.7618288144603934E-2</v>
      </c>
      <c r="BN541" s="128">
        <f t="shared" ref="BN541" si="9874">F541/F560</f>
        <v>0.1077790769654034</v>
      </c>
      <c r="BO541" s="129">
        <f t="shared" ref="BO541" si="9875">G541/G560</f>
        <v>5.0582531297488964E-2</v>
      </c>
      <c r="BP541" s="130">
        <f t="shared" ref="BP541" si="9876">H541/H560</f>
        <v>8.6049186613353784E-2</v>
      </c>
      <c r="BQ541" s="131">
        <f t="shared" ref="BQ541" si="9877">I541/I560</f>
        <v>5.3583744495729217E-2</v>
      </c>
      <c r="BR541" s="128">
        <f t="shared" ref="BR541" si="9878">J541/J560</f>
        <v>3.7080291970802919E-2</v>
      </c>
      <c r="BS541" s="129">
        <f t="shared" ref="BS541" si="9879">K541/K560</f>
        <v>0.14135338345864662</v>
      </c>
      <c r="BT541" s="130">
        <f t="shared" ref="BT541" si="9880">L541/L560</f>
        <v>4.2575684766938973E-2</v>
      </c>
      <c r="BU541" s="128">
        <f t="shared" ref="BU541" si="9881">M541/M560</f>
        <v>0.13492142928635772</v>
      </c>
      <c r="BV541" s="132">
        <f t="shared" ref="BV541" si="9882">N541/N560</f>
        <v>5.9427992913186532E-2</v>
      </c>
      <c r="BW541" s="133">
        <f t="shared" ref="BW541" si="9883">O541/O560</f>
        <v>0.10011129097531364</v>
      </c>
      <c r="BX541" s="128">
        <f t="shared" ref="BX541" si="9884">P541/P560</f>
        <v>7.3060279762503774E-2</v>
      </c>
      <c r="BY541" s="129">
        <f t="shared" ref="BY541" si="9885">Q541/Q560</f>
        <v>8.059310066572524E-2</v>
      </c>
      <c r="BZ541" s="130">
        <f t="shared" ref="BZ541" si="9886">R541/R560</f>
        <v>8.2258957525903662E-2</v>
      </c>
      <c r="CA541" s="131">
        <f t="shared" ref="CA541" si="9887">S541/S560</f>
        <v>6.5292613208966455E-2</v>
      </c>
      <c r="CB541" s="128">
        <f t="shared" ref="CB541" si="9888">T541/T560</f>
        <v>4.0012907389480476E-2</v>
      </c>
      <c r="CC541" s="129">
        <f t="shared" ref="CC541" si="9889">U541/U560</f>
        <v>0.12518808305747819</v>
      </c>
      <c r="CD541" s="130">
        <f t="shared" ref="CD541" si="9890">V541/V560</f>
        <v>3.8385043754972155E-2</v>
      </c>
      <c r="CE541" s="131">
        <f t="shared" ref="CE541" si="9891">W541/W560</f>
        <v>9.1425528137759629E-2</v>
      </c>
      <c r="CF541" s="128">
        <f t="shared" ref="CF541" si="9892">X541/X560</f>
        <v>7.6029445594662987E-2</v>
      </c>
      <c r="CG541" s="129">
        <f t="shared" ref="CG541" si="9893">Y541/Y560</f>
        <v>0.11314769122312301</v>
      </c>
      <c r="CH541" s="130">
        <f t="shared" ref="CH541" si="9894">Z541/Z560</f>
        <v>7.5689333186861468E-2</v>
      </c>
      <c r="CI541" s="128">
        <f t="shared" ref="CI541" si="9895">AA541/AA560</f>
        <v>5.9640233088421583E-2</v>
      </c>
      <c r="CJ541" s="134">
        <f t="shared" ref="CJ541" si="9896">AB541/AB560</f>
        <v>7.3389066124303626E-2</v>
      </c>
      <c r="CK541" s="135">
        <f t="shared" ref="CK541" si="9897">AC541/AC560</f>
        <v>7.8299669607275454E-2</v>
      </c>
    </row>
    <row r="542" spans="1:89" ht="14.25" thickTop="1" thickBot="1" x14ac:dyDescent="0.25">
      <c r="A542" s="145" t="s">
        <v>22</v>
      </c>
      <c r="B542" s="195">
        <v>1055</v>
      </c>
      <c r="C542" s="196">
        <v>776</v>
      </c>
      <c r="D542" s="197">
        <v>396</v>
      </c>
      <c r="E542" s="198">
        <v>329</v>
      </c>
      <c r="F542" s="195">
        <v>1406</v>
      </c>
      <c r="G542" s="199">
        <v>481</v>
      </c>
      <c r="H542" s="197">
        <v>1640</v>
      </c>
      <c r="I542" s="198">
        <v>1034</v>
      </c>
      <c r="J542" s="195">
        <v>179</v>
      </c>
      <c r="K542" s="199">
        <v>427</v>
      </c>
      <c r="L542" s="197">
        <v>407</v>
      </c>
      <c r="M542" s="195">
        <v>1293</v>
      </c>
      <c r="N542" s="200">
        <v>1072</v>
      </c>
      <c r="O542" s="201">
        <v>2029</v>
      </c>
      <c r="P542" s="195">
        <v>698</v>
      </c>
      <c r="Q542" s="199">
        <v>652</v>
      </c>
      <c r="R542" s="197">
        <v>1051</v>
      </c>
      <c r="S542" s="198">
        <v>829</v>
      </c>
      <c r="T542" s="195">
        <v>135</v>
      </c>
      <c r="U542" s="199">
        <v>313</v>
      </c>
      <c r="V542" s="197">
        <v>347</v>
      </c>
      <c r="W542" s="198">
        <v>1147</v>
      </c>
      <c r="X542" s="195">
        <v>554</v>
      </c>
      <c r="Y542" s="199">
        <v>430</v>
      </c>
      <c r="Z542" s="197">
        <v>1316</v>
      </c>
      <c r="AA542" s="195">
        <v>1173</v>
      </c>
      <c r="AB542" s="169">
        <f t="shared" si="9760"/>
        <v>10256</v>
      </c>
      <c r="AC542" s="170">
        <f t="shared" si="9761"/>
        <v>10913</v>
      </c>
      <c r="AE542" s="296" t="s">
        <v>0</v>
      </c>
      <c r="AF542" s="298" t="s">
        <v>1</v>
      </c>
      <c r="AG542" s="299"/>
      <c r="AH542" s="298" t="s">
        <v>2</v>
      </c>
      <c r="AI542" s="299"/>
      <c r="AJ542" s="298" t="s">
        <v>3</v>
      </c>
      <c r="AK542" s="299"/>
      <c r="AL542" s="298" t="s">
        <v>4</v>
      </c>
      <c r="AM542" s="299"/>
      <c r="AN542" s="298" t="s">
        <v>5</v>
      </c>
      <c r="AO542" s="299"/>
      <c r="AP542" s="298" t="s">
        <v>6</v>
      </c>
      <c r="AQ542" s="299"/>
      <c r="AR542" s="298" t="s">
        <v>7</v>
      </c>
      <c r="AS542" s="299"/>
      <c r="AT542" s="298" t="s">
        <v>8</v>
      </c>
      <c r="AU542" s="299"/>
      <c r="AV542" s="298" t="s">
        <v>9</v>
      </c>
      <c r="AW542" s="299"/>
      <c r="AX542" s="298" t="s">
        <v>10</v>
      </c>
      <c r="AY542" s="299"/>
      <c r="AZ542" s="298" t="s">
        <v>11</v>
      </c>
      <c r="BA542" s="299"/>
      <c r="BB542" s="298" t="s">
        <v>12</v>
      </c>
      <c r="BC542" s="299"/>
      <c r="BD542" s="301" t="s">
        <v>40</v>
      </c>
      <c r="BE542" s="302"/>
      <c r="BF542" s="303" t="s">
        <v>41</v>
      </c>
      <c r="BG542" s="304"/>
      <c r="BI542" s="145" t="s">
        <v>22</v>
      </c>
      <c r="BJ542" s="128">
        <f>B542/B560</f>
        <v>8.6115419149457181E-2</v>
      </c>
      <c r="BK542" s="129">
        <f t="shared" ref="BK542" si="9898">C542/C560</f>
        <v>6.3637854682630807E-2</v>
      </c>
      <c r="BL542" s="130">
        <f t="shared" ref="BL542" si="9899">D542/D560</f>
        <v>6.894150417827298E-2</v>
      </c>
      <c r="BM542" s="131">
        <f t="shared" ref="BM542" si="9900">E542/E560</f>
        <v>5.8302321460216196E-2</v>
      </c>
      <c r="BN542" s="128">
        <f t="shared" ref="BN542" si="9901">F542/F560</f>
        <v>9.6705413027030743E-2</v>
      </c>
      <c r="BO542" s="129">
        <f t="shared" ref="BO542" si="9902">G542/G560</f>
        <v>3.4807149576669805E-2</v>
      </c>
      <c r="BP542" s="130">
        <f t="shared" ref="BP542" si="9903">H542/H560</f>
        <v>8.9828558908911657E-2</v>
      </c>
      <c r="BQ542" s="131">
        <f t="shared" ref="BQ542" si="9904">I542/I560</f>
        <v>5.4857021592657436E-2</v>
      </c>
      <c r="BR542" s="128">
        <f t="shared" ref="BR542" si="9905">J542/J560</f>
        <v>5.2262773722627734E-2</v>
      </c>
      <c r="BS542" s="129">
        <f t="shared" ref="BS542" si="9906">K542/K560</f>
        <v>0.12842105263157894</v>
      </c>
      <c r="BT542" s="130">
        <f t="shared" ref="BT542" si="9907">L542/L560</f>
        <v>3.9115809706871695E-2</v>
      </c>
      <c r="BU542" s="128">
        <f t="shared" ref="BU542" si="9908">M542/M560</f>
        <v>0.12941647482734461</v>
      </c>
      <c r="BV542" s="132">
        <f t="shared" ref="BV542" si="9909">N542/N560</f>
        <v>5.4264743103011895E-2</v>
      </c>
      <c r="BW542" s="133">
        <f t="shared" ref="BW542" si="9910">O542/O560</f>
        <v>0.10264063132335087</v>
      </c>
      <c r="BX542" s="128">
        <f t="shared" ref="BX542" si="9911">P542/P560</f>
        <v>7.0242527925933385E-2</v>
      </c>
      <c r="BY542" s="129">
        <f t="shared" ref="BY542" si="9912">Q542/Q560</f>
        <v>6.5765584022594317E-2</v>
      </c>
      <c r="BZ542" s="130">
        <f t="shared" ref="BZ542" si="9913">R542/R560</f>
        <v>8.3129004192043027E-2</v>
      </c>
      <c r="CA542" s="131">
        <f t="shared" ref="CA542" si="9914">S542/S560</f>
        <v>6.235895892884008E-2</v>
      </c>
      <c r="CB542" s="128">
        <f t="shared" ref="CB542" si="9915">T542/T560</f>
        <v>4.3562439496611809E-2</v>
      </c>
      <c r="CC542" s="129">
        <f t="shared" ref="CC542" si="9916">U542/U560</f>
        <v>9.4191995185073735E-2</v>
      </c>
      <c r="CD542" s="130">
        <f t="shared" ref="CD542" si="9917">V542/V560</f>
        <v>3.4506762132060463E-2</v>
      </c>
      <c r="CE542" s="131">
        <f t="shared" ref="CE542" si="9918">W542/W560</f>
        <v>0.1018107580330197</v>
      </c>
      <c r="CF542" s="128">
        <f t="shared" ref="CF542" si="9919">X542/X560</f>
        <v>6.3722107200368069E-2</v>
      </c>
      <c r="CG542" s="129">
        <f t="shared" ref="CG542" si="9920">Y542/Y560</f>
        <v>7.5784279168135349E-2</v>
      </c>
      <c r="CH542" s="130">
        <f t="shared" ref="CH542" si="9921">Z542/Z560</f>
        <v>7.2283862462924314E-2</v>
      </c>
      <c r="CI542" s="128">
        <f t="shared" ref="CI542" si="9922">AA542/AA560</f>
        <v>5.9437547504433745E-2</v>
      </c>
      <c r="CJ542" s="134">
        <f t="shared" ref="CJ542" si="9923">AB542/AB560</f>
        <v>6.9763487086000373E-2</v>
      </c>
      <c r="CK542" s="135">
        <f t="shared" ref="CK542" si="9924">AC542/AC560</f>
        <v>7.4341769133826077E-2</v>
      </c>
    </row>
    <row r="543" spans="1:89" ht="15" thickTop="1" thickBot="1" x14ac:dyDescent="0.3">
      <c r="A543" s="136" t="s">
        <v>23</v>
      </c>
      <c r="B543" s="188">
        <v>631</v>
      </c>
      <c r="C543" s="189">
        <v>505</v>
      </c>
      <c r="D543" s="190">
        <v>241</v>
      </c>
      <c r="E543" s="191">
        <v>248</v>
      </c>
      <c r="F543" s="188">
        <v>1006</v>
      </c>
      <c r="G543" s="192">
        <v>430</v>
      </c>
      <c r="H543" s="190">
        <v>995</v>
      </c>
      <c r="I543" s="191">
        <v>792</v>
      </c>
      <c r="J543" s="188">
        <v>180</v>
      </c>
      <c r="K543" s="192">
        <v>290</v>
      </c>
      <c r="L543" s="190">
        <v>364</v>
      </c>
      <c r="M543" s="188">
        <v>763</v>
      </c>
      <c r="N543" s="193">
        <v>798</v>
      </c>
      <c r="O543" s="194">
        <v>1220</v>
      </c>
      <c r="P543" s="188">
        <v>465</v>
      </c>
      <c r="Q543" s="192">
        <v>461</v>
      </c>
      <c r="R543" s="190">
        <v>697</v>
      </c>
      <c r="S543" s="191">
        <v>712</v>
      </c>
      <c r="T543" s="188">
        <v>117</v>
      </c>
      <c r="U543" s="192">
        <v>190</v>
      </c>
      <c r="V543" s="190">
        <v>315</v>
      </c>
      <c r="W543" s="191">
        <v>775</v>
      </c>
      <c r="X543" s="188">
        <v>457</v>
      </c>
      <c r="Y543" s="192">
        <v>317</v>
      </c>
      <c r="Z543" s="190">
        <v>1040</v>
      </c>
      <c r="AA543" s="188">
        <v>1144</v>
      </c>
      <c r="AB543" s="169">
        <f t="shared" si="9760"/>
        <v>7306</v>
      </c>
      <c r="AC543" s="170">
        <f t="shared" si="9761"/>
        <v>7847</v>
      </c>
      <c r="AE543" s="297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75" t="s">
        <v>14</v>
      </c>
      <c r="BG543" s="176" t="s">
        <v>15</v>
      </c>
      <c r="BI543" s="136" t="s">
        <v>23</v>
      </c>
      <c r="BJ543" s="128">
        <f>B543/B560</f>
        <v>5.1505999510244059E-2</v>
      </c>
      <c r="BK543" s="129">
        <f t="shared" ref="BK543" si="9925">C543/C560</f>
        <v>4.141381007052649E-2</v>
      </c>
      <c r="BL543" s="130">
        <f t="shared" ref="BL543" si="9926">D543/D560</f>
        <v>4.1956824512534817E-2</v>
      </c>
      <c r="BM543" s="131">
        <f t="shared" ref="BM543" si="9927">E543/E560</f>
        <v>4.3948254474570264E-2</v>
      </c>
      <c r="BN543" s="128">
        <f t="shared" ref="BN543" si="9928">F543/F560</f>
        <v>6.9193204484489998E-2</v>
      </c>
      <c r="BO543" s="129">
        <f t="shared" ref="BO543" si="9929">G543/G560</f>
        <v>3.1116578623634126E-2</v>
      </c>
      <c r="BP543" s="130">
        <f t="shared" ref="BP543" si="9930">H543/H560</f>
        <v>5.4499643972175056E-2</v>
      </c>
      <c r="BQ543" s="131">
        <f t="shared" ref="BQ543" si="9931">I543/I560</f>
        <v>4.201814419863123E-2</v>
      </c>
      <c r="BR543" s="128">
        <f t="shared" ref="BR543" si="9932">J543/J560</f>
        <v>5.2554744525547446E-2</v>
      </c>
      <c r="BS543" s="129">
        <f t="shared" ref="BS543" si="9933">K543/K560</f>
        <v>8.7218045112781958E-2</v>
      </c>
      <c r="BT543" s="130">
        <f t="shared" ref="BT543" si="9934">L543/L560</f>
        <v>3.4983181162902451E-2</v>
      </c>
      <c r="BU543" s="128">
        <f t="shared" ref="BU543" si="9935">M543/M560</f>
        <v>7.6368731858672809E-2</v>
      </c>
      <c r="BV543" s="132">
        <f t="shared" ref="BV543" si="9936">N543/N560</f>
        <v>4.0394836750189823E-2</v>
      </c>
      <c r="BW543" s="133">
        <f t="shared" ref="BW543" si="9937">O543/O560</f>
        <v>6.171590449210846E-2</v>
      </c>
      <c r="BX543" s="128">
        <f t="shared" ref="BX543" si="9938">P543/P560</f>
        <v>4.6794807285901178E-2</v>
      </c>
      <c r="BY543" s="129">
        <f t="shared" ref="BY543" si="9939">Q543/Q560</f>
        <v>4.6499899132539844E-2</v>
      </c>
      <c r="BZ543" s="130">
        <f t="shared" ref="BZ543" si="9940">R543/R560</f>
        <v>5.5129320572648896E-2</v>
      </c>
      <c r="CA543" s="131">
        <f t="shared" ref="CA543" si="9941">S543/S560</f>
        <v>5.3557996088460957E-2</v>
      </c>
      <c r="CB543" s="128">
        <f t="shared" ref="CB543" si="9942">T543/T560</f>
        <v>3.7754114230396901E-2</v>
      </c>
      <c r="CC543" s="129">
        <f t="shared" ref="CC543" si="9943">U543/U560</f>
        <v>5.7177249473367442E-2</v>
      </c>
      <c r="CD543" s="130">
        <f t="shared" ref="CD543" si="9944">V543/V560</f>
        <v>3.1324582338902146E-2</v>
      </c>
      <c r="CE543" s="131">
        <f t="shared" ref="CE543" si="9945">W543/W560</f>
        <v>6.8791052725013319E-2</v>
      </c>
      <c r="CF543" s="128">
        <f t="shared" ref="CF543" si="9946">X543/X560</f>
        <v>5.2564987347596043E-2</v>
      </c>
      <c r="CG543" s="129">
        <f t="shared" ref="CG543" si="9947">Y543/Y560</f>
        <v>5.5868875572788156E-2</v>
      </c>
      <c r="CH543" s="130">
        <f t="shared" ref="CH543" si="9948">Z543/Z560</f>
        <v>5.7124025046687905E-2</v>
      </c>
      <c r="CI543" s="128">
        <f t="shared" ref="CI543" si="9949">AA543/AA560</f>
        <v>5.7968077020521917E-2</v>
      </c>
      <c r="CJ543" s="134">
        <f t="shared" ref="CJ543" si="9950">AB543/AB560</f>
        <v>4.9696961451864148E-2</v>
      </c>
      <c r="CK543" s="135">
        <f t="shared" ref="CK543" si="9951">AC543/AC560</f>
        <v>5.3455499165502914E-2</v>
      </c>
    </row>
    <row r="544" spans="1:89" ht="13.5" thickTop="1" x14ac:dyDescent="0.2">
      <c r="A544" s="145" t="s">
        <v>24</v>
      </c>
      <c r="B544" s="202">
        <v>508</v>
      </c>
      <c r="C544" s="196">
        <v>561</v>
      </c>
      <c r="D544" s="197">
        <v>286</v>
      </c>
      <c r="E544" s="198">
        <v>263</v>
      </c>
      <c r="F544" s="195">
        <v>655</v>
      </c>
      <c r="G544" s="199">
        <v>456</v>
      </c>
      <c r="H544" s="197">
        <v>897</v>
      </c>
      <c r="I544" s="198">
        <v>851</v>
      </c>
      <c r="J544" s="195">
        <v>180</v>
      </c>
      <c r="K544" s="199">
        <v>216</v>
      </c>
      <c r="L544" s="197">
        <v>409</v>
      </c>
      <c r="M544" s="195">
        <v>514</v>
      </c>
      <c r="N544" s="200">
        <v>839</v>
      </c>
      <c r="O544" s="203">
        <v>848</v>
      </c>
      <c r="P544" s="195">
        <v>436</v>
      </c>
      <c r="Q544" s="199">
        <v>370</v>
      </c>
      <c r="R544" s="197">
        <v>603</v>
      </c>
      <c r="S544" s="198">
        <v>620</v>
      </c>
      <c r="T544" s="195">
        <v>151</v>
      </c>
      <c r="U544" s="199">
        <v>143</v>
      </c>
      <c r="V544" s="197">
        <v>386</v>
      </c>
      <c r="W544" s="204">
        <v>557</v>
      </c>
      <c r="X544" s="195">
        <v>400</v>
      </c>
      <c r="Y544" s="199">
        <v>207</v>
      </c>
      <c r="Z544" s="197">
        <v>985</v>
      </c>
      <c r="AA544" s="195">
        <v>1123</v>
      </c>
      <c r="AB544" s="169">
        <f t="shared" si="9760"/>
        <v>6735</v>
      </c>
      <c r="AC544" s="170">
        <f t="shared" si="9761"/>
        <v>6729</v>
      </c>
      <c r="AE544" s="272" t="str">
        <f>$AE$17</f>
        <v>17:00 - 17:59</v>
      </c>
      <c r="AF544" s="125">
        <f t="shared" ref="AF544:AU545" si="9952">SUMIF($A$9:$A$32,$AE544,B$536:B$559)</f>
        <v>698</v>
      </c>
      <c r="AG544" s="185">
        <f t="shared" si="9952"/>
        <v>1612</v>
      </c>
      <c r="AH544" s="126">
        <f t="shared" si="9952"/>
        <v>477</v>
      </c>
      <c r="AI544" s="179">
        <f t="shared" si="9952"/>
        <v>485</v>
      </c>
      <c r="AJ544" s="125">
        <f t="shared" si="9952"/>
        <v>696</v>
      </c>
      <c r="AK544" s="127">
        <f t="shared" si="9952"/>
        <v>1848</v>
      </c>
      <c r="AL544" s="126">
        <f t="shared" si="9952"/>
        <v>1177</v>
      </c>
      <c r="AM544" s="179">
        <f t="shared" si="9952"/>
        <v>2261</v>
      </c>
      <c r="AN544" s="125">
        <f t="shared" si="9952"/>
        <v>502</v>
      </c>
      <c r="AO544" s="127">
        <f t="shared" si="9952"/>
        <v>125</v>
      </c>
      <c r="AP544" s="126">
        <f t="shared" si="9952"/>
        <v>1200</v>
      </c>
      <c r="AQ544" s="125">
        <f t="shared" si="9952"/>
        <v>424</v>
      </c>
      <c r="AR544" s="178">
        <f t="shared" si="9952"/>
        <v>1963</v>
      </c>
      <c r="AS544" s="180">
        <f t="shared" si="9952"/>
        <v>1152</v>
      </c>
      <c r="AT544" s="125">
        <f t="shared" si="9952"/>
        <v>925</v>
      </c>
      <c r="AU544" s="127">
        <f t="shared" si="9952"/>
        <v>740</v>
      </c>
      <c r="AV544" s="126">
        <f t="shared" ref="AP544:BE545" si="9953">SUMIF($A$9:$A$32,$AE544,R$536:R$559)</f>
        <v>916</v>
      </c>
      <c r="AW544" s="179">
        <f t="shared" si="9953"/>
        <v>1220</v>
      </c>
      <c r="AX544" s="125">
        <f t="shared" si="9953"/>
        <v>469</v>
      </c>
      <c r="AY544" s="127">
        <f t="shared" si="9953"/>
        <v>104</v>
      </c>
      <c r="AZ544" s="126">
        <f t="shared" si="9953"/>
        <v>1157</v>
      </c>
      <c r="BA544" s="179">
        <f t="shared" si="9953"/>
        <v>606</v>
      </c>
      <c r="BB544" s="125">
        <f t="shared" si="9953"/>
        <v>970</v>
      </c>
      <c r="BC544" s="127">
        <f t="shared" si="9953"/>
        <v>274</v>
      </c>
      <c r="BD544" s="183">
        <f t="shared" si="9953"/>
        <v>1216</v>
      </c>
      <c r="BE544" s="184">
        <f t="shared" si="9953"/>
        <v>1949</v>
      </c>
      <c r="BF544" s="169">
        <f>AF544+AH544+AJ544+AL544+AN544+AP544+AR544+AT544+AV544+AX544+AZ544+BB544+BD544</f>
        <v>12366</v>
      </c>
      <c r="BG544" s="170">
        <f>AG544+AI544+AK544+AM544+AO544+AQ544+AS544+AU544+AW544+AY544+BA544+BC544+BE544</f>
        <v>12800</v>
      </c>
      <c r="BI544" s="145" t="s">
        <v>24</v>
      </c>
      <c r="BJ544" s="128">
        <f>B544/B560</f>
        <v>4.1466002775283652E-2</v>
      </c>
      <c r="BK544" s="129">
        <f t="shared" ref="BK544" si="9954">C544/C560</f>
        <v>4.6006232573396755E-2</v>
      </c>
      <c r="BL544" s="130">
        <f t="shared" ref="BL544" si="9955">D544/D560</f>
        <v>4.9791086350974928E-2</v>
      </c>
      <c r="BM544" s="131">
        <f t="shared" ref="BM544" si="9956">E544/E560</f>
        <v>4.6606415027467658E-2</v>
      </c>
      <c r="BN544" s="128">
        <f t="shared" ref="BN544" si="9957">F544/F560</f>
        <v>4.5051241488410484E-2</v>
      </c>
      <c r="BO544" s="129">
        <f t="shared" ref="BO544" si="9958">G544/G560</f>
        <v>3.299804616831898E-2</v>
      </c>
      <c r="BP544" s="130">
        <f t="shared" ref="BP544" si="9959">H544/H560</f>
        <v>4.9131839842252285E-2</v>
      </c>
      <c r="BQ544" s="131">
        <f t="shared" ref="BQ544" si="9960">I544/I560</f>
        <v>4.5148283728579763E-2</v>
      </c>
      <c r="BR544" s="128">
        <f t="shared" ref="BR544" si="9961">J544/J560</f>
        <v>5.2554744525547446E-2</v>
      </c>
      <c r="BS544" s="129">
        <f t="shared" ref="BS544" si="9962">K544/K560</f>
        <v>6.4962406015037596E-2</v>
      </c>
      <c r="BT544" s="130">
        <f t="shared" ref="BT544" si="9963">L544/L560</f>
        <v>3.9308024987986544E-2</v>
      </c>
      <c r="BU544" s="128">
        <f t="shared" ref="BU544" si="9964">M544/M560</f>
        <v>5.1446301671504352E-2</v>
      </c>
      <c r="BV544" s="132">
        <f t="shared" ref="BV544" si="9965">N544/N560</f>
        <v>4.2470260693495319E-2</v>
      </c>
      <c r="BW544" s="133">
        <f t="shared" ref="BW544" si="9966">O544/O560</f>
        <v>4.2897612302711455E-2</v>
      </c>
      <c r="BX544" s="128">
        <f t="shared" ref="BX544" si="9967">P544/P560</f>
        <v>4.3876421455167555E-2</v>
      </c>
      <c r="BY544" s="129">
        <f t="shared" ref="BY544" si="9968">Q544/Q560</f>
        <v>3.7320960258220695E-2</v>
      </c>
      <c r="BZ544" s="130">
        <f t="shared" ref="BZ544" si="9969">R544/R560</f>
        <v>4.7694376334730684E-2</v>
      </c>
      <c r="CA544" s="131">
        <f t="shared" ref="CA544" si="9970">S544/S560</f>
        <v>4.6637580863547468E-2</v>
      </c>
      <c r="CB544" s="128">
        <f t="shared" ref="CB544" si="9971">T544/T560</f>
        <v>4.872539528880284E-2</v>
      </c>
      <c r="CC544" s="129">
        <f t="shared" ref="CC544" si="9972">U544/U560</f>
        <v>4.3033403551008126E-2</v>
      </c>
      <c r="CD544" s="130">
        <f t="shared" ref="CD544" si="9973">V544/V560</f>
        <v>3.8385043754972155E-2</v>
      </c>
      <c r="CE544" s="131">
        <f t="shared" ref="CE544" si="9974">W544/W560</f>
        <v>4.9440795313332148E-2</v>
      </c>
      <c r="CF544" s="128">
        <f t="shared" ref="CF544" si="9975">X544/X560</f>
        <v>4.6008741660915571E-2</v>
      </c>
      <c r="CG544" s="129">
        <f t="shared" ref="CG544" si="9976">Y544/Y560</f>
        <v>3.6482199506520971E-2</v>
      </c>
      <c r="CH544" s="130">
        <f t="shared" ref="CH544" si="9977">Z544/Z560</f>
        <v>5.4103042952872681E-2</v>
      </c>
      <c r="CI544" s="128">
        <f t="shared" ref="CI544" si="9978">AA544/AA560</f>
        <v>5.6903977704585759E-2</v>
      </c>
      <c r="CJ544" s="134">
        <f t="shared" ref="CJ544" si="9979">AB544/AB560</f>
        <v>4.5812898354544898E-2</v>
      </c>
      <c r="CK544" s="135">
        <f t="shared" ref="CK544" si="9980">AC544/AC560</f>
        <v>4.5839435948090874E-2</v>
      </c>
    </row>
    <row r="545" spans="1:89" x14ac:dyDescent="0.2">
      <c r="A545" s="136" t="s">
        <v>25</v>
      </c>
      <c r="B545" s="205">
        <v>506</v>
      </c>
      <c r="C545" s="189">
        <v>614</v>
      </c>
      <c r="D545" s="190">
        <v>276</v>
      </c>
      <c r="E545" s="191">
        <v>290</v>
      </c>
      <c r="F545" s="188">
        <v>620</v>
      </c>
      <c r="G545" s="192">
        <v>489</v>
      </c>
      <c r="H545" s="190">
        <v>871</v>
      </c>
      <c r="I545" s="191">
        <v>890</v>
      </c>
      <c r="J545" s="188">
        <v>154</v>
      </c>
      <c r="K545" s="189">
        <v>161</v>
      </c>
      <c r="L545" s="190">
        <v>447</v>
      </c>
      <c r="M545" s="188">
        <v>406</v>
      </c>
      <c r="N545" s="193">
        <v>850</v>
      </c>
      <c r="O545" s="206">
        <v>857</v>
      </c>
      <c r="P545" s="188">
        <v>409</v>
      </c>
      <c r="Q545" s="189">
        <v>412</v>
      </c>
      <c r="R545" s="190">
        <v>692</v>
      </c>
      <c r="S545" s="191">
        <v>540</v>
      </c>
      <c r="T545" s="197">
        <v>141</v>
      </c>
      <c r="U545" s="188">
        <v>140</v>
      </c>
      <c r="V545" s="190">
        <v>372</v>
      </c>
      <c r="W545" s="207">
        <v>532</v>
      </c>
      <c r="X545" s="188">
        <v>335</v>
      </c>
      <c r="Y545" s="192">
        <v>183</v>
      </c>
      <c r="Z545" s="190">
        <v>968</v>
      </c>
      <c r="AA545" s="188">
        <v>1088</v>
      </c>
      <c r="AB545" s="169">
        <f t="shared" si="9760"/>
        <v>6641</v>
      </c>
      <c r="AC545" s="170">
        <f t="shared" si="9761"/>
        <v>6602</v>
      </c>
      <c r="AE545" s="274" t="str">
        <f>$AE$18</f>
        <v>18:00 - 18:59</v>
      </c>
      <c r="AF545" s="125">
        <f t="shared" si="9952"/>
        <v>618</v>
      </c>
      <c r="AG545" s="189">
        <f t="shared" si="9952"/>
        <v>1380</v>
      </c>
      <c r="AH545" s="190">
        <f t="shared" si="9952"/>
        <v>314</v>
      </c>
      <c r="AI545" s="191">
        <f t="shared" si="9952"/>
        <v>450</v>
      </c>
      <c r="AJ545" s="275">
        <f t="shared" si="9952"/>
        <v>591</v>
      </c>
      <c r="AK545" s="192">
        <f t="shared" si="9952"/>
        <v>1444</v>
      </c>
      <c r="AL545" s="190">
        <f t="shared" si="9952"/>
        <v>1095</v>
      </c>
      <c r="AM545" s="191">
        <f t="shared" si="9952"/>
        <v>1724</v>
      </c>
      <c r="AN545" s="275">
        <f t="shared" si="9952"/>
        <v>385</v>
      </c>
      <c r="AO545" s="192">
        <f t="shared" si="9952"/>
        <v>118</v>
      </c>
      <c r="AP545" s="190">
        <f t="shared" si="9953"/>
        <v>1281</v>
      </c>
      <c r="AQ545" s="275">
        <f t="shared" si="9953"/>
        <v>298</v>
      </c>
      <c r="AR545" s="193">
        <f t="shared" si="9953"/>
        <v>1934</v>
      </c>
      <c r="AS545" s="194">
        <f t="shared" si="9953"/>
        <v>1106</v>
      </c>
      <c r="AT545" s="275">
        <f t="shared" si="9953"/>
        <v>830</v>
      </c>
      <c r="AU545" s="192">
        <f t="shared" si="9953"/>
        <v>767</v>
      </c>
      <c r="AV545" s="190">
        <f t="shared" si="9953"/>
        <v>771</v>
      </c>
      <c r="AW545" s="191">
        <f t="shared" si="9953"/>
        <v>1203</v>
      </c>
      <c r="AX545" s="275">
        <f t="shared" si="9953"/>
        <v>344</v>
      </c>
      <c r="AY545" s="192">
        <f t="shared" si="9953"/>
        <v>77</v>
      </c>
      <c r="AZ545" s="190">
        <f t="shared" si="9953"/>
        <v>1375</v>
      </c>
      <c r="BA545" s="191">
        <f t="shared" si="9953"/>
        <v>582</v>
      </c>
      <c r="BB545" s="275">
        <f t="shared" si="9953"/>
        <v>791</v>
      </c>
      <c r="BC545" s="192">
        <f t="shared" si="9953"/>
        <v>289</v>
      </c>
      <c r="BD545" s="190">
        <f t="shared" si="9953"/>
        <v>1074</v>
      </c>
      <c r="BE545" s="275">
        <f t="shared" si="9953"/>
        <v>1683</v>
      </c>
      <c r="BF545" s="171">
        <f>SUM(AF545,AH545,AJ545,AL545,AN545,AP545,AR545,AT545,AV545,AX545,AZ545,BB545,BD545)</f>
        <v>11403</v>
      </c>
      <c r="BG545" s="172">
        <f>SUM(AG545,AI545,AK545,AM545,AO545,AQ545,AS545,AU545,AW545,AY545,BA545,BC545,BE545)</f>
        <v>11121</v>
      </c>
      <c r="BI545" s="136" t="s">
        <v>25</v>
      </c>
      <c r="BJ545" s="128">
        <f>B545/B560</f>
        <v>4.1302750795853396E-2</v>
      </c>
      <c r="BK545" s="129">
        <f t="shared" ref="BK545" si="9981">C545/C560</f>
        <v>5.0352632442184679E-2</v>
      </c>
      <c r="BL545" s="130">
        <f t="shared" ref="BL545" si="9982">D545/D560</f>
        <v>4.805013927576602E-2</v>
      </c>
      <c r="BM545" s="131">
        <f t="shared" ref="BM545" si="9983">E545/E560</f>
        <v>5.1391104022682974E-2</v>
      </c>
      <c r="BN545" s="128">
        <f t="shared" ref="BN545" si="9984">F545/F560</f>
        <v>4.2643923240938165E-2</v>
      </c>
      <c r="BO545" s="129">
        <f t="shared" ref="BO545" si="9985">G545/G560</f>
        <v>3.5386062667342066E-2</v>
      </c>
      <c r="BP545" s="130">
        <f t="shared" ref="BP545" si="9986">H545/H560</f>
        <v>4.770772854247686E-2</v>
      </c>
      <c r="BQ545" s="131">
        <f t="shared" ref="BQ545" si="9987">I545/I560</f>
        <v>4.7217359011088124E-2</v>
      </c>
      <c r="BR545" s="128">
        <f t="shared" ref="BR545" si="9988">J545/J560</f>
        <v>4.4963503649635035E-2</v>
      </c>
      <c r="BS545" s="129">
        <f t="shared" ref="BS545" si="9989">K545/K560</f>
        <v>4.8421052631578948E-2</v>
      </c>
      <c r="BT545" s="130">
        <f t="shared" ref="BT545" si="9990">L545/L560</f>
        <v>4.2960115329168672E-2</v>
      </c>
      <c r="BU545" s="128">
        <f t="shared" ref="BU545" si="9991">M545/M560</f>
        <v>4.0636572915624058E-2</v>
      </c>
      <c r="BV545" s="132">
        <f t="shared" ref="BV545" si="9992">N545/N560</f>
        <v>4.302708175145533E-2</v>
      </c>
      <c r="BW545" s="133">
        <f t="shared" ref="BW545" si="9993">O545/O560</f>
        <v>4.3352893565358153E-2</v>
      </c>
      <c r="BX545" s="128">
        <f t="shared" ref="BX545" si="9994">P545/P560</f>
        <v>4.1159303612760392E-2</v>
      </c>
      <c r="BY545" s="129">
        <f t="shared" ref="BY545" si="9995">Q545/Q560</f>
        <v>4.1557393584829537E-2</v>
      </c>
      <c r="BZ545" s="130">
        <f t="shared" ref="BZ545" si="9996">R545/R560</f>
        <v>5.4733844815312821E-2</v>
      </c>
      <c r="CA545" s="131">
        <f t="shared" ref="CA545" si="9997">S545/S560</f>
        <v>4.0619828494057472E-2</v>
      </c>
      <c r="CB545" s="128">
        <f t="shared" ref="CB545" si="9998">T545/T560</f>
        <v>4.5498547918683449E-2</v>
      </c>
      <c r="CC545" s="129">
        <f t="shared" ref="CC545" si="9999">U545/U560</f>
        <v>4.2130604875112852E-2</v>
      </c>
      <c r="CD545" s="130">
        <f t="shared" ref="CD545" si="10000">V545/V560</f>
        <v>3.6992840095465392E-2</v>
      </c>
      <c r="CE545" s="131">
        <f t="shared" ref="CE545" si="10001">W545/W560</f>
        <v>4.7221729096396235E-2</v>
      </c>
      <c r="CF545" s="128">
        <f t="shared" ref="CF545" si="10002">X545/X560</f>
        <v>3.853232114101679E-2</v>
      </c>
      <c r="CG545" s="129">
        <f t="shared" ref="CG545" si="10003">Y545/Y560</f>
        <v>3.225237927388086E-2</v>
      </c>
      <c r="CH545" s="130">
        <f t="shared" ref="CH545" si="10004">Z545/Z560</f>
        <v>5.3169284851147976E-2</v>
      </c>
      <c r="CI545" s="128">
        <f t="shared" ref="CI545" si="10005">AA545/AA560</f>
        <v>5.5130478844692174E-2</v>
      </c>
      <c r="CJ545" s="134">
        <f t="shared" ref="CJ545" si="10006">AB545/AB560</f>
        <v>4.5173490419084285E-2</v>
      </c>
      <c r="CK545" s="135">
        <f t="shared" ref="CK545" si="10007">AC545/AC560</f>
        <v>4.4974283865254268E-2</v>
      </c>
    </row>
    <row r="546" spans="1:89" ht="13.5" thickBot="1" x14ac:dyDescent="0.25">
      <c r="A546" s="145" t="s">
        <v>26</v>
      </c>
      <c r="B546" s="202">
        <v>437</v>
      </c>
      <c r="C546" s="196">
        <v>505</v>
      </c>
      <c r="D546" s="197">
        <v>233</v>
      </c>
      <c r="E546" s="198">
        <v>237</v>
      </c>
      <c r="F546" s="195">
        <v>522</v>
      </c>
      <c r="G546" s="199">
        <v>453</v>
      </c>
      <c r="H546" s="197">
        <v>868</v>
      </c>
      <c r="I546" s="198">
        <v>754</v>
      </c>
      <c r="J546" s="195">
        <v>140</v>
      </c>
      <c r="K546" s="196">
        <v>142</v>
      </c>
      <c r="L546" s="197">
        <v>442</v>
      </c>
      <c r="M546" s="195">
        <v>383</v>
      </c>
      <c r="N546" s="200">
        <v>768</v>
      </c>
      <c r="O546" s="203">
        <v>792</v>
      </c>
      <c r="P546" s="195">
        <v>365</v>
      </c>
      <c r="Q546" s="196">
        <v>406</v>
      </c>
      <c r="R546" s="197">
        <v>608</v>
      </c>
      <c r="S546" s="198">
        <v>583</v>
      </c>
      <c r="T546" s="195">
        <v>91</v>
      </c>
      <c r="U546" s="199">
        <v>156</v>
      </c>
      <c r="V546" s="197">
        <v>374</v>
      </c>
      <c r="W546" s="204">
        <v>486</v>
      </c>
      <c r="X546" s="195">
        <v>260</v>
      </c>
      <c r="Y546" s="199">
        <v>217</v>
      </c>
      <c r="Z546" s="197">
        <v>949</v>
      </c>
      <c r="AA546" s="195">
        <v>1115</v>
      </c>
      <c r="AB546" s="169">
        <f t="shared" si="9760"/>
        <v>6057</v>
      </c>
      <c r="AC546" s="170">
        <f t="shared" si="9761"/>
        <v>6229</v>
      </c>
      <c r="AE546" s="272"/>
      <c r="AF546" s="125"/>
      <c r="AG546" s="196"/>
      <c r="AH546" s="197"/>
      <c r="AI546" s="198"/>
      <c r="AJ546" s="195"/>
      <c r="AK546" s="199"/>
      <c r="AL546" s="197"/>
      <c r="AM546" s="198"/>
      <c r="AN546" s="195"/>
      <c r="AO546" s="199"/>
      <c r="AP546" s="197"/>
      <c r="AQ546" s="195"/>
      <c r="AR546" s="200"/>
      <c r="AS546" s="201"/>
      <c r="AT546" s="195"/>
      <c r="AU546" s="199"/>
      <c r="AV546" s="197"/>
      <c r="AW546" s="198"/>
      <c r="AX546" s="195"/>
      <c r="AY546" s="199"/>
      <c r="AZ546" s="197"/>
      <c r="BA546" s="198"/>
      <c r="BB546" s="195"/>
      <c r="BC546" s="199"/>
      <c r="BD546" s="197"/>
      <c r="BE546" s="195"/>
      <c r="BF546" s="171"/>
      <c r="BG546" s="172"/>
      <c r="BI546" s="145" t="s">
        <v>26</v>
      </c>
      <c r="BJ546" s="128">
        <f>B546/B560</f>
        <v>3.5670557505509758E-2</v>
      </c>
      <c r="BK546" s="129">
        <f t="shared" ref="BK546" si="10008">C546/C560</f>
        <v>4.141381007052649E-2</v>
      </c>
      <c r="BL546" s="130">
        <f t="shared" ref="BL546" si="10009">D546/D560</f>
        <v>4.0564066852367686E-2</v>
      </c>
      <c r="BM546" s="131">
        <f t="shared" ref="BM546" si="10010">E546/E560</f>
        <v>4.1998936735778841E-2</v>
      </c>
      <c r="BN546" s="128">
        <f t="shared" ref="BN546" si="10011">F546/F560</f>
        <v>3.5903432148015682E-2</v>
      </c>
      <c r="BO546" s="129">
        <f t="shared" ref="BO546" si="10012">G546/G560</f>
        <v>3.2780953759316882E-2</v>
      </c>
      <c r="BP546" s="130">
        <f t="shared" ref="BP546" si="10013">H546/H560</f>
        <v>4.7543408007887387E-2</v>
      </c>
      <c r="BQ546" s="131">
        <f t="shared" ref="BQ546" si="10014">I546/I560</f>
        <v>4.0002122128494882E-2</v>
      </c>
      <c r="BR546" s="128">
        <f t="shared" ref="BR546" si="10015">J546/J560</f>
        <v>4.0875912408759124E-2</v>
      </c>
      <c r="BS546" s="129">
        <f t="shared" ref="BS546" si="10016">K546/K560</f>
        <v>4.2706766917293235E-2</v>
      </c>
      <c r="BT546" s="130">
        <f t="shared" ref="BT546" si="10017">L546/L560</f>
        <v>4.2479577126381549E-2</v>
      </c>
      <c r="BU546" s="128">
        <f t="shared" ref="BU546" si="10018">M546/M560</f>
        <v>3.8334501050945852E-2</v>
      </c>
      <c r="BV546" s="132">
        <f t="shared" ref="BV546" si="10019">N546/N560</f>
        <v>3.8876233864844345E-2</v>
      </c>
      <c r="BW546" s="133">
        <f t="shared" ref="BW546" si="10020">O546/O560</f>
        <v>4.0064751112909754E-2</v>
      </c>
      <c r="BX546" s="128">
        <f t="shared" ref="BX546" si="10021">P546/P560</f>
        <v>3.6731407869578341E-2</v>
      </c>
      <c r="BY546" s="129">
        <f t="shared" ref="BY546" si="10022">Q546/Q560</f>
        <v>4.0952188823885412E-2</v>
      </c>
      <c r="BZ546" s="130">
        <f t="shared" ref="BZ546" si="10023">R546/R560</f>
        <v>4.8089852092066759E-2</v>
      </c>
      <c r="CA546" s="131">
        <f t="shared" ref="CA546" si="10024">S546/S560</f>
        <v>4.385437039265834E-2</v>
      </c>
      <c r="CB546" s="128">
        <f t="shared" ref="CB546" si="10025">T546/T560</f>
        <v>2.9364311068086478E-2</v>
      </c>
      <c r="CC546" s="129">
        <f t="shared" ref="CC546" si="10026">U546/U560</f>
        <v>4.6945531146554316E-2</v>
      </c>
      <c r="CD546" s="130">
        <f t="shared" ref="CD546" si="10027">V546/V560</f>
        <v>3.719172633253779E-2</v>
      </c>
      <c r="CE546" s="131">
        <f t="shared" ref="CE546" si="10028">W546/W560</f>
        <v>4.3138647257234153E-2</v>
      </c>
      <c r="CF546" s="128">
        <f t="shared" ref="CF546" si="10029">X546/X560</f>
        <v>2.9905682079595122E-2</v>
      </c>
      <c r="CG546" s="129">
        <f t="shared" ref="CG546" si="10030">Y546/Y560</f>
        <v>3.8244624603454354E-2</v>
      </c>
      <c r="CH546" s="130">
        <f t="shared" ref="CH546" si="10031">Z546/Z560</f>
        <v>5.2125672855102716E-2</v>
      </c>
      <c r="CI546" s="128">
        <f t="shared" ref="CI546" si="10032">AA546/AA560</f>
        <v>5.6498606536610083E-2</v>
      </c>
      <c r="CJ546" s="134">
        <f t="shared" ref="CJ546" si="10033">AB546/AB560</f>
        <v>4.1200998564733249E-2</v>
      </c>
      <c r="CK546" s="135">
        <f t="shared" ref="CK546" si="10034">AC546/AC560</f>
        <v>4.2433325385742023E-2</v>
      </c>
    </row>
    <row r="547" spans="1:89" ht="14.25" thickTop="1" thickBot="1" x14ac:dyDescent="0.25">
      <c r="A547" s="136" t="s">
        <v>27</v>
      </c>
      <c r="B547" s="205">
        <v>393</v>
      </c>
      <c r="C547" s="189">
        <v>601</v>
      </c>
      <c r="D547" s="190">
        <v>257</v>
      </c>
      <c r="E547" s="191">
        <v>263</v>
      </c>
      <c r="F547" s="188">
        <v>474</v>
      </c>
      <c r="G547" s="192">
        <v>529</v>
      </c>
      <c r="H547" s="190">
        <v>723</v>
      </c>
      <c r="I547" s="191">
        <v>1030</v>
      </c>
      <c r="J547" s="188">
        <v>205</v>
      </c>
      <c r="K547" s="189">
        <v>117</v>
      </c>
      <c r="L547" s="190">
        <v>420</v>
      </c>
      <c r="M547" s="188">
        <v>327</v>
      </c>
      <c r="N547" s="193">
        <v>946</v>
      </c>
      <c r="O547" s="206">
        <v>708</v>
      </c>
      <c r="P547" s="188">
        <v>432</v>
      </c>
      <c r="Q547" s="189">
        <v>386</v>
      </c>
      <c r="R547" s="190">
        <v>586</v>
      </c>
      <c r="S547" s="191">
        <v>580</v>
      </c>
      <c r="T547" s="188">
        <v>116</v>
      </c>
      <c r="U547" s="192">
        <v>126</v>
      </c>
      <c r="V547" s="190">
        <v>436</v>
      </c>
      <c r="W547" s="207">
        <v>419</v>
      </c>
      <c r="X547" s="188">
        <v>367</v>
      </c>
      <c r="Y547" s="192">
        <v>161</v>
      </c>
      <c r="Z547" s="190">
        <v>997</v>
      </c>
      <c r="AA547" s="188">
        <v>1053</v>
      </c>
      <c r="AB547" s="169">
        <f t="shared" si="9760"/>
        <v>6352</v>
      </c>
      <c r="AC547" s="170">
        <f t="shared" si="9761"/>
        <v>6300</v>
      </c>
      <c r="AE547" s="266" t="s">
        <v>13</v>
      </c>
      <c r="AF547" s="20">
        <f t="shared" ref="AF547:BG547" si="10035">SUM(AF544:AF546)</f>
        <v>1316</v>
      </c>
      <c r="AG547" s="21">
        <f t="shared" si="10035"/>
        <v>2992</v>
      </c>
      <c r="AH547" s="20">
        <f t="shared" si="10035"/>
        <v>791</v>
      </c>
      <c r="AI547" s="21">
        <f t="shared" si="10035"/>
        <v>935</v>
      </c>
      <c r="AJ547" s="20">
        <f t="shared" si="10035"/>
        <v>1287</v>
      </c>
      <c r="AK547" s="21">
        <f t="shared" si="10035"/>
        <v>3292</v>
      </c>
      <c r="AL547" s="20">
        <f t="shared" si="10035"/>
        <v>2272</v>
      </c>
      <c r="AM547" s="21">
        <f t="shared" si="10035"/>
        <v>3985</v>
      </c>
      <c r="AN547" s="20">
        <f t="shared" si="10035"/>
        <v>887</v>
      </c>
      <c r="AO547" s="21">
        <f t="shared" si="10035"/>
        <v>243</v>
      </c>
      <c r="AP547" s="20">
        <f t="shared" si="10035"/>
        <v>2481</v>
      </c>
      <c r="AQ547" s="21">
        <f t="shared" si="10035"/>
        <v>722</v>
      </c>
      <c r="AR547" s="20">
        <f t="shared" si="10035"/>
        <v>3897</v>
      </c>
      <c r="AS547" s="21">
        <f t="shared" si="10035"/>
        <v>2258</v>
      </c>
      <c r="AT547" s="20">
        <f t="shared" si="10035"/>
        <v>1755</v>
      </c>
      <c r="AU547" s="21">
        <f t="shared" si="10035"/>
        <v>1507</v>
      </c>
      <c r="AV547" s="20">
        <f t="shared" si="10035"/>
        <v>1687</v>
      </c>
      <c r="AW547" s="21">
        <f t="shared" si="10035"/>
        <v>2423</v>
      </c>
      <c r="AX547" s="20">
        <f t="shared" si="10035"/>
        <v>813</v>
      </c>
      <c r="AY547" s="21">
        <f t="shared" si="10035"/>
        <v>181</v>
      </c>
      <c r="AZ547" s="20">
        <f t="shared" si="10035"/>
        <v>2532</v>
      </c>
      <c r="BA547" s="21">
        <f t="shared" si="10035"/>
        <v>1188</v>
      </c>
      <c r="BB547" s="20">
        <f t="shared" si="10035"/>
        <v>1761</v>
      </c>
      <c r="BC547" s="21">
        <f t="shared" si="10035"/>
        <v>563</v>
      </c>
      <c r="BD547" s="20">
        <f t="shared" si="10035"/>
        <v>2290</v>
      </c>
      <c r="BE547" s="21">
        <f t="shared" si="10035"/>
        <v>3632</v>
      </c>
      <c r="BF547" s="173">
        <f t="shared" si="10035"/>
        <v>23769</v>
      </c>
      <c r="BG547" s="174">
        <f t="shared" si="10035"/>
        <v>23921</v>
      </c>
      <c r="BI547" s="136" t="s">
        <v>27</v>
      </c>
      <c r="BJ547" s="128">
        <f>B547/B560</f>
        <v>3.2079013958044245E-2</v>
      </c>
      <c r="BK547" s="129">
        <f t="shared" ref="BK547" si="10036">C547/C560</f>
        <v>4.9286534361161226E-2</v>
      </c>
      <c r="BL547" s="130">
        <f t="shared" ref="BL547" si="10037">D547/D560</f>
        <v>4.4742339832869078E-2</v>
      </c>
      <c r="BM547" s="131">
        <f t="shared" ref="BM547" si="10038">E547/E560</f>
        <v>4.6606415027467658E-2</v>
      </c>
      <c r="BN547" s="128">
        <f t="shared" ref="BN547" si="10039">F547/F560</f>
        <v>3.2601967122910788E-2</v>
      </c>
      <c r="BO547" s="129">
        <f t="shared" ref="BO547" si="10040">G547/G560</f>
        <v>3.8280628120703382E-2</v>
      </c>
      <c r="BP547" s="130">
        <f t="shared" ref="BP547" si="10041">H547/H560</f>
        <v>3.9601248836062877E-2</v>
      </c>
      <c r="BQ547" s="131">
        <f t="shared" ref="BQ547" si="10042">I547/I560</f>
        <v>5.4644808743169397E-2</v>
      </c>
      <c r="BR547" s="128">
        <f t="shared" ref="BR547" si="10043">J547/J560</f>
        <v>5.9854014598540145E-2</v>
      </c>
      <c r="BS547" s="129">
        <f t="shared" ref="BS547" si="10044">K547/K560</f>
        <v>3.5187969924812032E-2</v>
      </c>
      <c r="BT547" s="130">
        <f t="shared" ref="BT547" si="10045">L547/L560</f>
        <v>4.0365209034118214E-2</v>
      </c>
      <c r="BU547" s="128">
        <f t="shared" ref="BU547" si="10046">M547/M560</f>
        <v>3.2729456510859775E-2</v>
      </c>
      <c r="BV547" s="132">
        <f t="shared" ref="BV547" si="10047">N547/N560</f>
        <v>4.7886610984560873E-2</v>
      </c>
      <c r="BW547" s="133">
        <f t="shared" ref="BW547" si="10048">O547/O560</f>
        <v>3.5815459328207205E-2</v>
      </c>
      <c r="BX547" s="128">
        <f t="shared" ref="BX547" si="10049">P547/P560</f>
        <v>4.3473885478514641E-2</v>
      </c>
      <c r="BY547" s="129">
        <f t="shared" ref="BY547" si="10050">Q547/Q560</f>
        <v>3.8934839620738348E-2</v>
      </c>
      <c r="BZ547" s="130">
        <f t="shared" ref="BZ547" si="10051">R547/R560</f>
        <v>4.6349758759788022E-2</v>
      </c>
      <c r="CA547" s="131">
        <f t="shared" ref="CA547" si="10052">S547/S560</f>
        <v>4.362870467880247E-2</v>
      </c>
      <c r="CB547" s="128">
        <f t="shared" ref="CB547" si="10053">T547/T560</f>
        <v>3.743142949338496E-2</v>
      </c>
      <c r="CC547" s="129">
        <f t="shared" ref="CC547" si="10054">U547/U560</f>
        <v>3.7917544387601566E-2</v>
      </c>
      <c r="CD547" s="130">
        <f t="shared" ref="CD547" si="10055">V547/V560</f>
        <v>4.3357199681782019E-2</v>
      </c>
      <c r="CE547" s="131">
        <f t="shared" ref="CE547" si="10056">W547/W560</f>
        <v>3.7191549795845907E-2</v>
      </c>
      <c r="CF547" s="128">
        <f t="shared" ref="CF547" si="10057">X547/X560</f>
        <v>4.2213020473890042E-2</v>
      </c>
      <c r="CG547" s="129">
        <f t="shared" ref="CG547" si="10058">Y547/Y560</f>
        <v>2.8375044060627422E-2</v>
      </c>
      <c r="CH547" s="130">
        <f t="shared" ref="CH547" si="10059">Z547/Z560</f>
        <v>5.4762166318796004E-2</v>
      </c>
      <c r="CI547" s="128">
        <f t="shared" ref="CI547" si="10060">AA547/AA560</f>
        <v>5.3356979984798582E-2</v>
      </c>
      <c r="CJ547" s="134">
        <f t="shared" ref="CJ547" si="10061">AB547/AB560</f>
        <v>4.3207651128146875E-2</v>
      </c>
      <c r="CK547" s="135">
        <f t="shared" ref="CK547" si="10062">AC547/AC560</f>
        <v>4.2916993085595559E-2</v>
      </c>
    </row>
    <row r="548" spans="1:89" ht="13.5" thickTop="1" x14ac:dyDescent="0.2">
      <c r="A548" s="145" t="s">
        <v>28</v>
      </c>
      <c r="B548" s="202">
        <v>440</v>
      </c>
      <c r="C548" s="196">
        <v>609</v>
      </c>
      <c r="D548" s="197">
        <v>270</v>
      </c>
      <c r="E548" s="198">
        <v>248</v>
      </c>
      <c r="F548" s="195">
        <v>479</v>
      </c>
      <c r="G548" s="199">
        <v>763</v>
      </c>
      <c r="H548" s="197">
        <v>864</v>
      </c>
      <c r="I548" s="198">
        <v>1044</v>
      </c>
      <c r="J548" s="195">
        <v>225</v>
      </c>
      <c r="K548" s="196">
        <v>90</v>
      </c>
      <c r="L548" s="197">
        <v>678</v>
      </c>
      <c r="M548" s="195">
        <v>341</v>
      </c>
      <c r="N548" s="200">
        <v>1164</v>
      </c>
      <c r="O548" s="203">
        <v>744</v>
      </c>
      <c r="P548" s="195">
        <v>569</v>
      </c>
      <c r="Q548" s="196">
        <v>395</v>
      </c>
      <c r="R548" s="197">
        <v>608</v>
      </c>
      <c r="S548" s="198">
        <v>753</v>
      </c>
      <c r="T548" s="195">
        <v>189</v>
      </c>
      <c r="U548" s="199">
        <v>80</v>
      </c>
      <c r="V548" s="197">
        <v>715</v>
      </c>
      <c r="W548" s="204">
        <v>458</v>
      </c>
      <c r="X548" s="195">
        <v>427</v>
      </c>
      <c r="Y548" s="199">
        <v>181</v>
      </c>
      <c r="Z548" s="197">
        <v>1004</v>
      </c>
      <c r="AA548" s="195">
        <v>1176</v>
      </c>
      <c r="AB548" s="169">
        <f t="shared" si="9760"/>
        <v>7632</v>
      </c>
      <c r="AC548" s="170">
        <f t="shared" si="9761"/>
        <v>6882</v>
      </c>
      <c r="BI548" s="145" t="s">
        <v>28</v>
      </c>
      <c r="BJ548" s="128">
        <f>B548/B560</f>
        <v>3.591543547465513E-2</v>
      </c>
      <c r="BK548" s="129">
        <f t="shared" ref="BK548" si="10063">C548/C560</f>
        <v>4.9942594718714123E-2</v>
      </c>
      <c r="BL548" s="130">
        <f t="shared" ref="BL548" si="10064">D548/D560</f>
        <v>4.7005571030640667E-2</v>
      </c>
      <c r="BM548" s="131">
        <f t="shared" ref="BM548" si="10065">E548/E560</f>
        <v>4.3948254474570264E-2</v>
      </c>
      <c r="BN548" s="128">
        <f t="shared" ref="BN548" si="10066">F548/F560</f>
        <v>3.2945869729692552E-2</v>
      </c>
      <c r="BO548" s="129">
        <f t="shared" ref="BO548" si="10067">G548/G560</f>
        <v>5.5213836022867065E-2</v>
      </c>
      <c r="BP548" s="130">
        <f t="shared" ref="BP548" si="10068">H548/H560</f>
        <v>4.7324313961768089E-2</v>
      </c>
      <c r="BQ548" s="131">
        <f t="shared" ref="BQ548" si="10069">I548/I560</f>
        <v>5.5387553716377526E-2</v>
      </c>
      <c r="BR548" s="128">
        <f t="shared" ref="BR548" si="10070">J548/J560</f>
        <v>6.569343065693431E-2</v>
      </c>
      <c r="BS548" s="129">
        <f t="shared" ref="BS548" si="10071">K548/K560</f>
        <v>2.7067669172932331E-2</v>
      </c>
      <c r="BT548" s="130">
        <f t="shared" ref="BT548" si="10072">L548/L560</f>
        <v>6.5160980297933685E-2</v>
      </c>
      <c r="BU548" s="128">
        <f t="shared" ref="BU548" si="10073">M548/M560</f>
        <v>3.4130717645881291E-2</v>
      </c>
      <c r="BV548" s="132">
        <f t="shared" ref="BV548" si="10074">N548/N560</f>
        <v>5.8921791951404706E-2</v>
      </c>
      <c r="BW548" s="133">
        <f t="shared" ref="BW548" si="10075">O548/O560</f>
        <v>3.7636584378794011E-2</v>
      </c>
      <c r="BX548" s="128">
        <f t="shared" ref="BX548" si="10076">P548/P560</f>
        <v>5.7260742678876923E-2</v>
      </c>
      <c r="BY548" s="129">
        <f t="shared" ref="BY548" si="10077">Q548/Q560</f>
        <v>3.9842646762154529E-2</v>
      </c>
      <c r="BZ548" s="130">
        <f t="shared" ref="BZ548" si="10078">R548/R560</f>
        <v>4.8089852092066759E-2</v>
      </c>
      <c r="CA548" s="131">
        <f t="shared" ref="CA548" si="10079">S548/S560</f>
        <v>5.6642094177824585E-2</v>
      </c>
      <c r="CB548" s="128">
        <f t="shared" ref="CB548" si="10080">T548/T560</f>
        <v>6.0987415295256538E-2</v>
      </c>
      <c r="CC548" s="129">
        <f t="shared" ref="CC548" si="10081">U548/U560</f>
        <v>2.4074631357207343E-2</v>
      </c>
      <c r="CD548" s="130">
        <f t="shared" ref="CD548" si="10082">V548/V560</f>
        <v>7.1101829753381071E-2</v>
      </c>
      <c r="CE548" s="131">
        <f t="shared" ref="CE548" si="10083">W548/W560</f>
        <v>4.0653293094265935E-2</v>
      </c>
      <c r="CF548" s="128">
        <f t="shared" ref="CF548" si="10084">X548/X560</f>
        <v>4.9114331723027378E-2</v>
      </c>
      <c r="CG548" s="129">
        <f t="shared" ref="CG548" si="10085">Y548/Y560</f>
        <v>3.1899894254494181E-2</v>
      </c>
      <c r="CH548" s="130">
        <f t="shared" ref="CH548" si="10086">Z548/Z560</f>
        <v>5.5146654948917941E-2</v>
      </c>
      <c r="CI548" s="128">
        <f t="shared" ref="CI548" si="10087">AA548/AA560</f>
        <v>5.9589561692424624E-2</v>
      </c>
      <c r="CJ548" s="134">
        <f t="shared" ref="CJ548" si="10088">AB548/AB560</f>
        <v>5.191448258973818E-2</v>
      </c>
      <c r="CK548" s="135">
        <f t="shared" ref="CK548" si="10089">AC548/AC560</f>
        <v>4.6881705780169626E-2</v>
      </c>
    </row>
    <row r="549" spans="1:89" x14ac:dyDescent="0.2">
      <c r="A549" s="136" t="s">
        <v>29</v>
      </c>
      <c r="B549" s="205">
        <v>517</v>
      </c>
      <c r="C549" s="189">
        <v>985</v>
      </c>
      <c r="D549" s="190">
        <v>437</v>
      </c>
      <c r="E549" s="191">
        <v>332</v>
      </c>
      <c r="F549" s="188">
        <v>683</v>
      </c>
      <c r="G549" s="192">
        <v>1076</v>
      </c>
      <c r="H549" s="190">
        <v>925</v>
      </c>
      <c r="I549" s="191">
        <v>1486</v>
      </c>
      <c r="J549" s="188">
        <v>353</v>
      </c>
      <c r="K549" s="189">
        <v>100</v>
      </c>
      <c r="L549" s="190">
        <v>934</v>
      </c>
      <c r="M549" s="188">
        <v>298</v>
      </c>
      <c r="N549" s="193">
        <v>1562</v>
      </c>
      <c r="O549" s="206">
        <v>970</v>
      </c>
      <c r="P549" s="188">
        <v>694</v>
      </c>
      <c r="Q549" s="189">
        <v>568</v>
      </c>
      <c r="R549" s="190">
        <v>899</v>
      </c>
      <c r="S549" s="191">
        <v>851</v>
      </c>
      <c r="T549" s="188">
        <v>419</v>
      </c>
      <c r="U549" s="192">
        <v>81</v>
      </c>
      <c r="V549" s="190">
        <v>1074</v>
      </c>
      <c r="W549" s="207">
        <v>529</v>
      </c>
      <c r="X549" s="188">
        <v>720</v>
      </c>
      <c r="Y549" s="192">
        <v>205</v>
      </c>
      <c r="Z549" s="190">
        <v>1192</v>
      </c>
      <c r="AA549" s="188">
        <v>1358</v>
      </c>
      <c r="AB549" s="169">
        <f t="shared" si="9760"/>
        <v>10409</v>
      </c>
      <c r="AC549" s="170">
        <f t="shared" si="9761"/>
        <v>8839</v>
      </c>
      <c r="BI549" s="136" t="s">
        <v>29</v>
      </c>
      <c r="BJ549" s="128">
        <f>B549/B560</f>
        <v>4.2200636682719776E-2</v>
      </c>
      <c r="BK549" s="129">
        <f t="shared" ref="BK549" si="10090">C549/C560</f>
        <v>8.0777431523700177E-2</v>
      </c>
      <c r="BL549" s="130">
        <f t="shared" ref="BL549" si="10091">D549/D560</f>
        <v>7.607938718662953E-2</v>
      </c>
      <c r="BM549" s="131">
        <f t="shared" ref="BM549" si="10092">E549/E560</f>
        <v>5.8833953570795676E-2</v>
      </c>
      <c r="BN549" s="128">
        <f t="shared" ref="BN549" si="10093">F549/F560</f>
        <v>4.6977096086388337E-2</v>
      </c>
      <c r="BO549" s="129">
        <f t="shared" ref="BO549" si="10094">G549/G560</f>
        <v>7.7863810695419353E-2</v>
      </c>
      <c r="BP549" s="130">
        <f t="shared" ref="BP549" si="10095">H549/H560</f>
        <v>5.0665498165087364E-2</v>
      </c>
      <c r="BQ549" s="131">
        <f t="shared" ref="BQ549" si="10096">I549/I560</f>
        <v>7.8837073584805559E-2</v>
      </c>
      <c r="BR549" s="128">
        <f t="shared" ref="BR549" si="10097">J549/J560</f>
        <v>0.10306569343065694</v>
      </c>
      <c r="BS549" s="129">
        <f t="shared" ref="BS549" si="10098">K549/K560</f>
        <v>3.007518796992481E-2</v>
      </c>
      <c r="BT549" s="130">
        <f t="shared" ref="BT549" si="10099">L549/L560</f>
        <v>8.9764536280634313E-2</v>
      </c>
      <c r="BU549" s="128">
        <f t="shared" ref="BU549" si="10100">M549/M560</f>
        <v>2.9826844159743768E-2</v>
      </c>
      <c r="BV549" s="132">
        <f t="shared" ref="BV549" si="10101">N549/N560</f>
        <v>7.9068590230321437E-2</v>
      </c>
      <c r="BW549" s="133">
        <f t="shared" ref="BW549" si="10102">O549/O560</f>
        <v>4.9069202751922301E-2</v>
      </c>
      <c r="BX549" s="128">
        <f t="shared" ref="BX549" si="10103">P549/P560</f>
        <v>6.9839991949280464E-2</v>
      </c>
      <c r="BY549" s="129">
        <f t="shared" ref="BY549" si="10104">Q549/Q560</f>
        <v>5.729271736937664E-2</v>
      </c>
      <c r="BZ549" s="130">
        <f t="shared" ref="BZ549" si="10105">R549/R560</f>
        <v>7.1106541169026344E-2</v>
      </c>
      <c r="CA549" s="131">
        <f t="shared" ref="CA549" si="10106">S549/S560</f>
        <v>6.4013840830449822E-2</v>
      </c>
      <c r="CB549" s="128">
        <f t="shared" ref="CB549" si="10107">T549/T560</f>
        <v>0.13520490480800257</v>
      </c>
      <c r="CC549" s="129">
        <f t="shared" ref="CC549" si="10108">U549/U560</f>
        <v>2.4375564249172435E-2</v>
      </c>
      <c r="CD549" s="130">
        <f t="shared" ref="CD549" si="10109">V549/V560</f>
        <v>0.10680190930787589</v>
      </c>
      <c r="CE549" s="131">
        <f t="shared" ref="CE549" si="10110">W549/W560</f>
        <v>4.695544115036393E-2</v>
      </c>
      <c r="CF549" s="128">
        <f t="shared" ref="CF549" si="10111">X549/X560</f>
        <v>8.2815734989648032E-2</v>
      </c>
      <c r="CG549" s="129">
        <f t="shared" ref="CG549" si="10112">Y549/Y560</f>
        <v>3.6129714487134298E-2</v>
      </c>
      <c r="CH549" s="130">
        <f t="shared" ref="CH549" si="10113">Z549/Z560</f>
        <v>6.5472921015049979E-2</v>
      </c>
      <c r="CI549" s="128">
        <f t="shared" ref="CI549" si="10114">AA549/AA560</f>
        <v>6.8811755763871288E-2</v>
      </c>
      <c r="CJ549" s="134">
        <f t="shared" ref="CJ549" si="10115">AB549/AB560</f>
        <v>7.08042255341437E-2</v>
      </c>
      <c r="CK549" s="135">
        <f t="shared" ref="CK549" si="10116">AC549/AC560</f>
        <v>6.0213222521203036E-2</v>
      </c>
    </row>
    <row r="550" spans="1:89" x14ac:dyDescent="0.2">
      <c r="A550" s="145" t="s">
        <v>30</v>
      </c>
      <c r="B550" s="202">
        <v>698</v>
      </c>
      <c r="C550" s="196">
        <v>1612</v>
      </c>
      <c r="D550" s="197">
        <v>477</v>
      </c>
      <c r="E550" s="198">
        <v>485</v>
      </c>
      <c r="F550" s="195">
        <v>696</v>
      </c>
      <c r="G550" s="199">
        <v>1848</v>
      </c>
      <c r="H550" s="197">
        <v>1177</v>
      </c>
      <c r="I550" s="198">
        <v>2261</v>
      </c>
      <c r="J550" s="195">
        <v>502</v>
      </c>
      <c r="K550" s="196">
        <v>125</v>
      </c>
      <c r="L550" s="197">
        <v>1200</v>
      </c>
      <c r="M550" s="195">
        <v>424</v>
      </c>
      <c r="N550" s="200">
        <v>1963</v>
      </c>
      <c r="O550" s="203">
        <v>1152</v>
      </c>
      <c r="P550" s="195">
        <v>925</v>
      </c>
      <c r="Q550" s="196">
        <v>740</v>
      </c>
      <c r="R550" s="197">
        <v>916</v>
      </c>
      <c r="S550" s="198">
        <v>1220</v>
      </c>
      <c r="T550" s="195">
        <v>469</v>
      </c>
      <c r="U550" s="199">
        <v>104</v>
      </c>
      <c r="V550" s="197">
        <v>1157</v>
      </c>
      <c r="W550" s="204">
        <v>606</v>
      </c>
      <c r="X550" s="195">
        <v>970</v>
      </c>
      <c r="Y550" s="199">
        <v>274</v>
      </c>
      <c r="Z550" s="197">
        <v>1216</v>
      </c>
      <c r="AA550" s="195">
        <v>1949</v>
      </c>
      <c r="AB550" s="169">
        <f t="shared" si="9760"/>
        <v>12366</v>
      </c>
      <c r="AC550" s="170">
        <f t="shared" si="9761"/>
        <v>12800</v>
      </c>
      <c r="BI550" s="145" t="s">
        <v>30</v>
      </c>
      <c r="BJ550" s="128">
        <f>B550/B560</f>
        <v>5.6974940821157456E-2</v>
      </c>
      <c r="BK550" s="129">
        <f t="shared" ref="BK550" si="10117">C550/C560</f>
        <v>0.13219616204690832</v>
      </c>
      <c r="BL550" s="130">
        <f t="shared" ref="BL550" si="10118">D550/D560</f>
        <v>8.3043175487465176E-2</v>
      </c>
      <c r="BM550" s="131">
        <f t="shared" ref="BM550" si="10119">E550/E560</f>
        <v>8.5947191210349105E-2</v>
      </c>
      <c r="BN550" s="128">
        <f t="shared" ref="BN550" si="10120">F550/F560</f>
        <v>4.7871242864020912E-2</v>
      </c>
      <c r="BO550" s="129">
        <f t="shared" ref="BO550" si="10121">G550/G560</f>
        <v>0.1337289239452927</v>
      </c>
      <c r="BP550" s="130">
        <f t="shared" ref="BP550" si="10122">H550/H560</f>
        <v>6.4468423070603062E-2</v>
      </c>
      <c r="BQ550" s="131">
        <f t="shared" ref="BQ550" si="10123">I550/I560</f>
        <v>0.11995331317311263</v>
      </c>
      <c r="BR550" s="128">
        <f t="shared" ref="BR550" si="10124">J550/J560</f>
        <v>0.14656934306569344</v>
      </c>
      <c r="BS550" s="129">
        <f t="shared" ref="BS550" si="10125">K550/K560</f>
        <v>3.7593984962406013E-2</v>
      </c>
      <c r="BT550" s="130">
        <f t="shared" ref="BT550" si="10126">L550/L560</f>
        <v>0.11532916866890917</v>
      </c>
      <c r="BU550" s="128">
        <f t="shared" ref="BU550" si="10127">M550/M560</f>
        <v>4.2438194374937441E-2</v>
      </c>
      <c r="BV550" s="132">
        <f t="shared" ref="BV550" si="10128">N550/N560</f>
        <v>9.9367248797772714E-2</v>
      </c>
      <c r="BW550" s="133">
        <f t="shared" ref="BW550" si="10129">O550/O560</f>
        <v>5.8276001618777822E-2</v>
      </c>
      <c r="BX550" s="128">
        <f t="shared" ref="BX550" si="10130">P550/P560</f>
        <v>9.308644460098621E-2</v>
      </c>
      <c r="BY550" s="129">
        <f t="shared" ref="BY550" si="10131">Q550/Q560</f>
        <v>7.464192051644139E-2</v>
      </c>
      <c r="BZ550" s="130">
        <f t="shared" ref="BZ550" si="10132">R550/R560</f>
        <v>7.2451158743968999E-2</v>
      </c>
      <c r="CA550" s="131">
        <f t="shared" ref="CA550" si="10133">S550/S560</f>
        <v>9.1770723634722426E-2</v>
      </c>
      <c r="CB550" s="128">
        <f t="shared" ref="CB550" si="10134">T550/T560</f>
        <v>0.15133914165859955</v>
      </c>
      <c r="CC550" s="129">
        <f t="shared" ref="CC550" si="10135">U550/U560</f>
        <v>3.1297020764369549E-2</v>
      </c>
      <c r="CD550" s="130">
        <f t="shared" ref="CD550" si="10136">V550/V560</f>
        <v>0.11505568814638027</v>
      </c>
      <c r="CE550" s="131">
        <f t="shared" ref="CE550" si="10137">W550/W560</f>
        <v>5.3790165098526542E-2</v>
      </c>
      <c r="CF550" s="128">
        <f t="shared" ref="CF550" si="10138">X550/X560</f>
        <v>0.11157119852772027</v>
      </c>
      <c r="CG550" s="129">
        <f t="shared" ref="CG550" si="10139">Y550/Y560</f>
        <v>4.8290447655974622E-2</v>
      </c>
      <c r="CH550" s="130">
        <f t="shared" ref="CH550" si="10140">Z550/Z560</f>
        <v>6.6791167746896626E-2</v>
      </c>
      <c r="CI550" s="128">
        <f t="shared" ref="CI550" si="10141">AA550/AA560</f>
        <v>9.8758550798074482E-2</v>
      </c>
      <c r="CJ550" s="134">
        <f t="shared" ref="CJ550" si="10142">AB550/AB560</f>
        <v>8.4116154573467286E-2</v>
      </c>
      <c r="CK550" s="135">
        <f t="shared" ref="CK550" si="10143">AC550/AC560</f>
        <v>8.7196430396130661E-2</v>
      </c>
    </row>
    <row r="551" spans="1:89" x14ac:dyDescent="0.2">
      <c r="A551" s="136" t="s">
        <v>31</v>
      </c>
      <c r="B551" s="205">
        <v>618</v>
      </c>
      <c r="C551" s="189">
        <v>1380</v>
      </c>
      <c r="D551" s="190">
        <v>314</v>
      </c>
      <c r="E551" s="191">
        <v>450</v>
      </c>
      <c r="F551" s="188">
        <v>591</v>
      </c>
      <c r="G551" s="192">
        <v>1444</v>
      </c>
      <c r="H551" s="190">
        <v>1095</v>
      </c>
      <c r="I551" s="191">
        <v>1724</v>
      </c>
      <c r="J551" s="188">
        <v>385</v>
      </c>
      <c r="K551" s="189">
        <v>118</v>
      </c>
      <c r="L551" s="190">
        <v>1281</v>
      </c>
      <c r="M551" s="188">
        <v>298</v>
      </c>
      <c r="N551" s="193">
        <v>1934</v>
      </c>
      <c r="O551" s="206">
        <v>1106</v>
      </c>
      <c r="P551" s="188">
        <v>830</v>
      </c>
      <c r="Q551" s="189">
        <v>767</v>
      </c>
      <c r="R551" s="190">
        <v>771</v>
      </c>
      <c r="S551" s="191">
        <v>1203</v>
      </c>
      <c r="T551" s="188">
        <v>344</v>
      </c>
      <c r="U551" s="192">
        <v>77</v>
      </c>
      <c r="V551" s="190">
        <v>1375</v>
      </c>
      <c r="W551" s="207">
        <v>582</v>
      </c>
      <c r="X551" s="188">
        <v>791</v>
      </c>
      <c r="Y551" s="192">
        <v>289</v>
      </c>
      <c r="Z551" s="190">
        <v>1074</v>
      </c>
      <c r="AA551" s="188">
        <v>1683</v>
      </c>
      <c r="AB551" s="169">
        <f t="shared" si="9760"/>
        <v>11403</v>
      </c>
      <c r="AC551" s="170">
        <f t="shared" si="9761"/>
        <v>11121</v>
      </c>
      <c r="BI551" s="136" t="s">
        <v>31</v>
      </c>
      <c r="BJ551" s="128">
        <f>B551/B560</f>
        <v>5.0444861643947431E-2</v>
      </c>
      <c r="BK551" s="129">
        <f t="shared" ref="BK551" si="10144">C551/C560</f>
        <v>0.11317041167787437</v>
      </c>
      <c r="BL551" s="130">
        <f t="shared" ref="BL551" si="10145">D551/D560</f>
        <v>5.4665738161559889E-2</v>
      </c>
      <c r="BM551" s="131">
        <f t="shared" ref="BM551" si="10146">E551/E560</f>
        <v>7.9744816586921854E-2</v>
      </c>
      <c r="BN551" s="128">
        <f t="shared" ref="BN551" si="10147">F551/F560</f>
        <v>4.0649288121603962E-2</v>
      </c>
      <c r="BO551" s="129">
        <f t="shared" ref="BO551" si="10148">G551/G560</f>
        <v>0.10449381286634345</v>
      </c>
      <c r="BP551" s="130">
        <f t="shared" ref="BP551" si="10149">H551/H560</f>
        <v>5.9976995125157473E-2</v>
      </c>
      <c r="BQ551" s="131">
        <f t="shared" ref="BQ551" si="10150">I551/I560</f>
        <v>9.1463738129343733E-2</v>
      </c>
      <c r="BR551" s="128">
        <f t="shared" ref="BR551" si="10151">J551/J560</f>
        <v>0.11240875912408758</v>
      </c>
      <c r="BS551" s="129">
        <f t="shared" ref="BS551" si="10152">K551/K560</f>
        <v>3.5488721804511278E-2</v>
      </c>
      <c r="BT551" s="130">
        <f t="shared" ref="BT551" si="10153">L551/L560</f>
        <v>0.12311388755406055</v>
      </c>
      <c r="BU551" s="128">
        <f t="shared" ref="BU551" si="10154">M551/M560</f>
        <v>2.9826844159743768E-2</v>
      </c>
      <c r="BV551" s="132">
        <f t="shared" ref="BV551" si="10155">N551/N560</f>
        <v>9.7899266008605421E-2</v>
      </c>
      <c r="BW551" s="133">
        <f t="shared" ref="BW551" si="10156">O551/O560</f>
        <v>5.5949008498583572E-2</v>
      </c>
      <c r="BX551" s="128">
        <f t="shared" ref="BX551" si="10157">P551/P560</f>
        <v>8.3526215155479519E-2</v>
      </c>
      <c r="BY551" s="129">
        <f t="shared" ref="BY551" si="10158">Q551/Q560</f>
        <v>7.7365341940689933E-2</v>
      </c>
      <c r="BZ551" s="130">
        <f t="shared" ref="BZ551" si="10159">R551/R560</f>
        <v>6.0982361781222814E-2</v>
      </c>
      <c r="CA551" s="131">
        <f t="shared" ref="CA551" si="10160">S551/S560</f>
        <v>9.0491951256205808E-2</v>
      </c>
      <c r="CB551" s="128">
        <f t="shared" ref="CB551" si="10161">T551/T560</f>
        <v>0.11100354953210713</v>
      </c>
      <c r="CC551" s="129">
        <f t="shared" ref="CC551" si="10162">U551/U560</f>
        <v>2.3171832681312069E-2</v>
      </c>
      <c r="CD551" s="130">
        <f t="shared" ref="CD551" si="10163">V551/V560</f>
        <v>0.13673428798727127</v>
      </c>
      <c r="CE551" s="131">
        <f t="shared" ref="CE551" si="10164">W551/W560</f>
        <v>5.165986153026806E-2</v>
      </c>
      <c r="CF551" s="128">
        <f t="shared" ref="CF551" si="10165">X551/X560</f>
        <v>9.0982286634460549E-2</v>
      </c>
      <c r="CG551" s="129">
        <f t="shared" ref="CG551" si="10166">Y551/Y560</f>
        <v>5.0934085301374693E-2</v>
      </c>
      <c r="CH551" s="130">
        <f t="shared" ref="CH551" si="10167">Z551/Z560</f>
        <v>5.8991541250137315E-2</v>
      </c>
      <c r="CI551" s="128">
        <f t="shared" ref="CI551" si="10168">AA551/AA560</f>
        <v>8.5279959462883206E-2</v>
      </c>
      <c r="CJ551" s="134">
        <f t="shared" ref="CJ551" si="10169">AB551/AB560</f>
        <v>7.7565624341035699E-2</v>
      </c>
      <c r="CK551" s="135">
        <f t="shared" ref="CK551" si="10170">AC551/AC560</f>
        <v>7.5758711127763209E-2</v>
      </c>
    </row>
    <row r="552" spans="1:89" x14ac:dyDescent="0.2">
      <c r="A552" s="145" t="s">
        <v>32</v>
      </c>
      <c r="B552" s="202">
        <v>866</v>
      </c>
      <c r="C552" s="196">
        <v>1250</v>
      </c>
      <c r="D552" s="197">
        <v>250</v>
      </c>
      <c r="E552" s="198">
        <v>518</v>
      </c>
      <c r="F552" s="195">
        <v>519</v>
      </c>
      <c r="G552" s="199">
        <v>1939</v>
      </c>
      <c r="H552" s="197">
        <v>990</v>
      </c>
      <c r="I552" s="198">
        <v>2077</v>
      </c>
      <c r="J552" s="195">
        <v>337</v>
      </c>
      <c r="K552" s="196">
        <v>109</v>
      </c>
      <c r="L552" s="197">
        <v>1437</v>
      </c>
      <c r="M552" s="195">
        <v>316</v>
      </c>
      <c r="N552" s="200">
        <v>1875</v>
      </c>
      <c r="O552" s="203">
        <v>1128</v>
      </c>
      <c r="P552" s="195">
        <v>599</v>
      </c>
      <c r="Q552" s="196">
        <v>824</v>
      </c>
      <c r="R552" s="197">
        <v>733</v>
      </c>
      <c r="S552" s="198">
        <v>1160</v>
      </c>
      <c r="T552" s="195">
        <v>204</v>
      </c>
      <c r="U552" s="199">
        <v>80</v>
      </c>
      <c r="V552" s="197">
        <v>1259</v>
      </c>
      <c r="W552" s="204">
        <v>527</v>
      </c>
      <c r="X552" s="195">
        <v>475</v>
      </c>
      <c r="Y552" s="199">
        <v>348</v>
      </c>
      <c r="Z552" s="197">
        <v>1000</v>
      </c>
      <c r="AA552" s="195">
        <v>1585</v>
      </c>
      <c r="AB552" s="169">
        <f t="shared" si="9760"/>
        <v>10544</v>
      </c>
      <c r="AC552" s="170">
        <f t="shared" si="9761"/>
        <v>11861</v>
      </c>
      <c r="BI552" s="145" t="s">
        <v>32</v>
      </c>
      <c r="BJ552" s="128">
        <f>B552/B560</f>
        <v>7.0688107093298508E-2</v>
      </c>
      <c r="BK552" s="129">
        <f t="shared" ref="BK552" si="10171">C552/C560</f>
        <v>0.10250943086763982</v>
      </c>
      <c r="BL552" s="130">
        <f t="shared" ref="BL552" si="10172">D552/D560</f>
        <v>4.3523676880222843E-2</v>
      </c>
      <c r="BM552" s="131">
        <f t="shared" ref="BM552" si="10173">E552/E560</f>
        <v>9.1795144426723374E-2</v>
      </c>
      <c r="BN552" s="128">
        <f t="shared" ref="BN552" si="10174">F552/F560</f>
        <v>3.5697090583946628E-2</v>
      </c>
      <c r="BO552" s="129">
        <f t="shared" ref="BO552" si="10175">G552/G560</f>
        <v>0.1403140603516897</v>
      </c>
      <c r="BP552" s="130">
        <f t="shared" ref="BP552" si="10176">H552/H560</f>
        <v>5.4225776414525938E-2</v>
      </c>
      <c r="BQ552" s="131">
        <f t="shared" ref="BQ552" si="10177">I552/I560</f>
        <v>0.11019152209666296</v>
      </c>
      <c r="BR552" s="128">
        <f t="shared" ref="BR552" si="10178">J552/J560</f>
        <v>9.8394160583941612E-2</v>
      </c>
      <c r="BS552" s="129">
        <f t="shared" ref="BS552" si="10179">K552/K560</f>
        <v>3.2781954887218044E-2</v>
      </c>
      <c r="BT552" s="130">
        <f t="shared" ref="BT552" si="10180">L552/L560</f>
        <v>0.13810667948101873</v>
      </c>
      <c r="BU552" s="128">
        <f t="shared" ref="BU552" si="10181">M552/M560</f>
        <v>3.1628465619057154E-2</v>
      </c>
      <c r="BV552" s="132">
        <f t="shared" ref="BV552" si="10182">N552/N560</f>
        <v>9.4912680334092642E-2</v>
      </c>
      <c r="BW552" s="133">
        <f t="shared" ref="BW552" si="10183">O552/O560</f>
        <v>5.7061918251719954E-2</v>
      </c>
      <c r="BX552" s="128">
        <f t="shared" ref="BX552" si="10184">P552/P560</f>
        <v>6.0279762503773773E-2</v>
      </c>
      <c r="BY552" s="129">
        <f t="shared" ref="BY552" si="10185">Q552/Q560</f>
        <v>8.3114787169659074E-2</v>
      </c>
      <c r="BZ552" s="130">
        <f t="shared" ref="BZ552" si="10186">R552/R560</f>
        <v>5.7976746025468637E-2</v>
      </c>
      <c r="CA552" s="131">
        <f t="shared" ref="CA552" si="10187">S552/S560</f>
        <v>8.725740935760494E-2</v>
      </c>
      <c r="CB552" s="128">
        <f t="shared" ref="CB552" si="10188">T552/T560</f>
        <v>6.5827686350435621E-2</v>
      </c>
      <c r="CC552" s="129">
        <f t="shared" ref="CC552" si="10189">U552/U560</f>
        <v>2.4074631357207343E-2</v>
      </c>
      <c r="CD552" s="130">
        <f t="shared" ref="CD552" si="10190">V552/V560</f>
        <v>0.1251988862370724</v>
      </c>
      <c r="CE552" s="131">
        <f t="shared" ref="CE552" si="10191">W552/W560</f>
        <v>4.6777915853009056E-2</v>
      </c>
      <c r="CF552" s="128">
        <f t="shared" ref="CF552" si="10192">X552/X560</f>
        <v>5.4635380722337243E-2</v>
      </c>
      <c r="CG552" s="129">
        <f t="shared" ref="CG552" si="10193">Y552/Y560</f>
        <v>6.1332393373281634E-2</v>
      </c>
      <c r="CH552" s="130">
        <f t="shared" ref="CH552" si="10194">Z552/Z560</f>
        <v>5.492694716027683E-2</v>
      </c>
      <c r="CI552" s="128">
        <f t="shared" ref="CI552" si="10195">AA552/AA560</f>
        <v>8.0314162655181154E-2</v>
      </c>
      <c r="CJ552" s="134">
        <f t="shared" ref="CJ552" si="10196">AB552/AB560</f>
        <v>7.1722524164858414E-2</v>
      </c>
      <c r="CK552" s="135">
        <f t="shared" ref="CK552" si="10197">AC552/AC560</f>
        <v>8.0799754760039505E-2</v>
      </c>
    </row>
    <row r="553" spans="1:89" x14ac:dyDescent="0.2">
      <c r="A553" s="136" t="s">
        <v>33</v>
      </c>
      <c r="B553" s="205">
        <v>489</v>
      </c>
      <c r="C553" s="189">
        <v>715</v>
      </c>
      <c r="D553" s="190">
        <v>176</v>
      </c>
      <c r="E553" s="191">
        <v>363</v>
      </c>
      <c r="F553" s="188">
        <v>538</v>
      </c>
      <c r="G553" s="192">
        <v>1005</v>
      </c>
      <c r="H553" s="190">
        <v>728</v>
      </c>
      <c r="I553" s="191">
        <v>1168</v>
      </c>
      <c r="J553" s="188">
        <v>135</v>
      </c>
      <c r="K553" s="189">
        <v>53</v>
      </c>
      <c r="L553" s="190">
        <v>547</v>
      </c>
      <c r="M553" s="188">
        <v>408</v>
      </c>
      <c r="N553" s="193">
        <v>849</v>
      </c>
      <c r="O553" s="206">
        <v>969</v>
      </c>
      <c r="P553" s="188">
        <v>390</v>
      </c>
      <c r="Q553" s="189">
        <v>577</v>
      </c>
      <c r="R553" s="190">
        <v>612</v>
      </c>
      <c r="S553" s="191">
        <v>635</v>
      </c>
      <c r="T553" s="188">
        <v>148</v>
      </c>
      <c r="U553" s="192">
        <v>108</v>
      </c>
      <c r="V553" s="190">
        <v>636</v>
      </c>
      <c r="W553" s="207">
        <v>384</v>
      </c>
      <c r="X553" s="188">
        <v>252</v>
      </c>
      <c r="Y553" s="192">
        <v>288</v>
      </c>
      <c r="Z553" s="190">
        <v>775</v>
      </c>
      <c r="AA553" s="188">
        <v>1007</v>
      </c>
      <c r="AB553" s="169">
        <f t="shared" si="9760"/>
        <v>6275</v>
      </c>
      <c r="AC553" s="170">
        <f t="shared" si="9761"/>
        <v>7680</v>
      </c>
      <c r="BI553" s="136" t="s">
        <v>33</v>
      </c>
      <c r="BJ553" s="128">
        <f>B553/B560</f>
        <v>3.9915108970696271E-2</v>
      </c>
      <c r="BK553" s="129">
        <f t="shared" ref="BK553" si="10198">C553/C560</f>
        <v>5.8635394456289978E-2</v>
      </c>
      <c r="BL553" s="130">
        <f t="shared" ref="BL553" si="10199">D553/D560</f>
        <v>3.0640668523676879E-2</v>
      </c>
      <c r="BM553" s="131">
        <f t="shared" ref="BM553" si="10200">E553/E560</f>
        <v>6.4327485380116955E-2</v>
      </c>
      <c r="BN553" s="128">
        <f t="shared" ref="BN553" si="10201">F553/F560</f>
        <v>3.7003920489717311E-2</v>
      </c>
      <c r="BO553" s="129">
        <f t="shared" ref="BO553" si="10202">G553/G560</f>
        <v>7.2725957015703016E-2</v>
      </c>
      <c r="BP553" s="130">
        <f t="shared" ref="BP553" si="10203">H553/H560</f>
        <v>3.9875116393712003E-2</v>
      </c>
      <c r="BQ553" s="131">
        <f t="shared" ref="BQ553" si="10204">I553/I560</f>
        <v>6.1966152050506658E-2</v>
      </c>
      <c r="BR553" s="128">
        <f t="shared" ref="BR553" si="10205">J553/J560</f>
        <v>3.9416058394160583E-2</v>
      </c>
      <c r="BS553" s="129">
        <f t="shared" ref="BS553" si="10206">K553/K560</f>
        <v>1.593984962406015E-2</v>
      </c>
      <c r="BT553" s="130">
        <f t="shared" ref="BT553" si="10207">L553/L560</f>
        <v>5.2570879384911097E-2</v>
      </c>
      <c r="BU553" s="128">
        <f t="shared" ref="BU553" si="10208">M553/M560</f>
        <v>4.0836753077769995E-2</v>
      </c>
      <c r="BV553" s="132">
        <f t="shared" ref="BV553" si="10209">N553/N560</f>
        <v>4.2976461655277146E-2</v>
      </c>
      <c r="BW553" s="133">
        <f t="shared" ref="BW553" si="10210">O553/O560</f>
        <v>4.9018615944961555E-2</v>
      </c>
      <c r="BX553" s="128">
        <f t="shared" ref="BX553" si="10211">P553/P560</f>
        <v>3.924725772365905E-2</v>
      </c>
      <c r="BY553" s="129">
        <f t="shared" ref="BY553" si="10212">Q553/Q560</f>
        <v>5.8200524510792821E-2</v>
      </c>
      <c r="BZ553" s="130">
        <f t="shared" ref="BZ553" si="10213">R553/R560</f>
        <v>4.8406232697935619E-2</v>
      </c>
      <c r="CA553" s="131">
        <f t="shared" ref="CA553" si="10214">S553/S560</f>
        <v>4.7765909432826839E-2</v>
      </c>
      <c r="CB553" s="128">
        <f t="shared" ref="CB553" si="10215">T553/T560</f>
        <v>4.7757341077767024E-2</v>
      </c>
      <c r="CC553" s="129">
        <f t="shared" ref="CC553" si="10216">U553/U560</f>
        <v>3.2500752332229911E-2</v>
      </c>
      <c r="CD553" s="130">
        <f t="shared" ref="CD553" si="10217">V553/V560</f>
        <v>6.3245823389021474E-2</v>
      </c>
      <c r="CE553" s="131">
        <f t="shared" ref="CE553" si="10218">W553/W560</f>
        <v>3.4084857092135629E-2</v>
      </c>
      <c r="CF553" s="128">
        <f t="shared" ref="CF553" si="10219">X553/X560</f>
        <v>2.8985507246376812E-2</v>
      </c>
      <c r="CG553" s="129">
        <f t="shared" ref="CG553" si="10220">Y553/Y560</f>
        <v>5.0757842791681357E-2</v>
      </c>
      <c r="CH553" s="130">
        <f t="shared" ref="CH553" si="10221">Z553/Z560</f>
        <v>4.2568384049214543E-2</v>
      </c>
      <c r="CI553" s="128">
        <f t="shared" ref="CI553" si="10222">AA553/AA560</f>
        <v>5.1026095768938434E-2</v>
      </c>
      <c r="CJ553" s="134">
        <f t="shared" ref="CJ553" si="10223">AB553/AB560</f>
        <v>4.268388079803552E-2</v>
      </c>
      <c r="CK553" s="135">
        <f t="shared" ref="CK553" si="10224">AC553/AC560</f>
        <v>5.2317858237678393E-2</v>
      </c>
    </row>
    <row r="554" spans="1:89" x14ac:dyDescent="0.2">
      <c r="A554" s="145" t="s">
        <v>34</v>
      </c>
      <c r="B554" s="202">
        <v>116</v>
      </c>
      <c r="C554" s="196">
        <v>318</v>
      </c>
      <c r="D554" s="197">
        <v>81</v>
      </c>
      <c r="E554" s="198">
        <v>195</v>
      </c>
      <c r="F554" s="195">
        <v>243</v>
      </c>
      <c r="G554" s="199">
        <v>497</v>
      </c>
      <c r="H554" s="197">
        <v>327</v>
      </c>
      <c r="I554" s="198">
        <v>537</v>
      </c>
      <c r="J554" s="195">
        <v>36</v>
      </c>
      <c r="K554" s="196">
        <v>33</v>
      </c>
      <c r="L554" s="197">
        <v>198</v>
      </c>
      <c r="M554" s="195">
        <v>234</v>
      </c>
      <c r="N554" s="200">
        <v>383</v>
      </c>
      <c r="O554" s="203">
        <v>604</v>
      </c>
      <c r="P554" s="195">
        <v>229</v>
      </c>
      <c r="Q554" s="196">
        <v>293</v>
      </c>
      <c r="R554" s="197">
        <v>373</v>
      </c>
      <c r="S554" s="198">
        <v>298</v>
      </c>
      <c r="T554" s="195">
        <v>103</v>
      </c>
      <c r="U554" s="199">
        <v>116</v>
      </c>
      <c r="V554" s="197">
        <v>219</v>
      </c>
      <c r="W554" s="204">
        <v>257</v>
      </c>
      <c r="X554" s="195">
        <v>158</v>
      </c>
      <c r="Y554" s="199">
        <v>264</v>
      </c>
      <c r="Z554" s="197">
        <v>453</v>
      </c>
      <c r="AA554" s="195">
        <v>354</v>
      </c>
      <c r="AB554" s="169">
        <f t="shared" si="9760"/>
        <v>2919</v>
      </c>
      <c r="AC554" s="170">
        <f t="shared" si="9761"/>
        <v>4000</v>
      </c>
      <c r="BI554" s="145" t="s">
        <v>34</v>
      </c>
      <c r="BJ554" s="128">
        <f>B554/B560</f>
        <v>9.4686148069545346E-3</v>
      </c>
      <c r="BK554" s="129">
        <f t="shared" ref="BK554" si="10225">C554/C560</f>
        <v>2.607839921272757E-2</v>
      </c>
      <c r="BL554" s="130">
        <f t="shared" ref="BL554" si="10226">D554/D560</f>
        <v>1.4101671309192201E-2</v>
      </c>
      <c r="BM554" s="131">
        <f t="shared" ref="BM554" si="10227">E554/E560</f>
        <v>3.4556087187666132E-2</v>
      </c>
      <c r="BN554" s="128">
        <f t="shared" ref="BN554" si="10228">F554/F560</f>
        <v>1.6713666689593506E-2</v>
      </c>
      <c r="BO554" s="129">
        <f t="shared" ref="BO554" si="10229">G554/G560</f>
        <v>3.5964975758014328E-2</v>
      </c>
      <c r="BP554" s="130">
        <f t="shared" ref="BP554" si="10230">H554/H560</f>
        <v>1.7910938270252506E-2</v>
      </c>
      <c r="BQ554" s="131">
        <f t="shared" ref="BQ554" si="10231">I554/I560</f>
        <v>2.8489575043768901E-2</v>
      </c>
      <c r="BR554" s="128">
        <f t="shared" ref="BR554" si="10232">J554/J560</f>
        <v>1.0510948905109488E-2</v>
      </c>
      <c r="BS554" s="129">
        <f t="shared" ref="BS554" si="10233">K554/K560</f>
        <v>9.9248120300751887E-3</v>
      </c>
      <c r="BT554" s="130">
        <f t="shared" ref="BT554" si="10234">L554/L560</f>
        <v>1.9029312830370015E-2</v>
      </c>
      <c r="BU554" s="128">
        <f t="shared" ref="BU554" si="10235">M554/M560</f>
        <v>2.3421078971073966E-2</v>
      </c>
      <c r="BV554" s="132">
        <f t="shared" ref="BV554" si="10236">N554/N560</f>
        <v>1.9387496836243988E-2</v>
      </c>
      <c r="BW554" s="133">
        <f t="shared" ref="BW554" si="10237">O554/O560</f>
        <v>3.0554431404289761E-2</v>
      </c>
      <c r="BX554" s="128">
        <f t="shared" ref="BX554" si="10238">P554/P560</f>
        <v>2.3045184663379289E-2</v>
      </c>
      <c r="BY554" s="129">
        <f t="shared" ref="BY554" si="10239">Q554/Q560</f>
        <v>2.9554165826104498E-2</v>
      </c>
      <c r="BZ554" s="130">
        <f t="shared" ref="BZ554" si="10240">R554/R560</f>
        <v>2.9502491497271216E-2</v>
      </c>
      <c r="CA554" s="131">
        <f t="shared" ref="CA554" si="10241">S554/S560</f>
        <v>2.2416127576350232E-2</v>
      </c>
      <c r="CB554" s="128">
        <f t="shared" ref="CB554" si="10242">T554/T560</f>
        <v>3.3236527912229752E-2</v>
      </c>
      <c r="CC554" s="129">
        <f t="shared" ref="CC554" si="10243">U554/U560</f>
        <v>3.490821546795065E-2</v>
      </c>
      <c r="CD554" s="130">
        <f t="shared" ref="CD554" si="10244">V554/V560</f>
        <v>2.1778042959427209E-2</v>
      </c>
      <c r="CE554" s="131">
        <f t="shared" ref="CE554" si="10245">W554/W560</f>
        <v>2.2812000710101189E-2</v>
      </c>
      <c r="CF554" s="128">
        <f t="shared" ref="CF554" si="10246">X554/X560</f>
        <v>1.8173452956061653E-2</v>
      </c>
      <c r="CG554" s="129">
        <f t="shared" ref="CG554" si="10247">Y554/Y560</f>
        <v>4.6528022559041239E-2</v>
      </c>
      <c r="CH554" s="130">
        <f t="shared" ref="CH554" si="10248">Z554/Z560</f>
        <v>2.4881907063605404E-2</v>
      </c>
      <c r="CI554" s="128">
        <f t="shared" ref="CI554" si="10249">AA554/AA560</f>
        <v>1.7937674182923739E-2</v>
      </c>
      <c r="CJ554" s="134">
        <f t="shared" ref="CJ554" si="10250">AB554/AB560</f>
        <v>1.9855657059675808E-2</v>
      </c>
      <c r="CK554" s="135">
        <f t="shared" ref="CK554" si="10251">AC554/AC560</f>
        <v>2.7248884498790829E-2</v>
      </c>
    </row>
    <row r="555" spans="1:89" x14ac:dyDescent="0.2">
      <c r="A555" s="136" t="s">
        <v>35</v>
      </c>
      <c r="B555" s="205">
        <v>0</v>
      </c>
      <c r="C555" s="189">
        <v>97</v>
      </c>
      <c r="D555" s="190">
        <v>3</v>
      </c>
      <c r="E555" s="191">
        <v>67</v>
      </c>
      <c r="F555" s="188">
        <v>5</v>
      </c>
      <c r="G555" s="192">
        <v>150</v>
      </c>
      <c r="H555" s="190">
        <v>39</v>
      </c>
      <c r="I555" s="191">
        <v>101</v>
      </c>
      <c r="J555" s="188">
        <v>10</v>
      </c>
      <c r="K555" s="189">
        <v>5</v>
      </c>
      <c r="L555" s="190">
        <v>37</v>
      </c>
      <c r="M555" s="188">
        <v>33</v>
      </c>
      <c r="N555" s="193">
        <v>71</v>
      </c>
      <c r="O555" s="206">
        <v>90</v>
      </c>
      <c r="P555" s="188">
        <v>37</v>
      </c>
      <c r="Q555" s="189">
        <v>27</v>
      </c>
      <c r="R555" s="190">
        <v>63</v>
      </c>
      <c r="S555" s="191">
        <v>28</v>
      </c>
      <c r="T555" s="188">
        <v>7</v>
      </c>
      <c r="U555" s="192">
        <v>3</v>
      </c>
      <c r="V555" s="190">
        <v>34</v>
      </c>
      <c r="W555" s="207">
        <v>9</v>
      </c>
      <c r="X555" s="188">
        <v>20</v>
      </c>
      <c r="Y555" s="192">
        <v>33</v>
      </c>
      <c r="Z555" s="190">
        <v>41</v>
      </c>
      <c r="AA555" s="188">
        <v>33</v>
      </c>
      <c r="AB555" s="169">
        <f t="shared" si="9760"/>
        <v>367</v>
      </c>
      <c r="AC555" s="170">
        <f t="shared" si="9761"/>
        <v>676</v>
      </c>
      <c r="BI555" s="136" t="s">
        <v>35</v>
      </c>
      <c r="BJ555" s="128">
        <f>B555/B560</f>
        <v>0</v>
      </c>
      <c r="BK555" s="129">
        <f t="shared" ref="BK555" si="10252">C555/C560</f>
        <v>7.9547318353288508E-3</v>
      </c>
      <c r="BL555" s="130">
        <f t="shared" ref="BL555" si="10253">D555/D560</f>
        <v>5.2228412256267412E-4</v>
      </c>
      <c r="BM555" s="131">
        <f t="shared" ref="BM555" si="10254">E555/E560</f>
        <v>1.187311713627503E-2</v>
      </c>
      <c r="BN555" s="128">
        <f t="shared" ref="BN555" si="10255">F555/F560</f>
        <v>3.4390260678175943E-4</v>
      </c>
      <c r="BO555" s="129">
        <f t="shared" ref="BO555" si="10256">G555/G560</f>
        <v>1.0854620450104928E-2</v>
      </c>
      <c r="BP555" s="130">
        <f t="shared" ref="BP555" si="10257">H555/H560</f>
        <v>2.1361669496631429E-3</v>
      </c>
      <c r="BQ555" s="131">
        <f t="shared" ref="BQ555" si="10258">I555/I560</f>
        <v>5.3583744495729214E-3</v>
      </c>
      <c r="BR555" s="128">
        <f t="shared" ref="BR555" si="10259">J555/J560</f>
        <v>2.9197080291970801E-3</v>
      </c>
      <c r="BS555" s="129">
        <f t="shared" ref="BS555" si="10260">K555/K560</f>
        <v>1.5037593984962407E-3</v>
      </c>
      <c r="BT555" s="130">
        <f t="shared" ref="BT555" si="10261">L555/L560</f>
        <v>3.5559827006246998E-3</v>
      </c>
      <c r="BU555" s="128">
        <f t="shared" ref="BU555" si="10262">M555/M560</f>
        <v>3.3029726754078672E-3</v>
      </c>
      <c r="BV555" s="132">
        <f t="shared" ref="BV555" si="10263">N555/N560</f>
        <v>3.5940268286509744E-3</v>
      </c>
      <c r="BW555" s="133">
        <f t="shared" ref="BW555" si="10264">O555/O560</f>
        <v>4.552812626467017E-3</v>
      </c>
      <c r="BX555" s="128">
        <f t="shared" ref="BX555" si="10265">P555/P560</f>
        <v>3.7234577840394487E-3</v>
      </c>
      <c r="BY555" s="129">
        <f t="shared" ref="BY555" si="10266">Q555/Q560</f>
        <v>2.7234214242485375E-3</v>
      </c>
      <c r="BZ555" s="130">
        <f t="shared" ref="BZ555" si="10267">R555/R560</f>
        <v>4.9829945424345488E-3</v>
      </c>
      <c r="CA555" s="131">
        <f t="shared" ref="CA555" si="10268">S555/S560</f>
        <v>2.1062133293214985E-3</v>
      </c>
      <c r="CB555" s="128">
        <f t="shared" ref="CB555" si="10269">T555/T560</f>
        <v>2.2587931590835751E-3</v>
      </c>
      <c r="CC555" s="129">
        <f t="shared" ref="CC555" si="10270">U555/U560</f>
        <v>9.0279867589527531E-4</v>
      </c>
      <c r="CD555" s="130">
        <f t="shared" ref="CD555" si="10271">V555/V560</f>
        <v>3.381066030230708E-3</v>
      </c>
      <c r="CE555" s="131">
        <f t="shared" ref="CE555" si="10272">W555/W560</f>
        <v>7.988638380969288E-4</v>
      </c>
      <c r="CF555" s="128">
        <f t="shared" ref="CF555" si="10273">X555/X560</f>
        <v>2.3004370830457788E-3</v>
      </c>
      <c r="CG555" s="129">
        <f t="shared" ref="CG555" si="10274">Y555/Y560</f>
        <v>5.8160028198801549E-3</v>
      </c>
      <c r="CH555" s="130">
        <f t="shared" ref="CH555" si="10275">Z555/Z560</f>
        <v>2.2520048335713501E-3</v>
      </c>
      <c r="CI555" s="128">
        <f t="shared" ref="CI555" si="10276">AA555/AA560</f>
        <v>1.6721560678996706E-3</v>
      </c>
      <c r="CJ555" s="134">
        <f t="shared" ref="CJ555" si="10277">AB555/AB560</f>
        <v>2.4964118331281334E-3</v>
      </c>
      <c r="CK555" s="135">
        <f t="shared" ref="CK555" si="10278">AC555/AC560</f>
        <v>4.6050614802956502E-3</v>
      </c>
    </row>
    <row r="556" spans="1:89" x14ac:dyDescent="0.2">
      <c r="A556" s="145" t="s">
        <v>36</v>
      </c>
      <c r="B556" s="202"/>
      <c r="C556" s="196"/>
      <c r="D556" s="197"/>
      <c r="E556" s="198"/>
      <c r="F556" s="195"/>
      <c r="G556" s="199"/>
      <c r="H556" s="197"/>
      <c r="I556" s="198"/>
      <c r="J556" s="195"/>
      <c r="K556" s="199"/>
      <c r="L556" s="197"/>
      <c r="M556" s="195"/>
      <c r="N556" s="200"/>
      <c r="O556" s="203"/>
      <c r="P556" s="195"/>
      <c r="Q556" s="199"/>
      <c r="R556" s="197"/>
      <c r="S556" s="198"/>
      <c r="T556" s="195"/>
      <c r="U556" s="199"/>
      <c r="V556" s="197"/>
      <c r="W556" s="198"/>
      <c r="X556" s="195"/>
      <c r="Y556" s="199"/>
      <c r="Z556" s="197"/>
      <c r="AA556" s="195"/>
      <c r="AB556" s="169">
        <f t="shared" si="9760"/>
        <v>0</v>
      </c>
      <c r="AC556" s="170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71">
        <f t="shared" ref="AB557:AB559" si="10306">SUM(B557,D557,F557,H557,J557,L557,N557,P557,R557,T557,V557,X557,Z557)</f>
        <v>0</v>
      </c>
      <c r="AC557" s="172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71">
        <f t="shared" si="10306"/>
        <v>0</v>
      </c>
      <c r="AC558" s="172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71">
        <f t="shared" si="10306"/>
        <v>0</v>
      </c>
      <c r="AC559" s="172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66" t="s">
        <v>13</v>
      </c>
      <c r="B560" s="20">
        <f t="shared" ref="B560:AA560" si="10389">SUM(B537:B559)</f>
        <v>12251</v>
      </c>
      <c r="C560" s="21">
        <f t="shared" si="10389"/>
        <v>12194</v>
      </c>
      <c r="D560" s="20">
        <f t="shared" si="10389"/>
        <v>5744</v>
      </c>
      <c r="E560" s="21">
        <f t="shared" si="10389"/>
        <v>5643</v>
      </c>
      <c r="F560" s="20">
        <f t="shared" si="10389"/>
        <v>14539</v>
      </c>
      <c r="G560" s="21">
        <f t="shared" si="10389"/>
        <v>13819</v>
      </c>
      <c r="H560" s="20">
        <f t="shared" si="10389"/>
        <v>18257</v>
      </c>
      <c r="I560" s="21">
        <f t="shared" si="10389"/>
        <v>18849</v>
      </c>
      <c r="J560" s="20">
        <f t="shared" si="10389"/>
        <v>3425</v>
      </c>
      <c r="K560" s="21">
        <f t="shared" si="10389"/>
        <v>3325</v>
      </c>
      <c r="L560" s="20">
        <f t="shared" si="10389"/>
        <v>10405</v>
      </c>
      <c r="M560" s="21">
        <f t="shared" si="10389"/>
        <v>9991</v>
      </c>
      <c r="N560" s="20">
        <f t="shared" si="10389"/>
        <v>19755</v>
      </c>
      <c r="O560" s="21">
        <f t="shared" si="10389"/>
        <v>19768</v>
      </c>
      <c r="P560" s="20">
        <f t="shared" si="10389"/>
        <v>9937</v>
      </c>
      <c r="Q560" s="21">
        <f t="shared" si="10389"/>
        <v>9914</v>
      </c>
      <c r="R560" s="20">
        <f t="shared" si="10389"/>
        <v>12643</v>
      </c>
      <c r="S560" s="21">
        <f t="shared" si="10389"/>
        <v>13294</v>
      </c>
      <c r="T560" s="20">
        <f t="shared" si="10389"/>
        <v>3099</v>
      </c>
      <c r="U560" s="21">
        <f t="shared" si="10389"/>
        <v>3323</v>
      </c>
      <c r="V560" s="20">
        <f t="shared" si="10389"/>
        <v>10056</v>
      </c>
      <c r="W560" s="21">
        <f t="shared" si="10389"/>
        <v>11266</v>
      </c>
      <c r="X560" s="20">
        <f t="shared" si="10389"/>
        <v>8694</v>
      </c>
      <c r="Y560" s="21">
        <f t="shared" si="10389"/>
        <v>5674</v>
      </c>
      <c r="Z560" s="20">
        <f t="shared" si="10389"/>
        <v>18206</v>
      </c>
      <c r="AA560" s="21">
        <f t="shared" si="10389"/>
        <v>19735</v>
      </c>
      <c r="AB560" s="173">
        <f t="shared" ref="AB560:AC560" si="10390">SUM(AB536:AB559)</f>
        <v>147011</v>
      </c>
      <c r="AC560" s="174">
        <f t="shared" si="10390"/>
        <v>146795</v>
      </c>
      <c r="BI560" s="266" t="s">
        <v>13</v>
      </c>
      <c r="BJ560" s="154">
        <f>SUM(BJ536:BJ559)</f>
        <v>1.0000000000000002</v>
      </c>
      <c r="BK560" s="155">
        <f t="shared" ref="BK560:CK560" si="10391">SUM(BK536:BK559)</f>
        <v>1</v>
      </c>
      <c r="BL560" s="154">
        <f t="shared" si="10391"/>
        <v>1</v>
      </c>
      <c r="BM560" s="155">
        <f t="shared" si="10391"/>
        <v>1</v>
      </c>
      <c r="BN560" s="154">
        <f t="shared" si="10391"/>
        <v>1</v>
      </c>
      <c r="BO560" s="155">
        <f t="shared" si="10391"/>
        <v>0.99999999999999989</v>
      </c>
      <c r="BP560" s="154">
        <f t="shared" si="10391"/>
        <v>0.99999999999999989</v>
      </c>
      <c r="BQ560" s="155">
        <f t="shared" si="10391"/>
        <v>1</v>
      </c>
      <c r="BR560" s="154">
        <f t="shared" si="10391"/>
        <v>1</v>
      </c>
      <c r="BS560" s="155">
        <f t="shared" si="10391"/>
        <v>1</v>
      </c>
      <c r="BT560" s="154">
        <f t="shared" si="10391"/>
        <v>1</v>
      </c>
      <c r="BU560" s="155">
        <f t="shared" si="10391"/>
        <v>1</v>
      </c>
      <c r="BV560" s="154">
        <f t="shared" si="10391"/>
        <v>0.99999999999999989</v>
      </c>
      <c r="BW560" s="155">
        <f t="shared" si="10391"/>
        <v>0.99999999999999989</v>
      </c>
      <c r="BX560" s="154">
        <f t="shared" si="10391"/>
        <v>0.99999999999999989</v>
      </c>
      <c r="BY560" s="155">
        <f t="shared" si="10391"/>
        <v>0.99999999999999978</v>
      </c>
      <c r="BZ560" s="154">
        <f t="shared" si="10391"/>
        <v>1</v>
      </c>
      <c r="CA560" s="155">
        <f t="shared" si="10391"/>
        <v>1</v>
      </c>
      <c r="CB560" s="154">
        <f t="shared" si="10391"/>
        <v>1</v>
      </c>
      <c r="CC560" s="155">
        <f t="shared" si="10391"/>
        <v>1</v>
      </c>
      <c r="CD560" s="154">
        <f t="shared" si="10391"/>
        <v>1</v>
      </c>
      <c r="CE560" s="155">
        <f t="shared" si="10391"/>
        <v>0.99999999999999989</v>
      </c>
      <c r="CF560" s="154">
        <f t="shared" si="10391"/>
        <v>0.99999999999999989</v>
      </c>
      <c r="CG560" s="155">
        <f t="shared" si="10391"/>
        <v>1.0000000000000002</v>
      </c>
      <c r="CH560" s="154">
        <f t="shared" si="10391"/>
        <v>0.99999999999999989</v>
      </c>
      <c r="CI560" s="155">
        <f t="shared" si="10391"/>
        <v>1</v>
      </c>
      <c r="CJ560" s="154">
        <f t="shared" si="10391"/>
        <v>1</v>
      </c>
      <c r="CK560" s="155">
        <f t="shared" si="10391"/>
        <v>1</v>
      </c>
    </row>
    <row r="561" spans="1:89" ht="13.5" thickTop="1" x14ac:dyDescent="0.2">
      <c r="A561" s="186"/>
    </row>
    <row r="563" spans="1:89" x14ac:dyDescent="0.2">
      <c r="A563" s="300">
        <f>+A532+1</f>
        <v>44580</v>
      </c>
      <c r="B563" s="300"/>
      <c r="C563" s="300"/>
      <c r="D563" s="300"/>
      <c r="BI563" s="305">
        <f>+BI501+2</f>
        <v>44580</v>
      </c>
      <c r="BJ563" s="305"/>
      <c r="BK563" s="305"/>
      <c r="BL563" s="305"/>
    </row>
    <row r="564" spans="1:89" ht="13.5" thickBot="1" x14ac:dyDescent="0.25">
      <c r="AE564" s="269" t="s">
        <v>84</v>
      </c>
    </row>
    <row r="565" spans="1:89" ht="14.25" thickTop="1" thickBot="1" x14ac:dyDescent="0.25">
      <c r="A565" s="296" t="s">
        <v>0</v>
      </c>
      <c r="B565" s="298" t="s">
        <v>1</v>
      </c>
      <c r="C565" s="299"/>
      <c r="D565" s="298" t="s">
        <v>2</v>
      </c>
      <c r="E565" s="299"/>
      <c r="F565" s="298" t="s">
        <v>3</v>
      </c>
      <c r="G565" s="299"/>
      <c r="H565" s="298" t="s">
        <v>4</v>
      </c>
      <c r="I565" s="299"/>
      <c r="J565" s="298" t="s">
        <v>5</v>
      </c>
      <c r="K565" s="299"/>
      <c r="L565" s="298" t="s">
        <v>6</v>
      </c>
      <c r="M565" s="299"/>
      <c r="N565" s="298" t="s">
        <v>7</v>
      </c>
      <c r="O565" s="299"/>
      <c r="P565" s="298" t="s">
        <v>8</v>
      </c>
      <c r="Q565" s="299"/>
      <c r="R565" s="298" t="s">
        <v>9</v>
      </c>
      <c r="S565" s="299"/>
      <c r="T565" s="298" t="s">
        <v>10</v>
      </c>
      <c r="U565" s="299"/>
      <c r="V565" s="298" t="s">
        <v>11</v>
      </c>
      <c r="W565" s="299"/>
      <c r="X565" s="298" t="s">
        <v>12</v>
      </c>
      <c r="Y565" s="299"/>
      <c r="Z565" s="301" t="s">
        <v>40</v>
      </c>
      <c r="AA565" s="302"/>
      <c r="AB565" s="303" t="s">
        <v>41</v>
      </c>
      <c r="AC565" s="304"/>
      <c r="AE565" s="296" t="s">
        <v>0</v>
      </c>
      <c r="AF565" s="298" t="s">
        <v>1</v>
      </c>
      <c r="AG565" s="299"/>
      <c r="AH565" s="298" t="s">
        <v>2</v>
      </c>
      <c r="AI565" s="299"/>
      <c r="AJ565" s="298" t="s">
        <v>3</v>
      </c>
      <c r="AK565" s="299"/>
      <c r="AL565" s="298" t="s">
        <v>4</v>
      </c>
      <c r="AM565" s="299"/>
      <c r="AN565" s="298" t="s">
        <v>5</v>
      </c>
      <c r="AO565" s="299"/>
      <c r="AP565" s="298" t="s">
        <v>6</v>
      </c>
      <c r="AQ565" s="299"/>
      <c r="AR565" s="298" t="s">
        <v>7</v>
      </c>
      <c r="AS565" s="299"/>
      <c r="AT565" s="298" t="s">
        <v>8</v>
      </c>
      <c r="AU565" s="299"/>
      <c r="AV565" s="298" t="s">
        <v>9</v>
      </c>
      <c r="AW565" s="299"/>
      <c r="AX565" s="298" t="s">
        <v>10</v>
      </c>
      <c r="AY565" s="299"/>
      <c r="AZ565" s="298" t="s">
        <v>11</v>
      </c>
      <c r="BA565" s="299"/>
      <c r="BB565" s="298" t="s">
        <v>12</v>
      </c>
      <c r="BC565" s="299"/>
      <c r="BD565" s="301" t="s">
        <v>40</v>
      </c>
      <c r="BE565" s="302"/>
      <c r="BF565" s="303" t="s">
        <v>41</v>
      </c>
      <c r="BG565" s="304"/>
      <c r="BI565" s="296" t="s">
        <v>0</v>
      </c>
      <c r="BJ565" s="298" t="s">
        <v>1</v>
      </c>
      <c r="BK565" s="299"/>
      <c r="BL565" s="298" t="s">
        <v>2</v>
      </c>
      <c r="BM565" s="299"/>
      <c r="BN565" s="298" t="s">
        <v>3</v>
      </c>
      <c r="BO565" s="299"/>
      <c r="BP565" s="298" t="s">
        <v>4</v>
      </c>
      <c r="BQ565" s="299"/>
      <c r="BR565" s="298" t="s">
        <v>5</v>
      </c>
      <c r="BS565" s="299"/>
      <c r="BT565" s="298" t="s">
        <v>6</v>
      </c>
      <c r="BU565" s="299"/>
      <c r="BV565" s="298" t="s">
        <v>7</v>
      </c>
      <c r="BW565" s="299"/>
      <c r="BX565" s="298" t="s">
        <v>8</v>
      </c>
      <c r="BY565" s="299"/>
      <c r="BZ565" s="298" t="s">
        <v>9</v>
      </c>
      <c r="CA565" s="299"/>
      <c r="CB565" s="298" t="s">
        <v>10</v>
      </c>
      <c r="CC565" s="299"/>
      <c r="CD565" s="298" t="s">
        <v>11</v>
      </c>
      <c r="CE565" s="299"/>
      <c r="CF565" s="298" t="s">
        <v>12</v>
      </c>
      <c r="CG565" s="299"/>
      <c r="CH565" s="301" t="s">
        <v>40</v>
      </c>
      <c r="CI565" s="302"/>
      <c r="CJ565" s="298" t="s">
        <v>41</v>
      </c>
      <c r="CK565" s="299"/>
    </row>
    <row r="566" spans="1:89" ht="15" thickTop="1" thickBot="1" x14ac:dyDescent="0.3">
      <c r="A566" s="297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75" t="s">
        <v>14</v>
      </c>
      <c r="AC566" s="176" t="s">
        <v>15</v>
      </c>
      <c r="AE566" s="297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75" t="s">
        <v>14</v>
      </c>
      <c r="BG566" s="176" t="s">
        <v>15</v>
      </c>
      <c r="BI566" s="297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85"/>
      <c r="D567" s="126"/>
      <c r="E567" s="179"/>
      <c r="F567" s="125"/>
      <c r="G567" s="127"/>
      <c r="H567" s="126"/>
      <c r="I567" s="179"/>
      <c r="J567" s="125"/>
      <c r="K567" s="127"/>
      <c r="L567" s="126"/>
      <c r="M567" s="125"/>
      <c r="N567" s="178"/>
      <c r="O567" s="180"/>
      <c r="P567" s="125"/>
      <c r="Q567" s="127"/>
      <c r="R567" s="126"/>
      <c r="S567" s="179"/>
      <c r="T567" s="125"/>
      <c r="U567" s="127"/>
      <c r="V567" s="126"/>
      <c r="W567" s="179"/>
      <c r="X567" s="125"/>
      <c r="Y567" s="127"/>
      <c r="Z567" s="183"/>
      <c r="AA567" s="184"/>
      <c r="AB567" s="169">
        <f>B567+D567+F567+H567+J567+L567+N567+P567+R567+T567+V567+X567+Z567</f>
        <v>0</v>
      </c>
      <c r="AC567" s="170">
        <f>C567+E567+G567+I567+K567+M567+O567+Q567+S567+U567+W567+Y567+AA567</f>
        <v>0</v>
      </c>
      <c r="AD567" s="230"/>
      <c r="AE567" s="272" t="str">
        <f>$AE$9</f>
        <v>07:00 - 07:59</v>
      </c>
      <c r="AF567" s="125">
        <f>SUMIF($A$9:$A$32,$AE567,B$567:B$590)</f>
        <v>1379</v>
      </c>
      <c r="AG567" s="185">
        <f t="shared" ref="AG567:AV569" si="10392">SUMIF($A$9:$A$32,$AE567,C$567:C$590)</f>
        <v>702</v>
      </c>
      <c r="AH567" s="126">
        <f t="shared" si="10392"/>
        <v>588</v>
      </c>
      <c r="AI567" s="179">
        <f t="shared" si="10392"/>
        <v>503</v>
      </c>
      <c r="AJ567" s="125">
        <f t="shared" si="10392"/>
        <v>1684</v>
      </c>
      <c r="AK567" s="127">
        <f t="shared" si="10392"/>
        <v>865</v>
      </c>
      <c r="AL567" s="126">
        <f t="shared" si="10392"/>
        <v>1832</v>
      </c>
      <c r="AM567" s="179">
        <f t="shared" si="10392"/>
        <v>1195</v>
      </c>
      <c r="AN567" s="125">
        <f t="shared" si="10392"/>
        <v>147</v>
      </c>
      <c r="AO567" s="127">
        <f t="shared" si="10392"/>
        <v>510</v>
      </c>
      <c r="AP567" s="126">
        <f t="shared" si="10392"/>
        <v>529</v>
      </c>
      <c r="AQ567" s="125">
        <f t="shared" si="10392"/>
        <v>1345</v>
      </c>
      <c r="AR567" s="178">
        <f t="shared" si="10392"/>
        <v>1453</v>
      </c>
      <c r="AS567" s="180">
        <f t="shared" si="10392"/>
        <v>2045</v>
      </c>
      <c r="AT567" s="125">
        <f t="shared" si="10392"/>
        <v>1058</v>
      </c>
      <c r="AU567" s="127">
        <f t="shared" si="10392"/>
        <v>937</v>
      </c>
      <c r="AV567" s="126">
        <f t="shared" si="10392"/>
        <v>1288</v>
      </c>
      <c r="AW567" s="179">
        <f t="shared" ref="AW567:BE569" si="10393">SUMIF($A$9:$A$32,$AE567,S$567:S$590)</f>
        <v>935</v>
      </c>
      <c r="AX567" s="125">
        <f t="shared" si="10393"/>
        <v>193</v>
      </c>
      <c r="AY567" s="127">
        <f t="shared" si="10393"/>
        <v>566</v>
      </c>
      <c r="AZ567" s="126">
        <f t="shared" si="10393"/>
        <v>467</v>
      </c>
      <c r="BA567" s="179">
        <f t="shared" si="10393"/>
        <v>1184</v>
      </c>
      <c r="BB567" s="125">
        <f t="shared" si="10393"/>
        <v>808</v>
      </c>
      <c r="BC567" s="127">
        <f t="shared" si="10393"/>
        <v>750</v>
      </c>
      <c r="BD567" s="183">
        <f t="shared" si="10393"/>
        <v>1619</v>
      </c>
      <c r="BE567" s="184">
        <f t="shared" si="10393"/>
        <v>1297</v>
      </c>
      <c r="BF567" s="169">
        <f>AF567+AH567+AJ567+AL567+AN567+AP567+AR567+AT567+AV567+AX567+AZ567+BB567+BD567</f>
        <v>13045</v>
      </c>
      <c r="BG567" s="170">
        <f>AG567+AI567+AK567+AM567+AO567+AQ567+AS567+AU567+AW567+AY567+BA567+BC567+BE567</f>
        <v>12834</v>
      </c>
      <c r="BH567" s="23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88">
        <v>159</v>
      </c>
      <c r="C568" s="189">
        <v>0</v>
      </c>
      <c r="D568" s="190">
        <v>75</v>
      </c>
      <c r="E568" s="191">
        <v>1</v>
      </c>
      <c r="F568" s="188">
        <v>376</v>
      </c>
      <c r="G568" s="192">
        <v>2</v>
      </c>
      <c r="H568" s="190">
        <v>226</v>
      </c>
      <c r="I568" s="191">
        <v>18</v>
      </c>
      <c r="J568" s="188">
        <v>8</v>
      </c>
      <c r="K568" s="192">
        <v>11</v>
      </c>
      <c r="L568" s="190">
        <v>12</v>
      </c>
      <c r="M568" s="188">
        <v>43</v>
      </c>
      <c r="N568" s="193">
        <v>93</v>
      </c>
      <c r="O568" s="194">
        <v>53</v>
      </c>
      <c r="P568" s="188">
        <v>30</v>
      </c>
      <c r="Q568" s="192">
        <v>50</v>
      </c>
      <c r="R568" s="190">
        <v>13</v>
      </c>
      <c r="S568" s="191">
        <v>44</v>
      </c>
      <c r="T568" s="188">
        <v>0</v>
      </c>
      <c r="U568" s="192">
        <v>0</v>
      </c>
      <c r="V568" s="190">
        <v>1</v>
      </c>
      <c r="W568" s="191">
        <v>0</v>
      </c>
      <c r="X568" s="188">
        <v>4</v>
      </c>
      <c r="Y568" s="192">
        <v>0</v>
      </c>
      <c r="Z568" s="190">
        <v>0</v>
      </c>
      <c r="AA568" s="188">
        <v>0</v>
      </c>
      <c r="AB568" s="169">
        <f t="shared" ref="AB568:AB586" si="10421">B568+D568+F568+H568+J568+L568+N568+P568+R568+T568+V568+X568+Z568</f>
        <v>997</v>
      </c>
      <c r="AC568" s="170">
        <f t="shared" ref="AC568:AC587" si="10422">C568+E568+G568+I568+K568+M568+O568+Q568+S568+U568+W568+Y568+AA568</f>
        <v>222</v>
      </c>
      <c r="AE568" s="274" t="str">
        <f>$AE$10</f>
        <v>08:00 - 08:59</v>
      </c>
      <c r="AF568" s="125">
        <f>SUMIF($A$9:$A$32,$AE568,B$567:B$590)</f>
        <v>1202</v>
      </c>
      <c r="AG568" s="189">
        <f t="shared" si="10392"/>
        <v>637</v>
      </c>
      <c r="AH568" s="190">
        <f t="shared" si="10392"/>
        <v>350</v>
      </c>
      <c r="AI568" s="191">
        <f t="shared" si="10392"/>
        <v>476</v>
      </c>
      <c r="AJ568" s="275">
        <f t="shared" si="10392"/>
        <v>1324</v>
      </c>
      <c r="AK568" s="192">
        <f t="shared" si="10392"/>
        <v>740</v>
      </c>
      <c r="AL568" s="190">
        <f t="shared" si="10392"/>
        <v>1608</v>
      </c>
      <c r="AM568" s="191">
        <f t="shared" si="10392"/>
        <v>1115</v>
      </c>
      <c r="AN568" s="275">
        <f t="shared" si="10392"/>
        <v>110</v>
      </c>
      <c r="AO568" s="192">
        <f t="shared" si="10392"/>
        <v>467</v>
      </c>
      <c r="AP568" s="190">
        <f t="shared" si="10392"/>
        <v>443</v>
      </c>
      <c r="AQ568" s="275">
        <f t="shared" si="10392"/>
        <v>1546</v>
      </c>
      <c r="AR568" s="193">
        <f t="shared" si="10392"/>
        <v>1323</v>
      </c>
      <c r="AS568" s="194">
        <f t="shared" si="10392"/>
        <v>2041</v>
      </c>
      <c r="AT568" s="275">
        <f t="shared" si="10392"/>
        <v>753</v>
      </c>
      <c r="AU568" s="192">
        <f t="shared" si="10392"/>
        <v>793</v>
      </c>
      <c r="AV568" s="190">
        <f t="shared" si="10392"/>
        <v>1068</v>
      </c>
      <c r="AW568" s="191">
        <f t="shared" si="10393"/>
        <v>935</v>
      </c>
      <c r="AX568" s="275">
        <f t="shared" si="10393"/>
        <v>170</v>
      </c>
      <c r="AY568" s="192">
        <f t="shared" si="10393"/>
        <v>418</v>
      </c>
      <c r="AZ568" s="190">
        <f t="shared" si="10393"/>
        <v>408</v>
      </c>
      <c r="BA568" s="191">
        <f t="shared" si="10393"/>
        <v>994</v>
      </c>
      <c r="BB568" s="275">
        <f t="shared" si="10393"/>
        <v>622</v>
      </c>
      <c r="BC568" s="192">
        <f t="shared" si="10393"/>
        <v>655</v>
      </c>
      <c r="BD568" s="190">
        <f t="shared" si="10393"/>
        <v>1444</v>
      </c>
      <c r="BE568" s="275">
        <f t="shared" si="10393"/>
        <v>1143</v>
      </c>
      <c r="BF568" s="171">
        <f>SUM(AF568,AH568,AJ568,AL568,AN568,AP568,AR568,AT568,AV568,AX568,AZ568,BB568,BD568)</f>
        <v>10825</v>
      </c>
      <c r="BG568" s="172">
        <f>SUM(AG568,AI568,AK568,AM568,AO568,AQ568,AS568,AU568,AW568,AY568,BA568,BC568,BE568)</f>
        <v>11960</v>
      </c>
      <c r="BI568" s="136" t="s">
        <v>17</v>
      </c>
      <c r="BJ568" s="128">
        <f>B568/B591</f>
        <v>1.3078884593238464E-2</v>
      </c>
      <c r="BK568" s="129">
        <f t="shared" ref="BK568" si="10423">C568/C591</f>
        <v>0</v>
      </c>
      <c r="BL568" s="130">
        <f t="shared" ref="BL568" si="10424">D568/D591</f>
        <v>1.3395249151634221E-2</v>
      </c>
      <c r="BM568" s="131">
        <f t="shared" ref="BM568" si="10425">E568/E591</f>
        <v>1.784758165268606E-4</v>
      </c>
      <c r="BN568" s="128">
        <f t="shared" ref="BN568" si="10426">F568/F591</f>
        <v>2.5825949584449483E-2</v>
      </c>
      <c r="BO568" s="129">
        <f t="shared" ref="BO568" si="10427">G568/G591</f>
        <v>1.4068655036578504E-4</v>
      </c>
      <c r="BP568" s="130">
        <f t="shared" ref="BP568" si="10428">H568/H591</f>
        <v>1.2437400253150625E-2</v>
      </c>
      <c r="BQ568" s="131">
        <f t="shared" ref="BQ568" si="10429">I568/I591</f>
        <v>9.3448240058145574E-4</v>
      </c>
      <c r="BR568" s="128">
        <f t="shared" ref="BR568" si="10430">J568/J591</f>
        <v>2.3584905660377358E-3</v>
      </c>
      <c r="BS568" s="129">
        <f t="shared" ref="BS568" si="10431">K568/K591</f>
        <v>3.325272067714631E-3</v>
      </c>
      <c r="BT568" s="130">
        <f t="shared" ref="BT568" si="10432">L568/L591</f>
        <v>1.1156563778356265E-3</v>
      </c>
      <c r="BU568" s="128">
        <f t="shared" ref="BU568" si="10433">M568/M591</f>
        <v>4.1148325358851675E-3</v>
      </c>
      <c r="BV568" s="132">
        <f t="shared" ref="BV568" si="10434">N568/N591</f>
        <v>4.6206588165151287E-3</v>
      </c>
      <c r="BW568" s="133">
        <f t="shared" ref="BW568" si="10435">O568/O591</f>
        <v>2.666264211691317E-3</v>
      </c>
      <c r="BX568" s="128">
        <f t="shared" ref="BX568" si="10436">P568/P591</f>
        <v>2.8471101831640884E-3</v>
      </c>
      <c r="BY568" s="129">
        <f t="shared" ref="BY568" si="10437">Q568/Q591</f>
        <v>4.904845987835982E-3</v>
      </c>
      <c r="BZ568" s="130">
        <f t="shared" ref="BZ568" si="10438">R568/R591</f>
        <v>9.9723841669223682E-4</v>
      </c>
      <c r="CA568" s="131">
        <f t="shared" ref="CA568" si="10439">S568/S591</f>
        <v>3.2745404480166705E-3</v>
      </c>
      <c r="CB568" s="128">
        <f t="shared" ref="CB568" si="10440">T568/T591</f>
        <v>0</v>
      </c>
      <c r="CC568" s="129">
        <f t="shared" ref="CC568" si="10441">U568/U591</f>
        <v>0</v>
      </c>
      <c r="CD568" s="130">
        <f t="shared" ref="CD568" si="10442">V568/V591</f>
        <v>9.5501862286314582E-5</v>
      </c>
      <c r="CE568" s="131">
        <f t="shared" ref="CE568" si="10443">W568/W591</f>
        <v>0</v>
      </c>
      <c r="CF568" s="128">
        <f t="shared" ref="CF568" si="10444">X568/X591</f>
        <v>4.512635379061372E-4</v>
      </c>
      <c r="CG568" s="129">
        <f t="shared" ref="CG568" si="10445">Y568/Y591</f>
        <v>0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6.6644385026737966E-3</v>
      </c>
      <c r="CK568" s="135">
        <f t="shared" ref="CK568" si="10449">AC568/AC591</f>
        <v>1.4861029293632517E-3</v>
      </c>
    </row>
    <row r="569" spans="1:89" ht="13.5" thickBot="1" x14ac:dyDescent="0.25">
      <c r="A569" s="145" t="s">
        <v>18</v>
      </c>
      <c r="B569" s="195">
        <v>775</v>
      </c>
      <c r="C569" s="196">
        <v>0</v>
      </c>
      <c r="D569" s="197">
        <v>360</v>
      </c>
      <c r="E569" s="198">
        <v>83</v>
      </c>
      <c r="F569" s="195">
        <v>1241</v>
      </c>
      <c r="G569" s="199">
        <v>214</v>
      </c>
      <c r="H569" s="197">
        <v>944</v>
      </c>
      <c r="I569" s="198">
        <v>282</v>
      </c>
      <c r="J569" s="195">
        <v>41</v>
      </c>
      <c r="K569" s="199">
        <v>101</v>
      </c>
      <c r="L569" s="197">
        <v>210</v>
      </c>
      <c r="M569" s="195">
        <v>400</v>
      </c>
      <c r="N569" s="200">
        <v>602</v>
      </c>
      <c r="O569" s="201">
        <v>832</v>
      </c>
      <c r="P569" s="195">
        <v>341</v>
      </c>
      <c r="Q569" s="199">
        <v>468</v>
      </c>
      <c r="R569" s="197">
        <v>409</v>
      </c>
      <c r="S569" s="198">
        <v>440</v>
      </c>
      <c r="T569" s="195">
        <v>50</v>
      </c>
      <c r="U569" s="199">
        <v>217</v>
      </c>
      <c r="V569" s="197">
        <v>164</v>
      </c>
      <c r="W569" s="198">
        <v>532</v>
      </c>
      <c r="X569" s="195">
        <v>356</v>
      </c>
      <c r="Y569" s="199">
        <v>268</v>
      </c>
      <c r="Z569" s="197">
        <v>849</v>
      </c>
      <c r="AA569" s="195">
        <v>509</v>
      </c>
      <c r="AB569" s="169">
        <f t="shared" si="10421"/>
        <v>6342</v>
      </c>
      <c r="AC569" s="170">
        <f t="shared" si="10422"/>
        <v>4346</v>
      </c>
      <c r="AE569" s="272">
        <f>$AE$11</f>
        <v>0</v>
      </c>
      <c r="AF569" s="125">
        <f>SUMIF($A$9:$A$32,$AE569,B$567:B$590)</f>
        <v>0</v>
      </c>
      <c r="AG569" s="196">
        <f t="shared" si="10392"/>
        <v>0</v>
      </c>
      <c r="AH569" s="197">
        <f t="shared" si="10392"/>
        <v>0</v>
      </c>
      <c r="AI569" s="198">
        <f t="shared" si="10392"/>
        <v>0</v>
      </c>
      <c r="AJ569" s="195">
        <f t="shared" si="10392"/>
        <v>0</v>
      </c>
      <c r="AK569" s="199">
        <f t="shared" si="10392"/>
        <v>0</v>
      </c>
      <c r="AL569" s="197">
        <f t="shared" si="10392"/>
        <v>0</v>
      </c>
      <c r="AM569" s="198">
        <f t="shared" si="10392"/>
        <v>0</v>
      </c>
      <c r="AN569" s="195">
        <f t="shared" si="10392"/>
        <v>0</v>
      </c>
      <c r="AO569" s="199">
        <f t="shared" si="10392"/>
        <v>0</v>
      </c>
      <c r="AP569" s="197">
        <f t="shared" si="10392"/>
        <v>0</v>
      </c>
      <c r="AQ569" s="195">
        <f t="shared" si="10392"/>
        <v>0</v>
      </c>
      <c r="AR569" s="200">
        <f t="shared" si="10392"/>
        <v>0</v>
      </c>
      <c r="AS569" s="201">
        <f t="shared" si="10392"/>
        <v>0</v>
      </c>
      <c r="AT569" s="195">
        <f t="shared" si="10392"/>
        <v>0</v>
      </c>
      <c r="AU569" s="199">
        <f t="shared" si="10392"/>
        <v>0</v>
      </c>
      <c r="AV569" s="197">
        <f t="shared" si="10392"/>
        <v>0</v>
      </c>
      <c r="AW569" s="198">
        <f t="shared" si="10393"/>
        <v>0</v>
      </c>
      <c r="AX569" s="195">
        <f t="shared" si="10393"/>
        <v>0</v>
      </c>
      <c r="AY569" s="199">
        <f t="shared" si="10393"/>
        <v>0</v>
      </c>
      <c r="AZ569" s="197">
        <f t="shared" si="10393"/>
        <v>0</v>
      </c>
      <c r="BA569" s="198">
        <f t="shared" si="10393"/>
        <v>0</v>
      </c>
      <c r="BB569" s="195">
        <f t="shared" si="10393"/>
        <v>0</v>
      </c>
      <c r="BC569" s="199">
        <f t="shared" si="10393"/>
        <v>0</v>
      </c>
      <c r="BD569" s="197">
        <f t="shared" si="10393"/>
        <v>0</v>
      </c>
      <c r="BE569" s="195">
        <f t="shared" si="10393"/>
        <v>0</v>
      </c>
      <c r="BF569" s="171">
        <f>SUM(AF569,AH569,AJ569,AL569,AN569,AP569,AR569,AT569,AV569,AX569,AZ569,BB569,BD569)</f>
        <v>0</v>
      </c>
      <c r="BG569" s="172">
        <f>SUM(AG569,AI569,AK569,AM569,AO569,AQ569,AS569,AU569,AW569,AY569,BA569,BC569,BE569)</f>
        <v>0</v>
      </c>
      <c r="BI569" s="145" t="s">
        <v>18</v>
      </c>
      <c r="BJ569" s="128">
        <f>B569/B591</f>
        <v>6.3749280250061699E-2</v>
      </c>
      <c r="BK569" s="129">
        <f t="shared" ref="BK569" si="10450">C569/C591</f>
        <v>0</v>
      </c>
      <c r="BL569" s="130">
        <f t="shared" ref="BL569" si="10451">D569/D591</f>
        <v>6.4297195927844261E-2</v>
      </c>
      <c r="BM569" s="131">
        <f t="shared" ref="BM569" si="10452">E569/E591</f>
        <v>1.4813492771729431E-2</v>
      </c>
      <c r="BN569" s="128">
        <f t="shared" ref="BN569" si="10453">F569/F591</f>
        <v>8.5239370835909059E-2</v>
      </c>
      <c r="BO569" s="129">
        <f t="shared" ref="BO569" si="10454">G569/G591</f>
        <v>1.5053460889138998E-2</v>
      </c>
      <c r="BP569" s="130">
        <f t="shared" ref="BP569" si="10455">H569/H591</f>
        <v>5.1950910791921191E-2</v>
      </c>
      <c r="BQ569" s="131">
        <f t="shared" ref="BQ569" si="10456">I569/I591</f>
        <v>1.464022427577614E-2</v>
      </c>
      <c r="BR569" s="128">
        <f t="shared" ref="BR569" si="10457">J569/J591</f>
        <v>1.2087264150943397E-2</v>
      </c>
      <c r="BS569" s="129">
        <f t="shared" ref="BS569" si="10458">K569/K591</f>
        <v>3.053204353083434E-2</v>
      </c>
      <c r="BT569" s="130">
        <f t="shared" ref="BT569" si="10459">L569/L591</f>
        <v>1.9523986612123467E-2</v>
      </c>
      <c r="BU569" s="128">
        <f t="shared" ref="BU569" si="10460">M569/M591</f>
        <v>3.8277511961722487E-2</v>
      </c>
      <c r="BV569" s="132">
        <f t="shared" ref="BV569" si="10461">N569/N591</f>
        <v>2.9910071048839866E-2</v>
      </c>
      <c r="BW569" s="133">
        <f t="shared" ref="BW569" si="10462">O569/O591</f>
        <v>4.1855317436361804E-2</v>
      </c>
      <c r="BX569" s="128">
        <f t="shared" ref="BX569" si="10463">P569/P591</f>
        <v>3.2362152415298474E-2</v>
      </c>
      <c r="BY569" s="129">
        <f t="shared" ref="BY569" si="10464">Q569/Q591</f>
        <v>4.5909358446144792E-2</v>
      </c>
      <c r="BZ569" s="130">
        <f t="shared" ref="BZ569" si="10465">R569/R591</f>
        <v>3.1374654802086531E-2</v>
      </c>
      <c r="CA569" s="131">
        <f t="shared" ref="CA569" si="10466">S569/S591</f>
        <v>3.2745404480166704E-2</v>
      </c>
      <c r="CB569" s="128">
        <f t="shared" ref="CB569" si="10467">T569/T591</f>
        <v>1.5460729746444033E-2</v>
      </c>
      <c r="CC569" s="129">
        <f t="shared" ref="CC569" si="10468">U569/U591</f>
        <v>6.5957446808510636E-2</v>
      </c>
      <c r="CD569" s="130">
        <f t="shared" ref="CD569" si="10469">V569/V591</f>
        <v>1.5662305414955592E-2</v>
      </c>
      <c r="CE569" s="131">
        <f t="shared" ref="CE569" si="10470">W569/W591</f>
        <v>4.6321288637353068E-2</v>
      </c>
      <c r="CF569" s="128">
        <f t="shared" ref="CF569" si="10471">X569/X591</f>
        <v>4.0162454873646211E-2</v>
      </c>
      <c r="CG569" s="129">
        <f t="shared" ref="CG569" si="10472">Y569/Y591</f>
        <v>4.6951646811492644E-2</v>
      </c>
      <c r="CH569" s="130">
        <f t="shared" ref="CH569" si="10473">Z569/Z591</f>
        <v>4.5408354281435526E-2</v>
      </c>
      <c r="CI569" s="128">
        <f t="shared" ref="CI569" si="10474">AA569/AA591</f>
        <v>2.5173095944609297E-2</v>
      </c>
      <c r="CJ569" s="134">
        <f t="shared" ref="CJ569" si="10475">AB569/AB591</f>
        <v>4.2393048128342249E-2</v>
      </c>
      <c r="CK569" s="135">
        <f t="shared" ref="CK569" si="10476">AC569/AC591</f>
        <v>2.9092807797354469E-2</v>
      </c>
    </row>
    <row r="570" spans="1:89" ht="14.25" thickTop="1" thickBot="1" x14ac:dyDescent="0.25">
      <c r="A570" s="136" t="s">
        <v>19</v>
      </c>
      <c r="B570" s="188">
        <v>1331</v>
      </c>
      <c r="C570" s="189">
        <v>302</v>
      </c>
      <c r="D570" s="190">
        <v>560</v>
      </c>
      <c r="E570" s="191">
        <v>275</v>
      </c>
      <c r="F570" s="188">
        <v>1605</v>
      </c>
      <c r="G570" s="192">
        <v>437</v>
      </c>
      <c r="H570" s="190">
        <v>1487</v>
      </c>
      <c r="I570" s="191">
        <v>651</v>
      </c>
      <c r="J570" s="188">
        <v>103</v>
      </c>
      <c r="K570" s="192">
        <v>254</v>
      </c>
      <c r="L570" s="190">
        <v>450</v>
      </c>
      <c r="M570" s="188">
        <v>873</v>
      </c>
      <c r="N570" s="193">
        <v>1254</v>
      </c>
      <c r="O570" s="194">
        <v>1586</v>
      </c>
      <c r="P570" s="188">
        <v>839</v>
      </c>
      <c r="Q570" s="192">
        <v>826</v>
      </c>
      <c r="R570" s="190">
        <v>949</v>
      </c>
      <c r="S570" s="191">
        <v>851</v>
      </c>
      <c r="T570" s="188">
        <v>141</v>
      </c>
      <c r="U570" s="192">
        <v>492</v>
      </c>
      <c r="V570" s="190">
        <v>361</v>
      </c>
      <c r="W570" s="191">
        <v>1303</v>
      </c>
      <c r="X570" s="188">
        <v>643</v>
      </c>
      <c r="Y570" s="192">
        <v>646</v>
      </c>
      <c r="Z570" s="190">
        <v>1356</v>
      </c>
      <c r="AA570" s="188">
        <v>1157</v>
      </c>
      <c r="AB570" s="169">
        <f t="shared" si="10421"/>
        <v>11079</v>
      </c>
      <c r="AC570" s="170">
        <f t="shared" si="10422"/>
        <v>9653</v>
      </c>
      <c r="AE570" s="266" t="s">
        <v>13</v>
      </c>
      <c r="AF570" s="20">
        <f t="shared" ref="AF570:BG570" si="10477">SUM(AF567:AF569)</f>
        <v>2581</v>
      </c>
      <c r="AG570" s="21">
        <f t="shared" si="10477"/>
        <v>1339</v>
      </c>
      <c r="AH570" s="20">
        <f t="shared" si="10477"/>
        <v>938</v>
      </c>
      <c r="AI570" s="21">
        <f t="shared" si="10477"/>
        <v>979</v>
      </c>
      <c r="AJ570" s="20">
        <f t="shared" si="10477"/>
        <v>3008</v>
      </c>
      <c r="AK570" s="21">
        <f t="shared" si="10477"/>
        <v>1605</v>
      </c>
      <c r="AL570" s="20">
        <f t="shared" si="10477"/>
        <v>3440</v>
      </c>
      <c r="AM570" s="21">
        <f t="shared" si="10477"/>
        <v>2310</v>
      </c>
      <c r="AN570" s="20">
        <f t="shared" si="10477"/>
        <v>257</v>
      </c>
      <c r="AO570" s="21">
        <f t="shared" si="10477"/>
        <v>977</v>
      </c>
      <c r="AP570" s="20">
        <f t="shared" si="10477"/>
        <v>972</v>
      </c>
      <c r="AQ570" s="21">
        <f t="shared" si="10477"/>
        <v>2891</v>
      </c>
      <c r="AR570" s="20">
        <f t="shared" si="10477"/>
        <v>2776</v>
      </c>
      <c r="AS570" s="21">
        <f t="shared" si="10477"/>
        <v>4086</v>
      </c>
      <c r="AT570" s="20">
        <f t="shared" si="10477"/>
        <v>1811</v>
      </c>
      <c r="AU570" s="21">
        <f t="shared" si="10477"/>
        <v>1730</v>
      </c>
      <c r="AV570" s="20">
        <f t="shared" si="10477"/>
        <v>2356</v>
      </c>
      <c r="AW570" s="21">
        <f t="shared" si="10477"/>
        <v>1870</v>
      </c>
      <c r="AX570" s="20">
        <f t="shared" si="10477"/>
        <v>363</v>
      </c>
      <c r="AY570" s="21">
        <f t="shared" si="10477"/>
        <v>984</v>
      </c>
      <c r="AZ570" s="20">
        <f t="shared" si="10477"/>
        <v>875</v>
      </c>
      <c r="BA570" s="21">
        <f t="shared" si="10477"/>
        <v>2178</v>
      </c>
      <c r="BB570" s="20">
        <f t="shared" si="10477"/>
        <v>1430</v>
      </c>
      <c r="BC570" s="21">
        <f t="shared" si="10477"/>
        <v>1405</v>
      </c>
      <c r="BD570" s="20">
        <f t="shared" si="10477"/>
        <v>3063</v>
      </c>
      <c r="BE570" s="21">
        <f t="shared" si="10477"/>
        <v>2440</v>
      </c>
      <c r="BF570" s="173">
        <f t="shared" si="10477"/>
        <v>23870</v>
      </c>
      <c r="BG570" s="174">
        <f t="shared" si="10477"/>
        <v>24794</v>
      </c>
      <c r="BI570" s="136" t="s">
        <v>19</v>
      </c>
      <c r="BJ570" s="128">
        <f>B570/B591</f>
        <v>0.10948424775849305</v>
      </c>
      <c r="BK570" s="129">
        <f t="shared" ref="BK570" si="10478">C570/C591</f>
        <v>2.4487148301305439E-2</v>
      </c>
      <c r="BL570" s="130">
        <f t="shared" ref="BL570" si="10479">D570/D591</f>
        <v>0.10001786033220218</v>
      </c>
      <c r="BM570" s="131">
        <f t="shared" ref="BM570" si="10480">E570/E591</f>
        <v>4.9080849544886666E-2</v>
      </c>
      <c r="BN570" s="128">
        <f t="shared" ref="BN570" si="10481">F570/F591</f>
        <v>0.11024108798681229</v>
      </c>
      <c r="BO570" s="129">
        <f t="shared" ref="BO570" si="10482">G570/G591</f>
        <v>3.0740011254924031E-2</v>
      </c>
      <c r="BP570" s="130">
        <f t="shared" ref="BP570" si="10483">H570/H591</f>
        <v>8.1833691046172469E-2</v>
      </c>
      <c r="BQ570" s="131">
        <f t="shared" ref="BQ570" si="10484">I570/I591</f>
        <v>3.3797113487695984E-2</v>
      </c>
      <c r="BR570" s="128">
        <f t="shared" ref="BR570" si="10485">J570/J591</f>
        <v>3.0365566037735849E-2</v>
      </c>
      <c r="BS570" s="129">
        <f t="shared" ref="BS570" si="10486">K570/K591</f>
        <v>7.6783555018137842E-2</v>
      </c>
      <c r="BT570" s="130">
        <f t="shared" ref="BT570" si="10487">L570/L591</f>
        <v>4.1837114168835995E-2</v>
      </c>
      <c r="BU570" s="128">
        <f t="shared" ref="BU570" si="10488">M570/M591</f>
        <v>8.3540669856459332E-2</v>
      </c>
      <c r="BV570" s="132">
        <f t="shared" ref="BV570" si="10489">N570/N591</f>
        <v>6.2304367267849159E-2</v>
      </c>
      <c r="BW570" s="133">
        <f t="shared" ref="BW570" si="10490">O570/O591</f>
        <v>7.9786698863064692E-2</v>
      </c>
      <c r="BX570" s="128">
        <f t="shared" ref="BX570" si="10491">P570/P591</f>
        <v>7.962418145582234E-2</v>
      </c>
      <c r="BY570" s="129">
        <f t="shared" ref="BY570" si="10492">Q570/Q591</f>
        <v>8.1028055719050418E-2</v>
      </c>
      <c r="BZ570" s="130">
        <f t="shared" ref="BZ570" si="10493">R570/R591</f>
        <v>7.2798404418533288E-2</v>
      </c>
      <c r="CA570" s="131">
        <f t="shared" ref="CA570" si="10494">S570/S591</f>
        <v>6.3332589119595148E-2</v>
      </c>
      <c r="CB570" s="128">
        <f t="shared" ref="CB570" si="10495">T570/T591</f>
        <v>4.3599257884972167E-2</v>
      </c>
      <c r="CC570" s="129">
        <f t="shared" ref="CC570" si="10496">U570/U591</f>
        <v>0.14954407294832828</v>
      </c>
      <c r="CD570" s="130">
        <f t="shared" ref="CD570" si="10497">V570/V591</f>
        <v>3.4476172285359562E-2</v>
      </c>
      <c r="CE570" s="131">
        <f t="shared" ref="CE570" si="10498">W570/W591</f>
        <v>0.11345232912494559</v>
      </c>
      <c r="CF570" s="128">
        <f t="shared" ref="CF570" si="10499">X570/X591</f>
        <v>7.2540613718411556E-2</v>
      </c>
      <c r="CG570" s="129">
        <f t="shared" ref="CG570" si="10500">Y570/Y591</f>
        <v>0.11317449194113526</v>
      </c>
      <c r="CH570" s="130">
        <f t="shared" ref="CH570" si="10501">Z570/Z591</f>
        <v>7.2525004011338712E-2</v>
      </c>
      <c r="CI570" s="128">
        <f t="shared" ref="CI570" si="10502">AA570/AA591</f>
        <v>5.7220573689416417E-2</v>
      </c>
      <c r="CJ570" s="134">
        <f t="shared" ref="CJ570" si="10503">AB570/AB591</f>
        <v>7.4057486631016037E-2</v>
      </c>
      <c r="CK570" s="135">
        <f t="shared" ref="CK570" si="10504">AC570/AC591</f>
        <v>6.461870079794356E-2</v>
      </c>
    </row>
    <row r="571" spans="1:89" ht="13.5" thickTop="1" x14ac:dyDescent="0.2">
      <c r="A571" s="145" t="s">
        <v>20</v>
      </c>
      <c r="B571" s="195">
        <v>1379</v>
      </c>
      <c r="C571" s="196">
        <v>702</v>
      </c>
      <c r="D571" s="197">
        <v>588</v>
      </c>
      <c r="E571" s="198">
        <v>503</v>
      </c>
      <c r="F571" s="195">
        <v>1684</v>
      </c>
      <c r="G571" s="199">
        <v>865</v>
      </c>
      <c r="H571" s="197">
        <v>1832</v>
      </c>
      <c r="I571" s="198">
        <v>1195</v>
      </c>
      <c r="J571" s="195">
        <v>147</v>
      </c>
      <c r="K571" s="199">
        <v>510</v>
      </c>
      <c r="L571" s="197">
        <v>529</v>
      </c>
      <c r="M571" s="195">
        <v>1345</v>
      </c>
      <c r="N571" s="200">
        <v>1453</v>
      </c>
      <c r="O571" s="201">
        <v>2045</v>
      </c>
      <c r="P571" s="195">
        <v>1058</v>
      </c>
      <c r="Q571" s="199">
        <v>937</v>
      </c>
      <c r="R571" s="197">
        <v>1288</v>
      </c>
      <c r="S571" s="198">
        <v>935</v>
      </c>
      <c r="T571" s="195">
        <v>193</v>
      </c>
      <c r="U571" s="199">
        <v>566</v>
      </c>
      <c r="V571" s="197">
        <v>467</v>
      </c>
      <c r="W571" s="198">
        <v>1184</v>
      </c>
      <c r="X571" s="195">
        <v>808</v>
      </c>
      <c r="Y571" s="199">
        <v>750</v>
      </c>
      <c r="Z571" s="197">
        <v>1619</v>
      </c>
      <c r="AA571" s="195">
        <v>1297</v>
      </c>
      <c r="AB571" s="169">
        <f t="shared" si="10421"/>
        <v>13045</v>
      </c>
      <c r="AC571" s="170">
        <f t="shared" si="10422"/>
        <v>12834</v>
      </c>
      <c r="BI571" s="145" t="s">
        <v>20</v>
      </c>
      <c r="BJ571" s="128">
        <f>B571/B591</f>
        <v>0.11343259027720655</v>
      </c>
      <c r="BK571" s="129">
        <f t="shared" ref="BK571" si="10505">C571/C591</f>
        <v>5.6920457309657016E-2</v>
      </c>
      <c r="BL571" s="130">
        <f t="shared" ref="BL571" si="10506">D571/D591</f>
        <v>0.10501875334881229</v>
      </c>
      <c r="BM571" s="131">
        <f t="shared" ref="BM571" si="10507">E571/E591</f>
        <v>8.9773335713010882E-2</v>
      </c>
      <c r="BN571" s="128">
        <f t="shared" ref="BN571" si="10508">F571/F591</f>
        <v>0.11566728484099183</v>
      </c>
      <c r="BO571" s="129">
        <f t="shared" ref="BO571" si="10509">G571/G591</f>
        <v>6.0846933033202023E-2</v>
      </c>
      <c r="BP571" s="130">
        <f t="shared" ref="BP571" si="10510">H571/H591</f>
        <v>0.10081998789279621</v>
      </c>
      <c r="BQ571" s="131">
        <f t="shared" ref="BQ571" si="10511">I571/I591</f>
        <v>6.2039248260824423E-2</v>
      </c>
      <c r="BR571" s="128">
        <f t="shared" ref="BR571" si="10512">J571/J591</f>
        <v>4.3337264150943397E-2</v>
      </c>
      <c r="BS571" s="129">
        <f t="shared" ref="BS571" si="10513">K571/K591</f>
        <v>0.15417170495767835</v>
      </c>
      <c r="BT571" s="130">
        <f t="shared" ref="BT571" si="10514">L571/L591</f>
        <v>4.9181851989587209E-2</v>
      </c>
      <c r="BU571" s="128">
        <f t="shared" ref="BU571" si="10515">M571/M591</f>
        <v>0.12870813397129185</v>
      </c>
      <c r="BV571" s="132">
        <f t="shared" ref="BV571" si="10516">N571/N591</f>
        <v>7.2191583445123469E-2</v>
      </c>
      <c r="BW571" s="133">
        <f t="shared" ref="BW571" si="10517">O571/O591</f>
        <v>0.10287755307374988</v>
      </c>
      <c r="BX571" s="128">
        <f t="shared" ref="BX571" si="10518">P571/P591</f>
        <v>0.10040808579292018</v>
      </c>
      <c r="BY571" s="129">
        <f t="shared" ref="BY571" si="10519">Q571/Q591</f>
        <v>9.1916813812046305E-2</v>
      </c>
      <c r="BZ571" s="130">
        <f t="shared" ref="BZ571" si="10520">R571/R591</f>
        <v>9.8803313899969311E-2</v>
      </c>
      <c r="CA571" s="131">
        <f t="shared" ref="CA571" si="10521">S571/S591</f>
        <v>6.9583984520354247E-2</v>
      </c>
      <c r="CB571" s="128">
        <f t="shared" ref="CB571" si="10522">T571/T591</f>
        <v>5.9678416821273964E-2</v>
      </c>
      <c r="CC571" s="129">
        <f t="shared" ref="CC571" si="10523">U571/U591</f>
        <v>0.17203647416413373</v>
      </c>
      <c r="CD571" s="130">
        <f t="shared" ref="CD571" si="10524">V571/V591</f>
        <v>4.459936968770891E-2</v>
      </c>
      <c r="CE571" s="131">
        <f t="shared" ref="CE571" si="10525">W571/W591</f>
        <v>0.10309098824553765</v>
      </c>
      <c r="CF571" s="128">
        <f t="shared" ref="CF571" si="10526">X571/X591</f>
        <v>9.1155234657039716E-2</v>
      </c>
      <c r="CG571" s="129">
        <f t="shared" ref="CG571" si="10527">Y571/Y591</f>
        <v>0.13139453398738613</v>
      </c>
      <c r="CH571" s="130">
        <f t="shared" ref="CH571" si="10528">Z571/Z591</f>
        <v>8.659143178049955E-2</v>
      </c>
      <c r="CI571" s="128">
        <f t="shared" ref="CI571" si="10529">AA571/AA591</f>
        <v>6.4144411473788326E-2</v>
      </c>
      <c r="CJ571" s="134">
        <f t="shared" ref="CJ571" si="10530">AB571/AB591</f>
        <v>8.7199197860962571E-2</v>
      </c>
      <c r="CK571" s="135">
        <f t="shared" ref="CK571" si="10531">AC571/AC591</f>
        <v>8.5912815294810693E-2</v>
      </c>
    </row>
    <row r="572" spans="1:89" ht="13.5" thickBot="1" x14ac:dyDescent="0.25">
      <c r="A572" s="136" t="s">
        <v>21</v>
      </c>
      <c r="B572" s="188">
        <v>1202</v>
      </c>
      <c r="C572" s="189">
        <v>637</v>
      </c>
      <c r="D572" s="190">
        <v>350</v>
      </c>
      <c r="E572" s="191">
        <v>476</v>
      </c>
      <c r="F572" s="188">
        <v>1324</v>
      </c>
      <c r="G572" s="192">
        <v>740</v>
      </c>
      <c r="H572" s="190">
        <v>1608</v>
      </c>
      <c r="I572" s="191">
        <v>1115</v>
      </c>
      <c r="J572" s="188">
        <v>110</v>
      </c>
      <c r="K572" s="192">
        <v>467</v>
      </c>
      <c r="L572" s="190">
        <v>443</v>
      </c>
      <c r="M572" s="188">
        <v>1546</v>
      </c>
      <c r="N572" s="193">
        <v>1323</v>
      </c>
      <c r="O572" s="194">
        <v>2041</v>
      </c>
      <c r="P572" s="188">
        <v>753</v>
      </c>
      <c r="Q572" s="192">
        <v>793</v>
      </c>
      <c r="R572" s="190">
        <v>1068</v>
      </c>
      <c r="S572" s="191">
        <v>935</v>
      </c>
      <c r="T572" s="188">
        <v>170</v>
      </c>
      <c r="U572" s="192">
        <v>418</v>
      </c>
      <c r="V572" s="190">
        <v>408</v>
      </c>
      <c r="W572" s="191">
        <v>994</v>
      </c>
      <c r="X572" s="188">
        <v>622</v>
      </c>
      <c r="Y572" s="192">
        <v>655</v>
      </c>
      <c r="Z572" s="190">
        <v>1444</v>
      </c>
      <c r="AA572" s="188">
        <v>1143</v>
      </c>
      <c r="AB572" s="169">
        <f t="shared" si="10421"/>
        <v>10825</v>
      </c>
      <c r="AC572" s="170">
        <f t="shared" si="10422"/>
        <v>11960</v>
      </c>
      <c r="AE572" s="269" t="s">
        <v>85</v>
      </c>
      <c r="BI572" s="136" t="s">
        <v>21</v>
      </c>
      <c r="BJ572" s="128">
        <f>B572/B591</f>
        <v>9.8873077239450519E-2</v>
      </c>
      <c r="BK572" s="129">
        <f t="shared" ref="BK572" si="10532">C572/C591</f>
        <v>5.1650044595799888E-2</v>
      </c>
      <c r="BL572" s="130">
        <f t="shared" ref="BL572" si="10533">D572/D591</f>
        <v>6.2511162707626355E-2</v>
      </c>
      <c r="BM572" s="131">
        <f t="shared" ref="BM572" si="10534">E572/E591</f>
        <v>8.4954488666785649E-2</v>
      </c>
      <c r="BN572" s="128">
        <f t="shared" ref="BN572" si="10535">F572/F591</f>
        <v>9.0940311834604021E-2</v>
      </c>
      <c r="BO572" s="129">
        <f t="shared" ref="BO572" si="10536">G572/G591</f>
        <v>5.2054023635340459E-2</v>
      </c>
      <c r="BP572" s="130">
        <f t="shared" ref="BP572" si="10537">H572/H591</f>
        <v>8.8492653128611529E-2</v>
      </c>
      <c r="BQ572" s="131">
        <f t="shared" ref="BQ572" si="10538">I572/I591</f>
        <v>5.7885993147129063E-2</v>
      </c>
      <c r="BR572" s="128">
        <f t="shared" ref="BR572" si="10539">J572/J591</f>
        <v>3.2429245283018868E-2</v>
      </c>
      <c r="BS572" s="129">
        <f t="shared" ref="BS572" si="10540">K572/K591</f>
        <v>0.14117291414752117</v>
      </c>
      <c r="BT572" s="130">
        <f t="shared" ref="BT572" si="10541">L572/L591</f>
        <v>4.118631461509855E-2</v>
      </c>
      <c r="BU572" s="128">
        <f t="shared" ref="BU572" si="10542">M572/M591</f>
        <v>0.1479425837320574</v>
      </c>
      <c r="BV572" s="132">
        <f t="shared" ref="BV572" si="10543">N572/N591</f>
        <v>6.5732598002682968E-2</v>
      </c>
      <c r="BW572" s="133">
        <f t="shared" ref="BW572" si="10544">O572/O591</f>
        <v>0.10267632558607506</v>
      </c>
      <c r="BX572" s="128">
        <f t="shared" ref="BX572" si="10545">P572/P591</f>
        <v>7.1462465597418617E-2</v>
      </c>
      <c r="BY572" s="129">
        <f t="shared" ref="BY572" si="10546">Q572/Q591</f>
        <v>7.7790857367078678E-2</v>
      </c>
      <c r="BZ572" s="130">
        <f t="shared" ref="BZ572" si="10547">R572/R591</f>
        <v>8.1926971463639156E-2</v>
      </c>
      <c r="CA572" s="131">
        <f t="shared" ref="CA572" si="10548">S572/S591</f>
        <v>6.9583984520354247E-2</v>
      </c>
      <c r="CB572" s="128">
        <f t="shared" ref="CB572" si="10549">T572/T591</f>
        <v>5.256648113790971E-2</v>
      </c>
      <c r="CC572" s="129">
        <f t="shared" ref="CC572" si="10550">U572/U591</f>
        <v>0.1270516717325228</v>
      </c>
      <c r="CD572" s="130">
        <f t="shared" ref="CD572" si="10551">V572/V591</f>
        <v>3.8964759812816351E-2</v>
      </c>
      <c r="CE572" s="131">
        <f t="shared" ref="CE572" si="10552">W572/W591</f>
        <v>8.6547670875054425E-2</v>
      </c>
      <c r="CF572" s="128">
        <f t="shared" ref="CF572" si="10553">X572/X591</f>
        <v>7.017148014440433E-2</v>
      </c>
      <c r="CG572" s="129">
        <f t="shared" ref="CG572" si="10554">Y572/Y591</f>
        <v>0.11475122634898388</v>
      </c>
      <c r="CH572" s="130">
        <f t="shared" ref="CH572" si="10555">Z572/Z591</f>
        <v>7.7231641439803184E-2</v>
      </c>
      <c r="CI572" s="128">
        <f t="shared" ref="CI572" si="10556">AA572/AA591</f>
        <v>5.6528189910979229E-2</v>
      </c>
      <c r="CJ572" s="134">
        <f t="shared" ref="CJ572" si="10557">AB572/AB591</f>
        <v>7.2359625668449196E-2</v>
      </c>
      <c r="CK572" s="135">
        <f t="shared" ref="CK572" si="10558">AC572/AC591</f>
        <v>8.0062121780110324E-2</v>
      </c>
    </row>
    <row r="573" spans="1:89" ht="14.25" thickTop="1" thickBot="1" x14ac:dyDescent="0.25">
      <c r="A573" s="145" t="s">
        <v>22</v>
      </c>
      <c r="B573" s="195">
        <v>1073</v>
      </c>
      <c r="C573" s="196">
        <v>744</v>
      </c>
      <c r="D573" s="197">
        <v>392</v>
      </c>
      <c r="E573" s="198">
        <v>322</v>
      </c>
      <c r="F573" s="195">
        <v>1420</v>
      </c>
      <c r="G573" s="199">
        <v>557</v>
      </c>
      <c r="H573" s="197">
        <v>1485</v>
      </c>
      <c r="I573" s="198">
        <v>986</v>
      </c>
      <c r="J573" s="195">
        <v>168</v>
      </c>
      <c r="K573" s="199">
        <v>479</v>
      </c>
      <c r="L573" s="197">
        <v>410</v>
      </c>
      <c r="M573" s="195">
        <v>1287</v>
      </c>
      <c r="N573" s="200">
        <v>1165</v>
      </c>
      <c r="O573" s="201">
        <v>2069</v>
      </c>
      <c r="P573" s="195">
        <v>710</v>
      </c>
      <c r="Q573" s="199">
        <v>663</v>
      </c>
      <c r="R573" s="197">
        <v>1077</v>
      </c>
      <c r="S573" s="198">
        <v>780</v>
      </c>
      <c r="T573" s="195">
        <v>120</v>
      </c>
      <c r="U573" s="199">
        <v>252</v>
      </c>
      <c r="V573" s="197">
        <v>381</v>
      </c>
      <c r="W573" s="198">
        <v>1079</v>
      </c>
      <c r="X573" s="195">
        <v>594</v>
      </c>
      <c r="Y573" s="199">
        <v>373</v>
      </c>
      <c r="Z573" s="197">
        <v>1407</v>
      </c>
      <c r="AA573" s="195">
        <v>1030</v>
      </c>
      <c r="AB573" s="169">
        <f t="shared" si="10421"/>
        <v>10402</v>
      </c>
      <c r="AC573" s="170">
        <f t="shared" si="10422"/>
        <v>10621</v>
      </c>
      <c r="AE573" s="296" t="s">
        <v>0</v>
      </c>
      <c r="AF573" s="298" t="s">
        <v>1</v>
      </c>
      <c r="AG573" s="299"/>
      <c r="AH573" s="298" t="s">
        <v>2</v>
      </c>
      <c r="AI573" s="299"/>
      <c r="AJ573" s="298" t="s">
        <v>3</v>
      </c>
      <c r="AK573" s="299"/>
      <c r="AL573" s="298" t="s">
        <v>4</v>
      </c>
      <c r="AM573" s="299"/>
      <c r="AN573" s="298" t="s">
        <v>5</v>
      </c>
      <c r="AO573" s="299"/>
      <c r="AP573" s="298" t="s">
        <v>6</v>
      </c>
      <c r="AQ573" s="299"/>
      <c r="AR573" s="298" t="s">
        <v>7</v>
      </c>
      <c r="AS573" s="299"/>
      <c r="AT573" s="298" t="s">
        <v>8</v>
      </c>
      <c r="AU573" s="299"/>
      <c r="AV573" s="298" t="s">
        <v>9</v>
      </c>
      <c r="AW573" s="299"/>
      <c r="AX573" s="298" t="s">
        <v>10</v>
      </c>
      <c r="AY573" s="299"/>
      <c r="AZ573" s="298" t="s">
        <v>11</v>
      </c>
      <c r="BA573" s="299"/>
      <c r="BB573" s="298" t="s">
        <v>12</v>
      </c>
      <c r="BC573" s="299"/>
      <c r="BD573" s="301" t="s">
        <v>40</v>
      </c>
      <c r="BE573" s="302"/>
      <c r="BF573" s="303" t="s">
        <v>41</v>
      </c>
      <c r="BG573" s="304"/>
      <c r="BI573" s="145" t="s">
        <v>22</v>
      </c>
      <c r="BJ573" s="128">
        <f>B573/B591</f>
        <v>8.8261906720407998E-2</v>
      </c>
      <c r="BK573" s="129">
        <f t="shared" ref="BK573" si="10559">C573/C591</f>
        <v>6.0325954755533935E-2</v>
      </c>
      <c r="BL573" s="130">
        <f t="shared" ref="BL573" si="10560">D573/D591</f>
        <v>7.0012502232541532E-2</v>
      </c>
      <c r="BM573" s="131">
        <f t="shared" ref="BM573" si="10561">E573/E591</f>
        <v>5.7469212921649117E-2</v>
      </c>
      <c r="BN573" s="128">
        <f t="shared" ref="BN573" si="10562">F573/F591</f>
        <v>9.7534171302974107E-2</v>
      </c>
      <c r="BO573" s="129">
        <f t="shared" ref="BO573" si="10563">G573/G591</f>
        <v>3.9181204276871134E-2</v>
      </c>
      <c r="BP573" s="130">
        <f t="shared" ref="BP573" si="10564">H573/H591</f>
        <v>8.1723625557206539E-2</v>
      </c>
      <c r="BQ573" s="131">
        <f t="shared" ref="BQ573" si="10565">I573/I591</f>
        <v>5.1188869276295297E-2</v>
      </c>
      <c r="BR573" s="128">
        <f t="shared" ref="BR573" si="10566">J573/J591</f>
        <v>4.9528301886792456E-2</v>
      </c>
      <c r="BS573" s="129">
        <f t="shared" ref="BS573" si="10567">K573/K591</f>
        <v>0.14480048367593712</v>
      </c>
      <c r="BT573" s="130">
        <f t="shared" ref="BT573" si="10568">L573/L591</f>
        <v>3.8118259576050577E-2</v>
      </c>
      <c r="BU573" s="128">
        <f t="shared" ref="BU573" si="10569">M573/M591</f>
        <v>0.12315789473684211</v>
      </c>
      <c r="BV573" s="132">
        <f t="shared" ref="BV573" si="10570">N573/N591</f>
        <v>5.7882446464947584E-2</v>
      </c>
      <c r="BW573" s="133">
        <f t="shared" ref="BW573" si="10571">O573/O591</f>
        <v>0.10408491799979877</v>
      </c>
      <c r="BX573" s="128">
        <f t="shared" ref="BX573" si="10572">P573/P591</f>
        <v>6.7381607668216756E-2</v>
      </c>
      <c r="BY573" s="129">
        <f t="shared" ref="BY573" si="10573">Q573/Q591</f>
        <v>6.5038257798705118E-2</v>
      </c>
      <c r="BZ573" s="130">
        <f t="shared" ref="BZ573" si="10574">R573/R591</f>
        <v>8.2617367290579932E-2</v>
      </c>
      <c r="CA573" s="131">
        <f t="shared" ref="CA573" si="10575">S573/S591</f>
        <v>5.8048671578477339E-2</v>
      </c>
      <c r="CB573" s="128">
        <f t="shared" ref="CB573" si="10576">T573/T591</f>
        <v>3.7105751391465679E-2</v>
      </c>
      <c r="CC573" s="129">
        <f t="shared" ref="CC573" si="10577">U573/U591</f>
        <v>7.6595744680851063E-2</v>
      </c>
      <c r="CD573" s="130">
        <f t="shared" ref="CD573" si="10578">V573/V591</f>
        <v>3.6386209531085859E-2</v>
      </c>
      <c r="CE573" s="131">
        <f t="shared" ref="CE573" si="10579">W573/W591</f>
        <v>9.3948628646060073E-2</v>
      </c>
      <c r="CF573" s="128">
        <f t="shared" ref="CF573" si="10580">X573/X591</f>
        <v>6.7012635379061367E-2</v>
      </c>
      <c r="CG573" s="129">
        <f t="shared" ref="CG573" si="10581">Y573/Y591</f>
        <v>6.5346881569726706E-2</v>
      </c>
      <c r="CH573" s="130">
        <f t="shared" ref="CH573" si="10582">Z573/Z591</f>
        <v>7.5252714339198806E-2</v>
      </c>
      <c r="CI573" s="128">
        <f t="shared" ref="CI573" si="10583">AA573/AA591</f>
        <v>5.0939663699307615E-2</v>
      </c>
      <c r="CJ573" s="134">
        <f t="shared" ref="CJ573" si="10584">AB573/AB591</f>
        <v>6.9532085561497328E-2</v>
      </c>
      <c r="CK573" s="135">
        <f t="shared" ref="CK573" si="10585">AC573/AC591</f>
        <v>7.1098645102554495E-2</v>
      </c>
    </row>
    <row r="574" spans="1:89" ht="15" thickTop="1" thickBot="1" x14ac:dyDescent="0.3">
      <c r="A574" s="136" t="s">
        <v>23</v>
      </c>
      <c r="B574" s="188">
        <v>579</v>
      </c>
      <c r="C574" s="189">
        <v>670</v>
      </c>
      <c r="D574" s="190">
        <v>263</v>
      </c>
      <c r="E574" s="191">
        <v>308</v>
      </c>
      <c r="F574" s="188">
        <v>861</v>
      </c>
      <c r="G574" s="192">
        <v>447</v>
      </c>
      <c r="H574" s="190">
        <v>1064</v>
      </c>
      <c r="I574" s="191">
        <v>902</v>
      </c>
      <c r="J574" s="188">
        <v>138</v>
      </c>
      <c r="K574" s="192">
        <v>291</v>
      </c>
      <c r="L574" s="190">
        <v>364</v>
      </c>
      <c r="M574" s="188">
        <v>750</v>
      </c>
      <c r="N574" s="193">
        <v>865</v>
      </c>
      <c r="O574" s="194">
        <v>1164</v>
      </c>
      <c r="P574" s="188">
        <v>522</v>
      </c>
      <c r="Q574" s="192">
        <v>538</v>
      </c>
      <c r="R574" s="190">
        <v>733</v>
      </c>
      <c r="S574" s="191">
        <v>688</v>
      </c>
      <c r="T574" s="188">
        <v>140</v>
      </c>
      <c r="U574" s="192">
        <v>186</v>
      </c>
      <c r="V574" s="190">
        <v>319</v>
      </c>
      <c r="W574" s="191">
        <v>891</v>
      </c>
      <c r="X574" s="188">
        <v>442</v>
      </c>
      <c r="Y574" s="192">
        <v>284</v>
      </c>
      <c r="Z574" s="190">
        <v>1068</v>
      </c>
      <c r="AA574" s="188">
        <v>1110</v>
      </c>
      <c r="AB574" s="169">
        <f t="shared" si="10421"/>
        <v>7358</v>
      </c>
      <c r="AC574" s="170">
        <f t="shared" si="10422"/>
        <v>8229</v>
      </c>
      <c r="AE574" s="297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75" t="s">
        <v>14</v>
      </c>
      <c r="BG574" s="176" t="s">
        <v>15</v>
      </c>
      <c r="BI574" s="136" t="s">
        <v>23</v>
      </c>
      <c r="BJ574" s="128">
        <f>B574/B591</f>
        <v>4.7626881631981574E-2</v>
      </c>
      <c r="BK574" s="129">
        <f t="shared" ref="BK574" si="10586">C574/C591</f>
        <v>5.432579258898889E-2</v>
      </c>
      <c r="BL574" s="130">
        <f t="shared" ref="BL574" si="10587">D574/D591</f>
        <v>4.6972673691730665E-2</v>
      </c>
      <c r="BM574" s="131">
        <f t="shared" ref="BM574" si="10588">E574/E591</f>
        <v>5.4970551490273065E-2</v>
      </c>
      <c r="BN574" s="128">
        <f t="shared" ref="BN574" si="10589">F574/F591</f>
        <v>5.9138677106944156E-2</v>
      </c>
      <c r="BO574" s="129">
        <f t="shared" ref="BO574" si="10590">G574/G591</f>
        <v>3.1443444006752953E-2</v>
      </c>
      <c r="BP574" s="130">
        <f t="shared" ref="BP574" si="10591">H574/H591</f>
        <v>5.8554840129877279E-2</v>
      </c>
      <c r="BQ574" s="131">
        <f t="shared" ref="BQ574" si="10592">I574/I591</f>
        <v>4.6827951406915168E-2</v>
      </c>
      <c r="BR574" s="128">
        <f t="shared" ref="BR574" si="10593">J574/J591</f>
        <v>4.0683962264150941E-2</v>
      </c>
      <c r="BS574" s="129">
        <f t="shared" ref="BS574" si="10594">K574/K591</f>
        <v>8.7968561064087056E-2</v>
      </c>
      <c r="BT574" s="130">
        <f t="shared" ref="BT574" si="10595">L574/L591</f>
        <v>3.3841576794347343E-2</v>
      </c>
      <c r="BU574" s="128">
        <f t="shared" ref="BU574" si="10596">M574/M591</f>
        <v>7.1770334928229665E-2</v>
      </c>
      <c r="BV574" s="132">
        <f t="shared" ref="BV574" si="10597">N574/N591</f>
        <v>4.2977095443931038E-2</v>
      </c>
      <c r="BW574" s="133">
        <f t="shared" ref="BW574" si="10598">O574/O591</f>
        <v>5.8557198913371564E-2</v>
      </c>
      <c r="BX574" s="128">
        <f t="shared" ref="BX574" si="10599">P574/P591</f>
        <v>4.9539717187055139E-2</v>
      </c>
      <c r="BY574" s="129">
        <f t="shared" ref="BY574" si="10600">Q574/Q591</f>
        <v>5.2776142829115164E-2</v>
      </c>
      <c r="BZ574" s="130">
        <f t="shared" ref="BZ574" si="10601">R574/R591</f>
        <v>5.6228904571954584E-2</v>
      </c>
      <c r="CA574" s="131">
        <f t="shared" ref="CA574" si="10602">S574/S591</f>
        <v>5.1201905187169758E-2</v>
      </c>
      <c r="CB574" s="128">
        <f t="shared" ref="CB574" si="10603">T574/T591</f>
        <v>4.3290043290043288E-2</v>
      </c>
      <c r="CC574" s="129">
        <f t="shared" ref="CC574" si="10604">U574/U591</f>
        <v>5.6534954407294835E-2</v>
      </c>
      <c r="CD574" s="130">
        <f t="shared" ref="CD574" si="10605">V574/V591</f>
        <v>3.0465094069334352E-2</v>
      </c>
      <c r="CE574" s="131">
        <f t="shared" ref="CE574" si="10606">W574/W591</f>
        <v>7.7579451458424029E-2</v>
      </c>
      <c r="CF574" s="128">
        <f t="shared" ref="CF574" si="10607">X574/X591</f>
        <v>4.986462093862816E-2</v>
      </c>
      <c r="CG574" s="129">
        <f t="shared" ref="CG574" si="10608">Y574/Y591</f>
        <v>4.9754730203223546E-2</v>
      </c>
      <c r="CH574" s="130">
        <f t="shared" ref="CH574" si="10609">Z574/Z591</f>
        <v>5.7121463336364121E-2</v>
      </c>
      <c r="CI574" s="128">
        <f t="shared" ref="CI574" si="10610">AA574/AA591</f>
        <v>5.4896142433234422E-2</v>
      </c>
      <c r="CJ574" s="134">
        <f t="shared" ref="CJ574" si="10611">AB574/AB591</f>
        <v>4.9184491978609628E-2</v>
      </c>
      <c r="CK574" s="135">
        <f t="shared" ref="CK574" si="10612">AC574/AC591</f>
        <v>5.5086220746532424E-2</v>
      </c>
    </row>
    <row r="575" spans="1:89" ht="13.5" thickTop="1" x14ac:dyDescent="0.2">
      <c r="A575" s="145" t="s">
        <v>24</v>
      </c>
      <c r="B575" s="202">
        <v>527</v>
      </c>
      <c r="C575" s="196">
        <v>520</v>
      </c>
      <c r="D575" s="197">
        <v>264</v>
      </c>
      <c r="E575" s="198">
        <v>267</v>
      </c>
      <c r="F575" s="195">
        <v>708</v>
      </c>
      <c r="G575" s="199">
        <v>417</v>
      </c>
      <c r="H575" s="197">
        <v>907</v>
      </c>
      <c r="I575" s="198">
        <v>865</v>
      </c>
      <c r="J575" s="195">
        <v>161</v>
      </c>
      <c r="K575" s="199">
        <v>173</v>
      </c>
      <c r="L575" s="197">
        <v>441</v>
      </c>
      <c r="M575" s="195">
        <v>558</v>
      </c>
      <c r="N575" s="200">
        <v>900</v>
      </c>
      <c r="O575" s="203">
        <v>939</v>
      </c>
      <c r="P575" s="195">
        <v>476</v>
      </c>
      <c r="Q575" s="199">
        <v>450</v>
      </c>
      <c r="R575" s="197">
        <v>563</v>
      </c>
      <c r="S575" s="198">
        <v>624</v>
      </c>
      <c r="T575" s="195">
        <v>146</v>
      </c>
      <c r="U575" s="199">
        <v>163</v>
      </c>
      <c r="V575" s="197">
        <v>347</v>
      </c>
      <c r="W575" s="204">
        <v>542</v>
      </c>
      <c r="X575" s="195">
        <v>451</v>
      </c>
      <c r="Y575" s="199">
        <v>242</v>
      </c>
      <c r="Z575" s="197">
        <v>1076</v>
      </c>
      <c r="AA575" s="195">
        <v>1030</v>
      </c>
      <c r="AB575" s="169">
        <f t="shared" si="10421"/>
        <v>6967</v>
      </c>
      <c r="AC575" s="170">
        <f t="shared" si="10422"/>
        <v>6790</v>
      </c>
      <c r="AE575" s="272" t="str">
        <f>$AE$17</f>
        <v>17:00 - 17:59</v>
      </c>
      <c r="AF575" s="125">
        <f t="shared" ref="AF575:AU577" si="10613">SUMIF($A$9:$A$32,$AE575,B$567:B$590)</f>
        <v>725</v>
      </c>
      <c r="AG575" s="185">
        <f t="shared" si="10613"/>
        <v>1543</v>
      </c>
      <c r="AH575" s="126">
        <f t="shared" si="10613"/>
        <v>513</v>
      </c>
      <c r="AI575" s="179">
        <f t="shared" si="10613"/>
        <v>466</v>
      </c>
      <c r="AJ575" s="125">
        <f t="shared" si="10613"/>
        <v>729</v>
      </c>
      <c r="AK575" s="127">
        <f t="shared" si="10613"/>
        <v>1857</v>
      </c>
      <c r="AL575" s="126">
        <f t="shared" si="10613"/>
        <v>1186</v>
      </c>
      <c r="AM575" s="179">
        <f t="shared" si="10613"/>
        <v>2308</v>
      </c>
      <c r="AN575" s="125">
        <f t="shared" si="10613"/>
        <v>508</v>
      </c>
      <c r="AO575" s="127">
        <f t="shared" si="10613"/>
        <v>139</v>
      </c>
      <c r="AP575" s="126">
        <f t="shared" si="10613"/>
        <v>1355</v>
      </c>
      <c r="AQ575" s="125">
        <f t="shared" si="10613"/>
        <v>397</v>
      </c>
      <c r="AR575" s="178">
        <f t="shared" si="10613"/>
        <v>2031</v>
      </c>
      <c r="AS575" s="180">
        <f t="shared" si="10613"/>
        <v>1214</v>
      </c>
      <c r="AT575" s="125">
        <f t="shared" si="10613"/>
        <v>981</v>
      </c>
      <c r="AU575" s="127">
        <f t="shared" si="10613"/>
        <v>807</v>
      </c>
      <c r="AV575" s="126">
        <f t="shared" ref="AP575:BE577" si="10614">SUMIF($A$9:$A$32,$AE575,R$567:R$590)</f>
        <v>975</v>
      </c>
      <c r="AW575" s="179">
        <f t="shared" si="10614"/>
        <v>1291</v>
      </c>
      <c r="AX575" s="125">
        <f t="shared" si="10614"/>
        <v>474</v>
      </c>
      <c r="AY575" s="127">
        <f t="shared" si="10614"/>
        <v>106</v>
      </c>
      <c r="AZ575" s="126">
        <f t="shared" si="10614"/>
        <v>1285</v>
      </c>
      <c r="BA575" s="179">
        <f t="shared" si="10614"/>
        <v>679</v>
      </c>
      <c r="BB575" s="125">
        <f t="shared" si="10614"/>
        <v>1008</v>
      </c>
      <c r="BC575" s="127">
        <f t="shared" si="10614"/>
        <v>285</v>
      </c>
      <c r="BD575" s="183">
        <f t="shared" si="10614"/>
        <v>1348</v>
      </c>
      <c r="BE575" s="184">
        <f t="shared" si="10614"/>
        <v>1976</v>
      </c>
      <c r="BF575" s="169">
        <f>AF575+AH575+AJ575+AL575+AN575+AP575+AR575+AT575+AV575+AX575+AZ575+BB575+BD575</f>
        <v>13118</v>
      </c>
      <c r="BG575" s="170">
        <f>AG575+AI575+AK575+AM575+AO575+AQ575+AS575+AU575+AW575+AY575+BA575+BC575+BE575</f>
        <v>13068</v>
      </c>
      <c r="BI575" s="145" t="s">
        <v>24</v>
      </c>
      <c r="BJ575" s="128">
        <f>B575/B591</f>
        <v>4.3349510570041952E-2</v>
      </c>
      <c r="BK575" s="129">
        <f t="shared" ref="BK575" si="10615">C575/C591</f>
        <v>4.2163301710857047E-2</v>
      </c>
      <c r="BL575" s="130">
        <f t="shared" ref="BL575" si="10616">D575/D591</f>
        <v>4.7151277013752456E-2</v>
      </c>
      <c r="BM575" s="131">
        <f t="shared" ref="BM575" si="10617">E575/E591</f>
        <v>4.7653043012671786E-2</v>
      </c>
      <c r="BN575" s="128">
        <f t="shared" ref="BN575" si="10618">F575/F591</f>
        <v>4.8629713579229343E-2</v>
      </c>
      <c r="BO575" s="129">
        <f t="shared" ref="BO575" si="10619">G575/G591</f>
        <v>2.9333145751266179E-2</v>
      </c>
      <c r="BP575" s="130">
        <f t="shared" ref="BP575" si="10620">H575/H591</f>
        <v>4.9914699246051401E-2</v>
      </c>
      <c r="BQ575" s="131">
        <f t="shared" ref="BQ575" si="10621">I575/I591</f>
        <v>4.490707091683107E-2</v>
      </c>
      <c r="BR575" s="128">
        <f t="shared" ref="BR575" si="10622">J575/J591</f>
        <v>4.7464622641509434E-2</v>
      </c>
      <c r="BS575" s="129">
        <f t="shared" ref="BS575" si="10623">K575/K591</f>
        <v>5.2297460701330109E-2</v>
      </c>
      <c r="BT575" s="130">
        <f t="shared" ref="BT575" si="10624">L575/L591</f>
        <v>4.1000371885459276E-2</v>
      </c>
      <c r="BU575" s="128">
        <f t="shared" ref="BU575" si="10625">M575/M591</f>
        <v>5.3397129186602874E-2</v>
      </c>
      <c r="BV575" s="132">
        <f t="shared" ref="BV575" si="10626">N575/N591</f>
        <v>4.4716053063049634E-2</v>
      </c>
      <c r="BW575" s="133">
        <f t="shared" ref="BW575" si="10627">O575/O591</f>
        <v>4.7238152731663145E-2</v>
      </c>
      <c r="BX575" s="128">
        <f t="shared" ref="BX575" si="10628">P575/P591</f>
        <v>4.5174148239536867E-2</v>
      </c>
      <c r="BY575" s="129">
        <f t="shared" ref="BY575" si="10629">Q575/Q591</f>
        <v>4.414361389052384E-2</v>
      </c>
      <c r="BZ575" s="130">
        <f t="shared" ref="BZ575" si="10630">R575/R591</f>
        <v>4.3188094507517642E-2</v>
      </c>
      <c r="CA575" s="131">
        <f t="shared" ref="CA575" si="10631">S575/S591</f>
        <v>4.6438937262781872E-2</v>
      </c>
      <c r="CB575" s="128">
        <f t="shared" ref="CB575" si="10632">T575/T591</f>
        <v>4.5145330859616577E-2</v>
      </c>
      <c r="CC575" s="129">
        <f t="shared" ref="CC575" si="10633">U575/U591</f>
        <v>4.9544072948328265E-2</v>
      </c>
      <c r="CD575" s="130">
        <f t="shared" ref="CD575" si="10634">V575/V591</f>
        <v>3.3139146213351157E-2</v>
      </c>
      <c r="CE575" s="131">
        <f t="shared" ref="CE575" si="10635">W575/W591</f>
        <v>4.7191989551589028E-2</v>
      </c>
      <c r="CF575" s="128">
        <f t="shared" ref="CF575" si="10636">X575/X591</f>
        <v>5.0879963898916969E-2</v>
      </c>
      <c r="CG575" s="129">
        <f t="shared" ref="CG575" si="10637">Y575/Y591</f>
        <v>4.2396636299929923E-2</v>
      </c>
      <c r="CH575" s="130">
        <f t="shared" ref="CH575" si="10638">Z575/Z591</f>
        <v>5.7549339466224529E-2</v>
      </c>
      <c r="CI575" s="128">
        <f t="shared" ref="CI575" si="10639">AA575/AA591</f>
        <v>5.0939663699307615E-2</v>
      </c>
      <c r="CJ575" s="134">
        <f t="shared" ref="CJ575" si="10640">AB575/AB591</f>
        <v>4.6570855614973261E-2</v>
      </c>
      <c r="CK575" s="135">
        <f t="shared" ref="CK575" si="10641">AC575/AC591</f>
        <v>4.5453328335029186E-2</v>
      </c>
    </row>
    <row r="576" spans="1:89" x14ac:dyDescent="0.2">
      <c r="A576" s="136" t="s">
        <v>25</v>
      </c>
      <c r="B576" s="205">
        <v>471</v>
      </c>
      <c r="C576" s="189">
        <v>496</v>
      </c>
      <c r="D576" s="190">
        <v>250</v>
      </c>
      <c r="E576" s="191">
        <v>248</v>
      </c>
      <c r="F576" s="188">
        <v>635</v>
      </c>
      <c r="G576" s="192">
        <v>426</v>
      </c>
      <c r="H576" s="190">
        <v>857</v>
      </c>
      <c r="I576" s="191">
        <v>826</v>
      </c>
      <c r="J576" s="188">
        <v>150</v>
      </c>
      <c r="K576" s="189">
        <v>157</v>
      </c>
      <c r="L576" s="190">
        <v>398</v>
      </c>
      <c r="M576" s="188">
        <v>485</v>
      </c>
      <c r="N576" s="193">
        <v>801</v>
      </c>
      <c r="O576" s="206">
        <v>768</v>
      </c>
      <c r="P576" s="188">
        <v>424</v>
      </c>
      <c r="Q576" s="189">
        <v>391</v>
      </c>
      <c r="R576" s="190">
        <v>598</v>
      </c>
      <c r="S576" s="191">
        <v>587</v>
      </c>
      <c r="T576" s="197">
        <v>124</v>
      </c>
      <c r="U576" s="188">
        <v>151</v>
      </c>
      <c r="V576" s="190">
        <v>363</v>
      </c>
      <c r="W576" s="207">
        <v>570</v>
      </c>
      <c r="X576" s="188">
        <v>333</v>
      </c>
      <c r="Y576" s="192">
        <v>241</v>
      </c>
      <c r="Z576" s="190">
        <v>958</v>
      </c>
      <c r="AA576" s="188">
        <v>1228</v>
      </c>
      <c r="AB576" s="169">
        <f t="shared" si="10421"/>
        <v>6362</v>
      </c>
      <c r="AC576" s="170">
        <f t="shared" si="10422"/>
        <v>6574</v>
      </c>
      <c r="AE576" s="274" t="str">
        <f>$AE$18</f>
        <v>18:00 - 18:59</v>
      </c>
      <c r="AF576" s="125">
        <f t="shared" si="10613"/>
        <v>652</v>
      </c>
      <c r="AG576" s="189">
        <f t="shared" si="10613"/>
        <v>1644</v>
      </c>
      <c r="AH576" s="190">
        <f t="shared" si="10613"/>
        <v>304</v>
      </c>
      <c r="AI576" s="191">
        <f t="shared" si="10613"/>
        <v>495</v>
      </c>
      <c r="AJ576" s="275">
        <f t="shared" si="10613"/>
        <v>517</v>
      </c>
      <c r="AK576" s="192">
        <f t="shared" si="10613"/>
        <v>1853</v>
      </c>
      <c r="AL576" s="190">
        <f t="shared" si="10613"/>
        <v>1097</v>
      </c>
      <c r="AM576" s="191">
        <f t="shared" si="10613"/>
        <v>2148</v>
      </c>
      <c r="AN576" s="275">
        <f t="shared" si="10613"/>
        <v>385</v>
      </c>
      <c r="AO576" s="192">
        <f t="shared" si="10613"/>
        <v>125</v>
      </c>
      <c r="AP576" s="190">
        <f t="shared" si="10614"/>
        <v>1362</v>
      </c>
      <c r="AQ576" s="275">
        <f t="shared" si="10614"/>
        <v>328</v>
      </c>
      <c r="AR576" s="193">
        <f t="shared" si="10614"/>
        <v>1881</v>
      </c>
      <c r="AS576" s="194">
        <f t="shared" si="10614"/>
        <v>1200</v>
      </c>
      <c r="AT576" s="275">
        <f t="shared" si="10614"/>
        <v>807</v>
      </c>
      <c r="AU576" s="192">
        <f t="shared" si="10614"/>
        <v>853</v>
      </c>
      <c r="AV576" s="190">
        <f t="shared" si="10614"/>
        <v>839</v>
      </c>
      <c r="AW576" s="191">
        <f t="shared" si="10614"/>
        <v>1241</v>
      </c>
      <c r="AX576" s="275">
        <f t="shared" si="10614"/>
        <v>386</v>
      </c>
      <c r="AY576" s="192">
        <f t="shared" si="10614"/>
        <v>66</v>
      </c>
      <c r="AZ576" s="190">
        <f t="shared" si="10614"/>
        <v>1347</v>
      </c>
      <c r="BA576" s="191">
        <f t="shared" si="10614"/>
        <v>561</v>
      </c>
      <c r="BB576" s="275">
        <f t="shared" si="10614"/>
        <v>789</v>
      </c>
      <c r="BC576" s="192">
        <f t="shared" si="10614"/>
        <v>301</v>
      </c>
      <c r="BD576" s="190">
        <f t="shared" si="10614"/>
        <v>1197</v>
      </c>
      <c r="BE576" s="275">
        <f t="shared" si="10614"/>
        <v>1881</v>
      </c>
      <c r="BF576" s="171">
        <f>SUM(AF576,AH576,AJ576,AL576,AN576,AP576,AR576,AT576,AV576,AX576,AZ576,BB576,BD576)</f>
        <v>11563</v>
      </c>
      <c r="BG576" s="172">
        <f>SUM(AG576,AI576,AK576,AM576,AO576,AQ576,AS576,AU576,AW576,AY576,BA576,BC576,BE576)</f>
        <v>12696</v>
      </c>
      <c r="BI576" s="136" t="s">
        <v>25</v>
      </c>
      <c r="BJ576" s="128">
        <f>B576/B591</f>
        <v>3.8743110964876204E-2</v>
      </c>
      <c r="BK576" s="129">
        <f t="shared" ref="BK576" si="10642">C576/C591</f>
        <v>4.0217303170355954E-2</v>
      </c>
      <c r="BL576" s="130">
        <f t="shared" ref="BL576" si="10643">D576/D591</f>
        <v>4.4650830505447402E-2</v>
      </c>
      <c r="BM576" s="131">
        <f t="shared" ref="BM576" si="10644">E576/E591</f>
        <v>4.4262002498661433E-2</v>
      </c>
      <c r="BN576" s="128">
        <f t="shared" ref="BN576" si="10645">F576/F591</f>
        <v>4.3615632941822927E-2</v>
      </c>
      <c r="BO576" s="129">
        <f t="shared" ref="BO576" si="10646">G576/G591</f>
        <v>2.9966235227912211E-2</v>
      </c>
      <c r="BP576" s="130">
        <f t="shared" ref="BP576" si="10647">H576/H591</f>
        <v>4.7163062021903034E-2</v>
      </c>
      <c r="BQ576" s="131">
        <f t="shared" ref="BQ576" si="10648">I576/I591</f>
        <v>4.2882359048904577E-2</v>
      </c>
      <c r="BR576" s="128">
        <f t="shared" ref="BR576" si="10649">J576/J591</f>
        <v>4.4221698113207544E-2</v>
      </c>
      <c r="BS576" s="129">
        <f t="shared" ref="BS576" si="10650">K576/K591</f>
        <v>4.746070133010883E-2</v>
      </c>
      <c r="BT576" s="130">
        <f t="shared" ref="BT576" si="10651">L576/L591</f>
        <v>3.7002603198214946E-2</v>
      </c>
      <c r="BU576" s="128">
        <f t="shared" ref="BU576" si="10652">M576/M591</f>
        <v>4.6411483253588515E-2</v>
      </c>
      <c r="BV576" s="132">
        <f t="shared" ref="BV576" si="10653">N576/N591</f>
        <v>3.9797287226114177E-2</v>
      </c>
      <c r="BW576" s="133">
        <f t="shared" ref="BW576" si="10654">O576/O591</f>
        <v>3.8635677633564743E-2</v>
      </c>
      <c r="BX576" s="128">
        <f t="shared" ref="BX576" si="10655">P576/P591</f>
        <v>4.0239157255385787E-2</v>
      </c>
      <c r="BY576" s="129">
        <f t="shared" ref="BY576" si="10656">Q576/Q591</f>
        <v>3.835589562487738E-2</v>
      </c>
      <c r="BZ576" s="130">
        <f t="shared" ref="BZ576" si="10657">R576/R591</f>
        <v>4.58729671678429E-2</v>
      </c>
      <c r="CA576" s="131">
        <f t="shared" ref="CA576" si="10658">S576/S591</f>
        <v>4.3685346431495124E-2</v>
      </c>
      <c r="CB576" s="128">
        <f t="shared" ref="CB576" si="10659">T576/T591</f>
        <v>3.8342609771181202E-2</v>
      </c>
      <c r="CC576" s="129">
        <f t="shared" ref="CC576" si="10660">U576/U591</f>
        <v>4.5896656534954408E-2</v>
      </c>
      <c r="CD576" s="130">
        <f t="shared" ref="CD576" si="10661">V576/V591</f>
        <v>3.4667176009932195E-2</v>
      </c>
      <c r="CE576" s="131">
        <f t="shared" ref="CE576" si="10662">W576/W591</f>
        <v>4.9629952111449716E-2</v>
      </c>
      <c r="CF576" s="128">
        <f t="shared" ref="CF576" si="10663">X576/X591</f>
        <v>3.756768953068592E-2</v>
      </c>
      <c r="CG576" s="129">
        <f t="shared" ref="CG576" si="10664">Y576/Y591</f>
        <v>4.2221443587946744E-2</v>
      </c>
      <c r="CH576" s="130">
        <f t="shared" ref="CH576" si="10665">Z576/Z591</f>
        <v>5.1238166550783545E-2</v>
      </c>
      <c r="CI576" s="128">
        <f t="shared" ref="CI576" si="10666">AA576/AA591</f>
        <v>6.0731948565776461E-2</v>
      </c>
      <c r="CJ576" s="134">
        <f t="shared" ref="CJ576" si="10667">AB576/AB591</f>
        <v>4.2526737967914438E-2</v>
      </c>
      <c r="CK576" s="135">
        <f t="shared" ref="CK576" si="10668">AC576/AC591</f>
        <v>4.4007390349702781E-2</v>
      </c>
    </row>
    <row r="577" spans="1:89" ht="13.5" thickBot="1" x14ac:dyDescent="0.25">
      <c r="A577" s="145" t="s">
        <v>26</v>
      </c>
      <c r="B577" s="202">
        <v>494</v>
      </c>
      <c r="C577" s="196">
        <v>444</v>
      </c>
      <c r="D577" s="197">
        <v>264</v>
      </c>
      <c r="E577" s="198">
        <v>272</v>
      </c>
      <c r="F577" s="195">
        <v>482</v>
      </c>
      <c r="G577" s="199">
        <v>444</v>
      </c>
      <c r="H577" s="197">
        <v>770</v>
      </c>
      <c r="I577" s="198">
        <v>777</v>
      </c>
      <c r="J577" s="195">
        <v>144</v>
      </c>
      <c r="K577" s="196">
        <v>143</v>
      </c>
      <c r="L577" s="197">
        <v>400</v>
      </c>
      <c r="M577" s="195">
        <v>387</v>
      </c>
      <c r="N577" s="200">
        <v>761</v>
      </c>
      <c r="O577" s="203">
        <v>845</v>
      </c>
      <c r="P577" s="195">
        <v>427</v>
      </c>
      <c r="Q577" s="196">
        <v>340</v>
      </c>
      <c r="R577" s="197">
        <v>667</v>
      </c>
      <c r="S577" s="198">
        <v>550</v>
      </c>
      <c r="T577" s="195">
        <v>114</v>
      </c>
      <c r="U577" s="199">
        <v>158</v>
      </c>
      <c r="V577" s="197">
        <v>371</v>
      </c>
      <c r="W577" s="204">
        <v>479</v>
      </c>
      <c r="X577" s="195">
        <v>274</v>
      </c>
      <c r="Y577" s="199">
        <v>251</v>
      </c>
      <c r="Z577" s="197">
        <v>930</v>
      </c>
      <c r="AA577" s="195">
        <v>1160</v>
      </c>
      <c r="AB577" s="169">
        <f t="shared" si="10421"/>
        <v>6098</v>
      </c>
      <c r="AC577" s="170">
        <f t="shared" si="10422"/>
        <v>6250</v>
      </c>
      <c r="AE577" s="272">
        <f>$AE$19</f>
        <v>0</v>
      </c>
      <c r="AF577" s="125">
        <f t="shared" si="10613"/>
        <v>0</v>
      </c>
      <c r="AG577" s="196">
        <f t="shared" si="10613"/>
        <v>0</v>
      </c>
      <c r="AH577" s="197">
        <f t="shared" si="10613"/>
        <v>0</v>
      </c>
      <c r="AI577" s="198">
        <f t="shared" si="10613"/>
        <v>0</v>
      </c>
      <c r="AJ577" s="195">
        <f t="shared" si="10613"/>
        <v>0</v>
      </c>
      <c r="AK577" s="199">
        <f t="shared" si="10613"/>
        <v>0</v>
      </c>
      <c r="AL577" s="197">
        <f t="shared" si="10613"/>
        <v>0</v>
      </c>
      <c r="AM577" s="198">
        <f t="shared" si="10613"/>
        <v>0</v>
      </c>
      <c r="AN577" s="195">
        <f t="shared" si="10613"/>
        <v>0</v>
      </c>
      <c r="AO577" s="199">
        <f t="shared" si="10613"/>
        <v>0</v>
      </c>
      <c r="AP577" s="197">
        <f t="shared" si="10614"/>
        <v>0</v>
      </c>
      <c r="AQ577" s="195">
        <f t="shared" si="10614"/>
        <v>0</v>
      </c>
      <c r="AR577" s="200">
        <f t="shared" si="10614"/>
        <v>0</v>
      </c>
      <c r="AS577" s="201">
        <f t="shared" si="10614"/>
        <v>0</v>
      </c>
      <c r="AT577" s="195">
        <f t="shared" si="10614"/>
        <v>0</v>
      </c>
      <c r="AU577" s="199">
        <f t="shared" si="10614"/>
        <v>0</v>
      </c>
      <c r="AV577" s="197">
        <f t="shared" si="10614"/>
        <v>0</v>
      </c>
      <c r="AW577" s="198">
        <f t="shared" si="10614"/>
        <v>0</v>
      </c>
      <c r="AX577" s="195">
        <f t="shared" si="10614"/>
        <v>0</v>
      </c>
      <c r="AY577" s="199">
        <f t="shared" si="10614"/>
        <v>0</v>
      </c>
      <c r="AZ577" s="197">
        <f t="shared" si="10614"/>
        <v>0</v>
      </c>
      <c r="BA577" s="198">
        <f t="shared" si="10614"/>
        <v>0</v>
      </c>
      <c r="BB577" s="195">
        <f t="shared" si="10614"/>
        <v>0</v>
      </c>
      <c r="BC577" s="199">
        <f t="shared" si="10614"/>
        <v>0</v>
      </c>
      <c r="BD577" s="197">
        <f t="shared" si="10614"/>
        <v>0</v>
      </c>
      <c r="BE577" s="195">
        <f t="shared" si="10614"/>
        <v>0</v>
      </c>
      <c r="BF577" s="171">
        <f>SUM(AF577,AH577,AJ577,AL577,AN577,AP577,AR577,AT577,AV577,AX577,AZ577,BB577,BD577)</f>
        <v>0</v>
      </c>
      <c r="BG577" s="172">
        <f>SUM(AG577,AI577,AK577,AM577,AO577,AQ577,AS577,AU577,AW577,AY577,BA577,BC577,BE577)</f>
        <v>0</v>
      </c>
      <c r="BI577" s="145" t="s">
        <v>26</v>
      </c>
      <c r="BJ577" s="128">
        <f>B577/B591</f>
        <v>4.0635025088426424E-2</v>
      </c>
      <c r="BK577" s="129">
        <f t="shared" ref="BK577" si="10669">C577/C591</f>
        <v>3.6000972999270249E-2</v>
      </c>
      <c r="BL577" s="130">
        <f t="shared" ref="BL577" si="10670">D577/D591</f>
        <v>4.7151277013752456E-2</v>
      </c>
      <c r="BM577" s="131">
        <f t="shared" ref="BM577" si="10671">E577/E591</f>
        <v>4.8545422095306087E-2</v>
      </c>
      <c r="BN577" s="128">
        <f t="shared" ref="BN577" si="10672">F577/F591</f>
        <v>3.3106669414108114E-2</v>
      </c>
      <c r="BO577" s="129">
        <f t="shared" ref="BO577" si="10673">G577/G591</f>
        <v>3.1232414181204277E-2</v>
      </c>
      <c r="BP577" s="130">
        <f t="shared" ref="BP577" si="10674">H577/H591</f>
        <v>4.2375213251884869E-2</v>
      </c>
      <c r="BQ577" s="131">
        <f t="shared" ref="BQ577" si="10675">I577/I591</f>
        <v>4.0338490291766171E-2</v>
      </c>
      <c r="BR577" s="128">
        <f t="shared" ref="BR577" si="10676">J577/J591</f>
        <v>4.2452830188679243E-2</v>
      </c>
      <c r="BS577" s="129">
        <f t="shared" ref="BS577" si="10677">K577/K591</f>
        <v>4.3228536880290207E-2</v>
      </c>
      <c r="BT577" s="130">
        <f t="shared" ref="BT577" si="10678">L577/L591</f>
        <v>3.718854592785422E-2</v>
      </c>
      <c r="BU577" s="128">
        <f t="shared" ref="BU577" si="10679">M577/M591</f>
        <v>3.7033492822966509E-2</v>
      </c>
      <c r="BV577" s="132">
        <f t="shared" ref="BV577" si="10680">N577/N591</f>
        <v>3.7809907089978632E-2</v>
      </c>
      <c r="BW577" s="133">
        <f t="shared" ref="BW577" si="10681">O577/O591</f>
        <v>4.2509306771304961E-2</v>
      </c>
      <c r="BX577" s="128">
        <f t="shared" ref="BX577" si="10682">P577/P591</f>
        <v>4.052386827370219E-2</v>
      </c>
      <c r="BY577" s="129">
        <f t="shared" ref="BY577" si="10683">Q577/Q591</f>
        <v>3.3352952717284674E-2</v>
      </c>
      <c r="BZ577" s="130">
        <f t="shared" ref="BZ577" si="10684">R577/R591</f>
        <v>5.116600184105554E-2</v>
      </c>
      <c r="CA577" s="131">
        <f t="shared" ref="CA577" si="10685">S577/S591</f>
        <v>4.0931755600208383E-2</v>
      </c>
      <c r="CB577" s="128">
        <f t="shared" ref="CB577" si="10686">T577/T591</f>
        <v>3.525046382189239E-2</v>
      </c>
      <c r="CC577" s="129">
        <f t="shared" ref="CC577" si="10687">U577/U591</f>
        <v>4.8024316109422489E-2</v>
      </c>
      <c r="CD577" s="130">
        <f t="shared" ref="CD577" si="10688">V577/V591</f>
        <v>3.5431190908222714E-2</v>
      </c>
      <c r="CE577" s="131">
        <f t="shared" ref="CE577" si="10689">W577/W591</f>
        <v>4.1706573791902485E-2</v>
      </c>
      <c r="CF577" s="128">
        <f t="shared" ref="CF577" si="10690">X577/X591</f>
        <v>3.0911552346570396E-2</v>
      </c>
      <c r="CG577" s="129">
        <f t="shared" ref="CG577" si="10691">Y577/Y591</f>
        <v>4.3973370707778556E-2</v>
      </c>
      <c r="CH577" s="130">
        <f t="shared" ref="CH577" si="10692">Z577/Z591</f>
        <v>4.9740600096272132E-2</v>
      </c>
      <c r="CI577" s="128">
        <f t="shared" ref="CI577" si="10693">AA577/AA591</f>
        <v>5.7368941641938676E-2</v>
      </c>
      <c r="CJ577" s="134">
        <f t="shared" ref="CJ577" si="10694">AB577/AB591</f>
        <v>4.0762032085561499E-2</v>
      </c>
      <c r="CK577" s="135">
        <f t="shared" ref="CK577" si="10695">AC577/AC591</f>
        <v>4.183848337171317E-2</v>
      </c>
    </row>
    <row r="578" spans="1:89" ht="14.25" thickTop="1" thickBot="1" x14ac:dyDescent="0.25">
      <c r="A578" s="136" t="s">
        <v>27</v>
      </c>
      <c r="B578" s="205">
        <v>447</v>
      </c>
      <c r="C578" s="189">
        <v>539</v>
      </c>
      <c r="D578" s="190">
        <v>222</v>
      </c>
      <c r="E578" s="191">
        <v>214</v>
      </c>
      <c r="F578" s="188">
        <v>486</v>
      </c>
      <c r="G578" s="192">
        <v>532</v>
      </c>
      <c r="H578" s="190">
        <v>815</v>
      </c>
      <c r="I578" s="191">
        <v>888</v>
      </c>
      <c r="J578" s="188">
        <v>182</v>
      </c>
      <c r="K578" s="189">
        <v>93</v>
      </c>
      <c r="L578" s="190">
        <v>444</v>
      </c>
      <c r="M578" s="188">
        <v>354</v>
      </c>
      <c r="N578" s="193">
        <v>963</v>
      </c>
      <c r="O578" s="206">
        <v>694</v>
      </c>
      <c r="P578" s="188">
        <v>503</v>
      </c>
      <c r="Q578" s="189">
        <v>370</v>
      </c>
      <c r="R578" s="190">
        <v>563</v>
      </c>
      <c r="S578" s="191">
        <v>515</v>
      </c>
      <c r="T578" s="188">
        <v>136</v>
      </c>
      <c r="U578" s="192">
        <v>103</v>
      </c>
      <c r="V578" s="190">
        <v>529</v>
      </c>
      <c r="W578" s="207">
        <v>411</v>
      </c>
      <c r="X578" s="188">
        <v>318</v>
      </c>
      <c r="Y578" s="192">
        <v>183</v>
      </c>
      <c r="Z578" s="190">
        <v>881</v>
      </c>
      <c r="AA578" s="188">
        <v>958</v>
      </c>
      <c r="AB578" s="169">
        <f t="shared" si="10421"/>
        <v>6489</v>
      </c>
      <c r="AC578" s="170">
        <f t="shared" si="10422"/>
        <v>5854</v>
      </c>
      <c r="AE578" s="266" t="s">
        <v>13</v>
      </c>
      <c r="AF578" s="20">
        <f t="shared" ref="AF578:BG578" si="10696">SUM(AF575:AF577)</f>
        <v>1377</v>
      </c>
      <c r="AG578" s="21">
        <f t="shared" si="10696"/>
        <v>3187</v>
      </c>
      <c r="AH578" s="20">
        <f t="shared" si="10696"/>
        <v>817</v>
      </c>
      <c r="AI578" s="21">
        <f t="shared" si="10696"/>
        <v>961</v>
      </c>
      <c r="AJ578" s="20">
        <f t="shared" si="10696"/>
        <v>1246</v>
      </c>
      <c r="AK578" s="21">
        <f t="shared" si="10696"/>
        <v>3710</v>
      </c>
      <c r="AL578" s="20">
        <f t="shared" si="10696"/>
        <v>2283</v>
      </c>
      <c r="AM578" s="21">
        <f t="shared" si="10696"/>
        <v>4456</v>
      </c>
      <c r="AN578" s="20">
        <f t="shared" si="10696"/>
        <v>893</v>
      </c>
      <c r="AO578" s="21">
        <f t="shared" si="10696"/>
        <v>264</v>
      </c>
      <c r="AP578" s="20">
        <f t="shared" si="10696"/>
        <v>2717</v>
      </c>
      <c r="AQ578" s="21">
        <f t="shared" si="10696"/>
        <v>725</v>
      </c>
      <c r="AR578" s="20">
        <f t="shared" si="10696"/>
        <v>3912</v>
      </c>
      <c r="AS578" s="21">
        <f t="shared" si="10696"/>
        <v>2414</v>
      </c>
      <c r="AT578" s="20">
        <f t="shared" si="10696"/>
        <v>1788</v>
      </c>
      <c r="AU578" s="21">
        <f t="shared" si="10696"/>
        <v>1660</v>
      </c>
      <c r="AV578" s="20">
        <f t="shared" si="10696"/>
        <v>1814</v>
      </c>
      <c r="AW578" s="21">
        <f t="shared" si="10696"/>
        <v>2532</v>
      </c>
      <c r="AX578" s="20">
        <f t="shared" si="10696"/>
        <v>860</v>
      </c>
      <c r="AY578" s="21">
        <f t="shared" si="10696"/>
        <v>172</v>
      </c>
      <c r="AZ578" s="20">
        <f t="shared" si="10696"/>
        <v>2632</v>
      </c>
      <c r="BA578" s="21">
        <f t="shared" si="10696"/>
        <v>1240</v>
      </c>
      <c r="BB578" s="20">
        <f t="shared" si="10696"/>
        <v>1797</v>
      </c>
      <c r="BC578" s="21">
        <f t="shared" si="10696"/>
        <v>586</v>
      </c>
      <c r="BD578" s="20">
        <f t="shared" si="10696"/>
        <v>2545</v>
      </c>
      <c r="BE578" s="21">
        <f t="shared" si="10696"/>
        <v>3857</v>
      </c>
      <c r="BF578" s="173">
        <f t="shared" si="10696"/>
        <v>24681</v>
      </c>
      <c r="BG578" s="174">
        <f t="shared" si="10696"/>
        <v>25764</v>
      </c>
      <c r="BI578" s="136" t="s">
        <v>27</v>
      </c>
      <c r="BJ578" s="128">
        <f>B578/B591</f>
        <v>3.6768939705519456E-2</v>
      </c>
      <c r="BK578" s="129">
        <f t="shared" ref="BK578" si="10697">C578/C591</f>
        <v>4.370388388875375E-2</v>
      </c>
      <c r="BL578" s="130">
        <f t="shared" ref="BL578" si="10698">D578/D591</f>
        <v>3.9649937488837293E-2</v>
      </c>
      <c r="BM578" s="131">
        <f t="shared" ref="BM578" si="10699">E578/E591</f>
        <v>3.8193824736748171E-2</v>
      </c>
      <c r="BN578" s="128">
        <f t="shared" ref="BN578" si="10700">F578/F591</f>
        <v>3.3381413558623535E-2</v>
      </c>
      <c r="BO578" s="129">
        <f t="shared" ref="BO578" si="10701">G578/G591</f>
        <v>3.7422622397298821E-2</v>
      </c>
      <c r="BP578" s="130">
        <f t="shared" ref="BP578" si="10702">H578/H591</f>
        <v>4.4851686753618406E-2</v>
      </c>
      <c r="BQ578" s="131">
        <f t="shared" ref="BQ578" si="10703">I578/I591</f>
        <v>4.610113176201848E-2</v>
      </c>
      <c r="BR578" s="128">
        <f t="shared" ref="BR578" si="10704">J578/J591</f>
        <v>5.3655660377358493E-2</v>
      </c>
      <c r="BS578" s="129">
        <f t="shared" ref="BS578" si="10705">K578/K591</f>
        <v>2.8113663845223701E-2</v>
      </c>
      <c r="BT578" s="130">
        <f t="shared" ref="BT578" si="10706">L578/L591</f>
        <v>4.1279285979918187E-2</v>
      </c>
      <c r="BU578" s="128">
        <f t="shared" ref="BU578" si="10707">M578/M591</f>
        <v>3.3875598086124399E-2</v>
      </c>
      <c r="BV578" s="132">
        <f t="shared" ref="BV578" si="10708">N578/N591</f>
        <v>4.7846176777463112E-2</v>
      </c>
      <c r="BW578" s="133">
        <f t="shared" ref="BW578" si="10709">O578/O591</f>
        <v>3.4912969111580643E-2</v>
      </c>
      <c r="BX578" s="128">
        <f t="shared" ref="BX578" si="10710">P578/P591</f>
        <v>4.7736547404384551E-2</v>
      </c>
      <c r="BY578" s="129">
        <f t="shared" ref="BY578" si="10711">Q578/Q591</f>
        <v>3.6295860309986265E-2</v>
      </c>
      <c r="BZ578" s="130">
        <f t="shared" ref="BZ578" si="10712">R578/R591</f>
        <v>4.3188094507517642E-2</v>
      </c>
      <c r="CA578" s="131">
        <f t="shared" ref="CA578" si="10713">S578/S591</f>
        <v>3.8327007516558757E-2</v>
      </c>
      <c r="CB578" s="128">
        <f t="shared" ref="CB578" si="10714">T578/T591</f>
        <v>4.2053184910327765E-2</v>
      </c>
      <c r="CC578" s="129">
        <f t="shared" ref="CC578" si="10715">U578/U591</f>
        <v>3.1306990881458968E-2</v>
      </c>
      <c r="CD578" s="130">
        <f t="shared" ref="CD578" si="10716">V578/V591</f>
        <v>5.0520485149460413E-2</v>
      </c>
      <c r="CE578" s="131">
        <f t="shared" ref="CE578" si="10717">W578/W591</f>
        <v>3.5785807575097951E-2</v>
      </c>
      <c r="CF578" s="128">
        <f t="shared" ref="CF578" si="10718">X578/X591</f>
        <v>3.5875451263537909E-2</v>
      </c>
      <c r="CG578" s="129">
        <f t="shared" ref="CG578" si="10719">Y578/Y591</f>
        <v>3.2060266292922211E-2</v>
      </c>
      <c r="CH578" s="130">
        <f t="shared" ref="CH578" si="10720">Z578/Z591</f>
        <v>4.7119858800877143E-2</v>
      </c>
      <c r="CI578" s="128">
        <f t="shared" ref="CI578" si="10721">AA578/AA591</f>
        <v>4.7378832838773491E-2</v>
      </c>
      <c r="CJ578" s="134">
        <f t="shared" ref="CJ578" si="10722">AB578/AB591</f>
        <v>4.3375668449197859E-2</v>
      </c>
      <c r="CK578" s="135">
        <f t="shared" ref="CK578" si="10723">AC578/AC591</f>
        <v>3.9187597065281424E-2</v>
      </c>
    </row>
    <row r="579" spans="1:89" ht="13.5" thickTop="1" x14ac:dyDescent="0.2">
      <c r="A579" s="145" t="s">
        <v>28</v>
      </c>
      <c r="B579" s="202">
        <v>408</v>
      </c>
      <c r="C579" s="196">
        <v>883</v>
      </c>
      <c r="D579" s="197">
        <v>279</v>
      </c>
      <c r="E579" s="198">
        <v>302</v>
      </c>
      <c r="F579" s="195">
        <v>509</v>
      </c>
      <c r="G579" s="199">
        <v>855</v>
      </c>
      <c r="H579" s="197">
        <v>852</v>
      </c>
      <c r="I579" s="198">
        <v>1154</v>
      </c>
      <c r="J579" s="195">
        <v>241</v>
      </c>
      <c r="K579" s="196">
        <v>85</v>
      </c>
      <c r="L579" s="197">
        <v>757</v>
      </c>
      <c r="M579" s="195">
        <v>335</v>
      </c>
      <c r="N579" s="200">
        <v>1236</v>
      </c>
      <c r="O579" s="203">
        <v>746</v>
      </c>
      <c r="P579" s="195">
        <v>586</v>
      </c>
      <c r="Q579" s="196">
        <v>389</v>
      </c>
      <c r="R579" s="197">
        <v>655</v>
      </c>
      <c r="S579" s="198">
        <v>741</v>
      </c>
      <c r="T579" s="195">
        <v>201</v>
      </c>
      <c r="U579" s="199">
        <v>73</v>
      </c>
      <c r="V579" s="197">
        <v>710</v>
      </c>
      <c r="W579" s="204">
        <v>558</v>
      </c>
      <c r="X579" s="195">
        <v>433</v>
      </c>
      <c r="Y579" s="199">
        <v>202</v>
      </c>
      <c r="Z579" s="197">
        <v>1065</v>
      </c>
      <c r="AA579" s="195">
        <v>1326</v>
      </c>
      <c r="AB579" s="169">
        <f t="shared" si="10421"/>
        <v>7932</v>
      </c>
      <c r="AC579" s="170">
        <f t="shared" si="10422"/>
        <v>7649</v>
      </c>
      <c r="BI579" s="145" t="s">
        <v>28</v>
      </c>
      <c r="BJ579" s="128">
        <f>B579/B591</f>
        <v>3.3560911409064739E-2</v>
      </c>
      <c r="BK579" s="129">
        <f t="shared" ref="BK579" si="10724">C579/C591</f>
        <v>7.1596529635936101E-2</v>
      </c>
      <c r="BL579" s="130">
        <f t="shared" ref="BL579" si="10725">D579/D591</f>
        <v>4.9830326844079301E-2</v>
      </c>
      <c r="BM579" s="131">
        <f t="shared" ref="BM579" si="10726">E579/E591</f>
        <v>5.3899696591111906E-2</v>
      </c>
      <c r="BN579" s="128">
        <f t="shared" ref="BN579" si="10727">F579/F591</f>
        <v>3.4961192389587198E-2</v>
      </c>
      <c r="BO579" s="129">
        <f t="shared" ref="BO579" si="10728">G579/G591</f>
        <v>6.0143500281373101E-2</v>
      </c>
      <c r="BP579" s="130">
        <f t="shared" ref="BP579" si="10729">H579/H591</f>
        <v>4.6887898299488195E-2</v>
      </c>
      <c r="BQ579" s="131">
        <f t="shared" ref="BQ579" si="10730">I579/I591</f>
        <v>5.9910705015055549E-2</v>
      </c>
      <c r="BR579" s="128">
        <f t="shared" ref="BR579" si="10731">J579/J591</f>
        <v>7.1049528301886794E-2</v>
      </c>
      <c r="BS579" s="129">
        <f t="shared" ref="BS579" si="10732">K579/K591</f>
        <v>2.5695284159613058E-2</v>
      </c>
      <c r="BT579" s="130">
        <f t="shared" ref="BT579" si="10733">L579/L591</f>
        <v>7.0379323168464111E-2</v>
      </c>
      <c r="BU579" s="128">
        <f t="shared" ref="BU579" si="10734">M579/M591</f>
        <v>3.2057416267942583E-2</v>
      </c>
      <c r="BV579" s="132">
        <f t="shared" ref="BV579" si="10735">N579/N591</f>
        <v>6.1410046206588166E-2</v>
      </c>
      <c r="BW579" s="133">
        <f t="shared" ref="BW579" si="10736">O579/O591</f>
        <v>3.7528926451353257E-2</v>
      </c>
      <c r="BX579" s="128">
        <f t="shared" ref="BX579" si="10737">P579/P591</f>
        <v>5.5613552244471863E-2</v>
      </c>
      <c r="BY579" s="129">
        <f t="shared" ref="BY579" si="10738">Q579/Q591</f>
        <v>3.8159701785363938E-2</v>
      </c>
      <c r="BZ579" s="130">
        <f t="shared" ref="BZ579" si="10739">R579/R591</f>
        <v>5.0245474071801167E-2</v>
      </c>
      <c r="CA579" s="131">
        <f t="shared" ref="CA579" si="10740">S579/S591</f>
        <v>5.5146237999553469E-2</v>
      </c>
      <c r="CB579" s="128">
        <f t="shared" ref="CB579" si="10741">T579/T591</f>
        <v>6.215213358070501E-2</v>
      </c>
      <c r="CC579" s="129">
        <f t="shared" ref="CC579" si="10742">U579/U591</f>
        <v>2.2188449848024316E-2</v>
      </c>
      <c r="CD579" s="130">
        <f t="shared" ref="CD579" si="10743">V579/V591</f>
        <v>6.7806322223283352E-2</v>
      </c>
      <c r="CE579" s="131">
        <f t="shared" ref="CE579" si="10744">W579/W591</f>
        <v>4.8585111014366564E-2</v>
      </c>
      <c r="CF579" s="128">
        <f t="shared" ref="CF579" si="10745">X579/X591</f>
        <v>4.884927797833935E-2</v>
      </c>
      <c r="CG579" s="129">
        <f t="shared" ref="CG579" si="10746">Y579/Y591</f>
        <v>3.5388927820602663E-2</v>
      </c>
      <c r="CH579" s="130">
        <f t="shared" ref="CH579" si="10747">Z579/Z591</f>
        <v>5.6961009787666474E-2</v>
      </c>
      <c r="CI579" s="128">
        <f t="shared" ref="CI579" si="10748">AA579/AA591</f>
        <v>6.5578635014836795E-2</v>
      </c>
      <c r="CJ579" s="134">
        <f t="shared" ref="CJ579" si="10749">AB579/AB591</f>
        <v>5.3021390374331553E-2</v>
      </c>
      <c r="CK579" s="135">
        <f t="shared" ref="CK579" si="10750">AC579/AC591</f>
        <v>5.1203609489637446E-2</v>
      </c>
    </row>
    <row r="580" spans="1:89" x14ac:dyDescent="0.2">
      <c r="A580" s="136" t="s">
        <v>29</v>
      </c>
      <c r="B580" s="205">
        <v>521</v>
      </c>
      <c r="C580" s="189">
        <v>906</v>
      </c>
      <c r="D580" s="190">
        <v>449</v>
      </c>
      <c r="E580" s="191">
        <v>277</v>
      </c>
      <c r="F580" s="188">
        <v>728</v>
      </c>
      <c r="G580" s="192">
        <v>1160</v>
      </c>
      <c r="H580" s="190">
        <v>951</v>
      </c>
      <c r="I580" s="191">
        <v>1369</v>
      </c>
      <c r="J580" s="188">
        <v>361</v>
      </c>
      <c r="K580" s="189">
        <v>99</v>
      </c>
      <c r="L580" s="190">
        <v>1011</v>
      </c>
      <c r="M580" s="188">
        <v>344</v>
      </c>
      <c r="N580" s="193">
        <v>1562</v>
      </c>
      <c r="O580" s="206">
        <v>932</v>
      </c>
      <c r="P580" s="188">
        <v>816</v>
      </c>
      <c r="Q580" s="189">
        <v>565</v>
      </c>
      <c r="R580" s="190">
        <v>897</v>
      </c>
      <c r="S580" s="191">
        <v>1032</v>
      </c>
      <c r="T580" s="188">
        <v>414</v>
      </c>
      <c r="U580" s="192">
        <v>65</v>
      </c>
      <c r="V580" s="190">
        <v>1220</v>
      </c>
      <c r="W580" s="207">
        <v>506</v>
      </c>
      <c r="X580" s="188">
        <v>776</v>
      </c>
      <c r="Y580" s="192">
        <v>170</v>
      </c>
      <c r="Z580" s="190">
        <v>1270</v>
      </c>
      <c r="AA580" s="188">
        <v>1401</v>
      </c>
      <c r="AB580" s="169">
        <f t="shared" si="10421"/>
        <v>10976</v>
      </c>
      <c r="AC580" s="170">
        <f t="shared" si="10422"/>
        <v>8826</v>
      </c>
      <c r="BI580" s="136" t="s">
        <v>29</v>
      </c>
      <c r="BJ580" s="128">
        <f>B580/B591</f>
        <v>4.2855967755202763E-2</v>
      </c>
      <c r="BK580" s="129">
        <f t="shared" ref="BK580" si="10751">C580/C591</f>
        <v>7.3461444903916318E-2</v>
      </c>
      <c r="BL580" s="130">
        <f t="shared" ref="BL580" si="10752">D580/D591</f>
        <v>8.0192891587783532E-2</v>
      </c>
      <c r="BM580" s="131">
        <f t="shared" ref="BM580" si="10753">E580/E591</f>
        <v>4.9437801177940388E-2</v>
      </c>
      <c r="BN580" s="128">
        <f t="shared" ref="BN580" si="10754">F580/F591</f>
        <v>5.000343430180644E-2</v>
      </c>
      <c r="BO580" s="129">
        <f t="shared" ref="BO580" si="10755">G580/G591</f>
        <v>8.1598199212155317E-2</v>
      </c>
      <c r="BP580" s="130">
        <f t="shared" ref="BP580" si="10756">H580/H591</f>
        <v>5.2336140003301966E-2</v>
      </c>
      <c r="BQ580" s="131">
        <f t="shared" ref="BQ580" si="10757">I580/I591</f>
        <v>7.1072578133111824E-2</v>
      </c>
      <c r="BR580" s="128">
        <f t="shared" ref="BR580" si="10758">J580/J591</f>
        <v>0.10642688679245282</v>
      </c>
      <c r="BS580" s="129">
        <f t="shared" ref="BS580" si="10759">K580/K591</f>
        <v>2.9927448609431681E-2</v>
      </c>
      <c r="BT580" s="130">
        <f t="shared" ref="BT580" si="10760">L580/L591</f>
        <v>9.3994049832651541E-2</v>
      </c>
      <c r="BU580" s="128">
        <f t="shared" ref="BU580" si="10761">M580/M591</f>
        <v>3.291866028708134E-2</v>
      </c>
      <c r="BV580" s="132">
        <f t="shared" ref="BV580" si="10762">N580/N591</f>
        <v>7.7607194316092809E-2</v>
      </c>
      <c r="BW580" s="133">
        <f t="shared" ref="BW580" si="10763">O580/O591</f>
        <v>4.6886004628232218E-2</v>
      </c>
      <c r="BX580" s="128">
        <f t="shared" ref="BX580" si="10764">P580/P591</f>
        <v>7.7441396982063204E-2</v>
      </c>
      <c r="BY580" s="129">
        <f t="shared" ref="BY580" si="10765">Q580/Q591</f>
        <v>5.5424759662546598E-2</v>
      </c>
      <c r="BZ580" s="130">
        <f t="shared" ref="BZ580" si="10766">R580/R591</f>
        <v>6.8809450751764339E-2</v>
      </c>
      <c r="CA580" s="131">
        <f t="shared" ref="CA580" si="10767">S580/S591</f>
        <v>7.680285778075463E-2</v>
      </c>
      <c r="CB580" s="128">
        <f t="shared" ref="CB580" si="10768">T580/T591</f>
        <v>0.1280148423005566</v>
      </c>
      <c r="CC580" s="129">
        <f t="shared" ref="CC580" si="10769">U580/U591</f>
        <v>1.9756838905775075E-2</v>
      </c>
      <c r="CD580" s="130">
        <f t="shared" ref="CD580" si="10770">V580/V591</f>
        <v>0.11651227198930379</v>
      </c>
      <c r="CE580" s="131">
        <f t="shared" ref="CE580" si="10771">W580/W591</f>
        <v>4.4057466260339573E-2</v>
      </c>
      <c r="CF580" s="128">
        <f t="shared" ref="CF580" si="10772">X580/X591</f>
        <v>8.7545126353790609E-2</v>
      </c>
      <c r="CG580" s="129">
        <f t="shared" ref="CG580" si="10773">Y580/Y591</f>
        <v>2.9782761037140854E-2</v>
      </c>
      <c r="CH580" s="130">
        <f t="shared" ref="CH580" si="10774">Z580/Z591</f>
        <v>6.7925335615339366E-2</v>
      </c>
      <c r="CI580" s="128">
        <f t="shared" ref="CI580" si="10775">AA580/AA591</f>
        <v>6.9287833827893178E-2</v>
      </c>
      <c r="CJ580" s="134">
        <f t="shared" ref="CJ580" si="10776">AB580/AB591</f>
        <v>7.3368983957219247E-2</v>
      </c>
      <c r="CK580" s="135">
        <f t="shared" ref="CK580" si="10777">AC580/AC591</f>
        <v>5.9082632678198466E-2</v>
      </c>
    </row>
    <row r="581" spans="1:89" x14ac:dyDescent="0.2">
      <c r="A581" s="145" t="s">
        <v>30</v>
      </c>
      <c r="B581" s="202">
        <v>725</v>
      </c>
      <c r="C581" s="196">
        <v>1543</v>
      </c>
      <c r="D581" s="197">
        <v>513</v>
      </c>
      <c r="E581" s="198">
        <v>466</v>
      </c>
      <c r="F581" s="195">
        <v>729</v>
      </c>
      <c r="G581" s="199">
        <v>1857</v>
      </c>
      <c r="H581" s="197">
        <v>1186</v>
      </c>
      <c r="I581" s="198">
        <v>2308</v>
      </c>
      <c r="J581" s="195">
        <v>508</v>
      </c>
      <c r="K581" s="196">
        <v>139</v>
      </c>
      <c r="L581" s="197">
        <v>1355</v>
      </c>
      <c r="M581" s="195">
        <v>397</v>
      </c>
      <c r="N581" s="200">
        <v>2031</v>
      </c>
      <c r="O581" s="203">
        <v>1214</v>
      </c>
      <c r="P581" s="195">
        <v>981</v>
      </c>
      <c r="Q581" s="196">
        <v>807</v>
      </c>
      <c r="R581" s="197">
        <v>975</v>
      </c>
      <c r="S581" s="198">
        <v>1291</v>
      </c>
      <c r="T581" s="195">
        <v>474</v>
      </c>
      <c r="U581" s="199">
        <v>106</v>
      </c>
      <c r="V581" s="197">
        <v>1285</v>
      </c>
      <c r="W581" s="204">
        <v>679</v>
      </c>
      <c r="X581" s="195">
        <v>1008</v>
      </c>
      <c r="Y581" s="199">
        <v>285</v>
      </c>
      <c r="Z581" s="197">
        <v>1348</v>
      </c>
      <c r="AA581" s="195">
        <v>1976</v>
      </c>
      <c r="AB581" s="169">
        <f t="shared" si="10421"/>
        <v>13118</v>
      </c>
      <c r="AC581" s="170">
        <f t="shared" si="10422"/>
        <v>13068</v>
      </c>
      <c r="BI581" s="145" t="s">
        <v>30</v>
      </c>
      <c r="BJ581" s="128">
        <f>B581/B591</f>
        <v>5.9636423459735133E-2</v>
      </c>
      <c r="BK581" s="129">
        <f t="shared" ref="BK581" si="10778">C581/C591</f>
        <v>0.12511148949971621</v>
      </c>
      <c r="BL581" s="130">
        <f t="shared" ref="BL581" si="10779">D581/D591</f>
        <v>9.1623504197178074E-2</v>
      </c>
      <c r="BM581" s="131">
        <f t="shared" ref="BM581" si="10780">E581/E591</f>
        <v>8.3169730501517047E-2</v>
      </c>
      <c r="BN581" s="128">
        <f t="shared" ref="BN581" si="10781">F581/F591</f>
        <v>5.0072120337935296E-2</v>
      </c>
      <c r="BO581" s="129">
        <f t="shared" ref="BO581" si="10782">G581/G591</f>
        <v>0.13062746201463141</v>
      </c>
      <c r="BP581" s="130">
        <f t="shared" ref="BP581" si="10783">H581/H591</f>
        <v>6.526883495679929E-2</v>
      </c>
      <c r="BQ581" s="131">
        <f t="shared" ref="BQ581" si="10784">I581/I591</f>
        <v>0.1198214100301111</v>
      </c>
      <c r="BR581" s="128">
        <f t="shared" ref="BR581" si="10785">J581/J591</f>
        <v>0.14976415094339623</v>
      </c>
      <c r="BS581" s="129">
        <f t="shared" ref="BS581" si="10786">K581/K591</f>
        <v>4.2019347037484882E-2</v>
      </c>
      <c r="BT581" s="130">
        <f t="shared" ref="BT581" si="10787">L581/L591</f>
        <v>0.12597619933060616</v>
      </c>
      <c r="BU581" s="128">
        <f t="shared" ref="BU581" si="10788">M581/M591</f>
        <v>3.7990430622009567E-2</v>
      </c>
      <c r="BV581" s="132">
        <f t="shared" ref="BV581" si="10789">N581/N591</f>
        <v>0.100909226412282</v>
      </c>
      <c r="BW581" s="133">
        <f t="shared" ref="BW581" si="10790">O581/O591</f>
        <v>6.1072542509306771E-2</v>
      </c>
      <c r="BX581" s="128">
        <f t="shared" ref="BX581" si="10791">P581/P591</f>
        <v>9.3100502989465692E-2</v>
      </c>
      <c r="BY581" s="129">
        <f t="shared" ref="BY581" si="10792">Q581/Q591</f>
        <v>7.9164214243672745E-2</v>
      </c>
      <c r="BZ581" s="130">
        <f t="shared" ref="BZ581" si="10793">R581/R591</f>
        <v>7.479288125191777E-2</v>
      </c>
      <c r="CA581" s="131">
        <f t="shared" ref="CA581" si="10794">S581/S591</f>
        <v>9.6077993599761852E-2</v>
      </c>
      <c r="CB581" s="128">
        <f t="shared" ref="CB581" si="10795">T581/T591</f>
        <v>0.14656771799628943</v>
      </c>
      <c r="CC581" s="129">
        <f t="shared" ref="CC581" si="10796">U581/U591</f>
        <v>3.2218844984802431E-2</v>
      </c>
      <c r="CD581" s="130">
        <f t="shared" ref="CD581" si="10797">V581/V591</f>
        <v>0.12271989303791424</v>
      </c>
      <c r="CE581" s="131">
        <f t="shared" ref="CE581" si="10798">W581/W591</f>
        <v>5.9120592076621681E-2</v>
      </c>
      <c r="CF581" s="128">
        <f t="shared" ref="CF581" si="10799">X581/X591</f>
        <v>0.11371841155234658</v>
      </c>
      <c r="CG581" s="129">
        <f t="shared" ref="CG581" si="10800">Y581/Y591</f>
        <v>4.9929922915206724E-2</v>
      </c>
      <c r="CH581" s="130">
        <f t="shared" ref="CH581" si="10801">Z581/Z591</f>
        <v>7.2097127881478318E-2</v>
      </c>
      <c r="CI581" s="128">
        <f t="shared" ref="CI581" si="10802">AA581/AA591</f>
        <v>9.7725024727992091E-2</v>
      </c>
      <c r="CJ581" s="134">
        <f t="shared" ref="CJ581" si="10803">AB581/AB591</f>
        <v>8.7687165775401074E-2</v>
      </c>
      <c r="CK581" s="135">
        <f t="shared" ref="CK581" si="10804">AC581/AC591</f>
        <v>8.7479248112247623E-2</v>
      </c>
    </row>
    <row r="582" spans="1:89" x14ac:dyDescent="0.2">
      <c r="A582" s="136" t="s">
        <v>31</v>
      </c>
      <c r="B582" s="205">
        <v>652</v>
      </c>
      <c r="C582" s="189">
        <v>1644</v>
      </c>
      <c r="D582" s="190">
        <v>304</v>
      </c>
      <c r="E582" s="191">
        <v>495</v>
      </c>
      <c r="F582" s="188">
        <v>517</v>
      </c>
      <c r="G582" s="192">
        <v>1853</v>
      </c>
      <c r="H582" s="190">
        <v>1097</v>
      </c>
      <c r="I582" s="191">
        <v>2148</v>
      </c>
      <c r="J582" s="188">
        <v>385</v>
      </c>
      <c r="K582" s="189">
        <v>125</v>
      </c>
      <c r="L582" s="190">
        <v>1362</v>
      </c>
      <c r="M582" s="188">
        <v>328</v>
      </c>
      <c r="N582" s="193">
        <v>1881</v>
      </c>
      <c r="O582" s="206">
        <v>1200</v>
      </c>
      <c r="P582" s="188">
        <v>807</v>
      </c>
      <c r="Q582" s="189">
        <v>853</v>
      </c>
      <c r="R582" s="190">
        <v>839</v>
      </c>
      <c r="S582" s="191">
        <v>1241</v>
      </c>
      <c r="T582" s="188">
        <v>386</v>
      </c>
      <c r="U582" s="192">
        <v>66</v>
      </c>
      <c r="V582" s="190">
        <v>1347</v>
      </c>
      <c r="W582" s="207">
        <v>561</v>
      </c>
      <c r="X582" s="188">
        <v>789</v>
      </c>
      <c r="Y582" s="192">
        <v>301</v>
      </c>
      <c r="Z582" s="190">
        <v>1197</v>
      </c>
      <c r="AA582" s="188">
        <v>1881</v>
      </c>
      <c r="AB582" s="169">
        <f t="shared" si="10421"/>
        <v>11563</v>
      </c>
      <c r="AC582" s="170">
        <f t="shared" si="10422"/>
        <v>12696</v>
      </c>
      <c r="BI582" s="136" t="s">
        <v>31</v>
      </c>
      <c r="BJ582" s="128">
        <f>B582/B591</f>
        <v>5.3631652545858353E-2</v>
      </c>
      <c r="BK582" s="129">
        <f t="shared" ref="BK582" si="10805">C582/C591</f>
        <v>0.13330090002432499</v>
      </c>
      <c r="BL582" s="130">
        <f t="shared" ref="BL582" si="10806">D582/D591</f>
        <v>5.4295409894624037E-2</v>
      </c>
      <c r="BM582" s="131">
        <f t="shared" ref="BM582" si="10807">E582/E591</f>
        <v>8.8345529180795995E-2</v>
      </c>
      <c r="BN582" s="128">
        <f t="shared" ref="BN582" si="10808">F582/F591</f>
        <v>3.551068067861804E-2</v>
      </c>
      <c r="BO582" s="129">
        <f t="shared" ref="BO582" si="10809">G582/G591</f>
        <v>0.13034608891389984</v>
      </c>
      <c r="BP582" s="130">
        <f t="shared" ref="BP582" si="10810">H582/H591</f>
        <v>6.0370920697815203E-2</v>
      </c>
      <c r="BQ582" s="131">
        <f t="shared" ref="BQ582" si="10811">I582/I591</f>
        <v>0.11151489980272038</v>
      </c>
      <c r="BR582" s="128">
        <f t="shared" ref="BR582" si="10812">J582/J591</f>
        <v>0.11350235849056604</v>
      </c>
      <c r="BS582" s="129">
        <f t="shared" ref="BS582" si="10813">K582/K591</f>
        <v>3.7787182587666265E-2</v>
      </c>
      <c r="BT582" s="130">
        <f t="shared" ref="BT582" si="10814">L582/L591</f>
        <v>0.12662699888434362</v>
      </c>
      <c r="BU582" s="128">
        <f t="shared" ref="BU582" si="10815">M582/M591</f>
        <v>3.1387559808612443E-2</v>
      </c>
      <c r="BV582" s="132">
        <f t="shared" ref="BV582" si="10816">N582/N591</f>
        <v>9.3456550901773738E-2</v>
      </c>
      <c r="BW582" s="133">
        <f t="shared" ref="BW582" si="10817">O582/O591</f>
        <v>6.0368246302444917E-2</v>
      </c>
      <c r="BX582" s="128">
        <f t="shared" ref="BX582" si="10818">P582/P591</f>
        <v>7.6587263927113985E-2</v>
      </c>
      <c r="BY582" s="129">
        <f t="shared" ref="BY582" si="10819">Q582/Q591</f>
        <v>8.3676672552481846E-2</v>
      </c>
      <c r="BZ582" s="130">
        <f t="shared" ref="BZ582" si="10820">R582/R591</f>
        <v>6.4360233200368211E-2</v>
      </c>
      <c r="CA582" s="131">
        <f t="shared" ref="CA582" si="10821">S582/S591</f>
        <v>9.2356924908833821E-2</v>
      </c>
      <c r="CB582" s="128">
        <f t="shared" ref="CB582" si="10822">T582/T591</f>
        <v>0.11935683364254793</v>
      </c>
      <c r="CC582" s="129">
        <f t="shared" ref="CC582" si="10823">U582/U591</f>
        <v>2.0060790273556232E-2</v>
      </c>
      <c r="CD582" s="130">
        <f t="shared" ref="CD582" si="10824">V582/V591</f>
        <v>0.12864100849966575</v>
      </c>
      <c r="CE582" s="131">
        <f t="shared" ref="CE582" si="10825">W582/W591</f>
        <v>4.8846321288637355E-2</v>
      </c>
      <c r="CF582" s="128">
        <f t="shared" ref="CF582" si="10826">X582/X591</f>
        <v>8.9011732851985562E-2</v>
      </c>
      <c r="CG582" s="129">
        <f t="shared" ref="CG582" si="10827">Y582/Y591</f>
        <v>5.2733006306937634E-2</v>
      </c>
      <c r="CH582" s="130">
        <f t="shared" ref="CH582" si="10828">Z582/Z591</f>
        <v>6.4020965930363161E-2</v>
      </c>
      <c r="CI582" s="128">
        <f t="shared" ref="CI582" si="10829">AA582/AA591</f>
        <v>9.3026706231454009E-2</v>
      </c>
      <c r="CJ582" s="134">
        <f t="shared" ref="CJ582" si="10830">AB582/AB591</f>
        <v>7.7292780748663095E-2</v>
      </c>
      <c r="CK582" s="135">
        <f t="shared" ref="CK582" si="10831">AC582/AC591</f>
        <v>8.4989021581963267E-2</v>
      </c>
    </row>
    <row r="583" spans="1:89" x14ac:dyDescent="0.2">
      <c r="A583" s="145" t="s">
        <v>32</v>
      </c>
      <c r="B583" s="202">
        <v>828</v>
      </c>
      <c r="C583" s="196">
        <v>1206</v>
      </c>
      <c r="D583" s="197">
        <v>204</v>
      </c>
      <c r="E583" s="198">
        <v>495</v>
      </c>
      <c r="F583" s="195">
        <v>469</v>
      </c>
      <c r="G583" s="199">
        <v>1761</v>
      </c>
      <c r="H583" s="197">
        <v>999</v>
      </c>
      <c r="I583" s="198">
        <v>2028</v>
      </c>
      <c r="J583" s="195">
        <v>369</v>
      </c>
      <c r="K583" s="196">
        <v>96</v>
      </c>
      <c r="L583" s="197">
        <v>1363</v>
      </c>
      <c r="M583" s="195">
        <v>338</v>
      </c>
      <c r="N583" s="200">
        <v>1900</v>
      </c>
      <c r="O583" s="203">
        <v>1051</v>
      </c>
      <c r="P583" s="195">
        <v>618</v>
      </c>
      <c r="Q583" s="196">
        <v>808</v>
      </c>
      <c r="R583" s="197">
        <v>712</v>
      </c>
      <c r="S583" s="198">
        <v>1138</v>
      </c>
      <c r="T583" s="195">
        <v>199</v>
      </c>
      <c r="U583" s="199">
        <v>78</v>
      </c>
      <c r="V583" s="197">
        <v>1346</v>
      </c>
      <c r="W583" s="204">
        <v>524</v>
      </c>
      <c r="X583" s="195">
        <v>512</v>
      </c>
      <c r="Y583" s="199">
        <v>329</v>
      </c>
      <c r="Z583" s="197">
        <v>1006</v>
      </c>
      <c r="AA583" s="195">
        <v>1476</v>
      </c>
      <c r="AB583" s="169">
        <f t="shared" si="10421"/>
        <v>10525</v>
      </c>
      <c r="AC583" s="170">
        <f t="shared" si="10422"/>
        <v>11328</v>
      </c>
      <c r="BI583" s="145" t="s">
        <v>32</v>
      </c>
      <c r="BJ583" s="128">
        <f>B583/B591</f>
        <v>6.8108908447807842E-2</v>
      </c>
      <c r="BK583" s="129">
        <f t="shared" ref="BK583" si="10832">C583/C591</f>
        <v>9.7786426660180004E-2</v>
      </c>
      <c r="BL583" s="130">
        <f t="shared" ref="BL583" si="10833">D583/D591</f>
        <v>3.6435077692445077E-2</v>
      </c>
      <c r="BM583" s="131">
        <f t="shared" ref="BM583" si="10834">E583/E591</f>
        <v>8.8345529180795995E-2</v>
      </c>
      <c r="BN583" s="128">
        <f t="shared" ref="BN583" si="10835">F583/F591</f>
        <v>3.2213750944432996E-2</v>
      </c>
      <c r="BO583" s="129">
        <f t="shared" ref="BO583" si="10836">G583/G591</f>
        <v>0.12387450759707372</v>
      </c>
      <c r="BP583" s="130">
        <f t="shared" ref="BP583" si="10837">H583/H591</f>
        <v>5.4977711738484397E-2</v>
      </c>
      <c r="BQ583" s="131">
        <f t="shared" ref="BQ583" si="10838">I583/I591</f>
        <v>0.10528501713217735</v>
      </c>
      <c r="BR583" s="128">
        <f t="shared" ref="BR583" si="10839">J583/J591</f>
        <v>0.10878537735849056</v>
      </c>
      <c r="BS583" s="129">
        <f t="shared" ref="BS583" si="10840">K583/K591</f>
        <v>2.9020556227327691E-2</v>
      </c>
      <c r="BT583" s="130">
        <f t="shared" ref="BT583" si="10841">L583/L591</f>
        <v>0.12671997024916326</v>
      </c>
      <c r="BU583" s="128">
        <f t="shared" ref="BU583" si="10842">M583/M591</f>
        <v>3.2344497607655502E-2</v>
      </c>
      <c r="BV583" s="132">
        <f t="shared" ref="BV583" si="10843">N583/N591</f>
        <v>9.4400556466438121E-2</v>
      </c>
      <c r="BW583" s="133">
        <f t="shared" ref="BW583" si="10844">O583/O591</f>
        <v>5.2872522386558006E-2</v>
      </c>
      <c r="BX583" s="128">
        <f t="shared" ref="BX583" si="10845">P583/P591</f>
        <v>5.8650469773180225E-2</v>
      </c>
      <c r="BY583" s="129">
        <f t="shared" ref="BY583" si="10846">Q583/Q591</f>
        <v>7.9262311163429466E-2</v>
      </c>
      <c r="BZ583" s="130">
        <f t="shared" ref="BZ583" si="10847">R583/R591</f>
        <v>5.4617980975759435E-2</v>
      </c>
      <c r="CA583" s="131">
        <f t="shared" ref="CA583" si="10848">S583/S591</f>
        <v>8.4691523405522065E-2</v>
      </c>
      <c r="CB583" s="128">
        <f t="shared" ref="CB583" si="10849">T583/T591</f>
        <v>6.1533704390847245E-2</v>
      </c>
      <c r="CC583" s="129">
        <f t="shared" ref="CC583" si="10850">U583/U591</f>
        <v>2.3708206686930092E-2</v>
      </c>
      <c r="CD583" s="130">
        <f t="shared" ref="CD583" si="10851">V583/V591</f>
        <v>0.12854550663737943</v>
      </c>
      <c r="CE583" s="131">
        <f t="shared" ref="CE583" si="10852">W583/W591</f>
        <v>4.56247279059643E-2</v>
      </c>
      <c r="CF583" s="128">
        <f t="shared" ref="CF583" si="10853">X583/X591</f>
        <v>5.7761732851985562E-2</v>
      </c>
      <c r="CG583" s="129">
        <f t="shared" ref="CG583" si="10854">Y583/Y591</f>
        <v>5.7638402242466712E-2</v>
      </c>
      <c r="CH583" s="130">
        <f t="shared" ref="CH583" si="10855">Z583/Z591</f>
        <v>5.3805423329945978E-2</v>
      </c>
      <c r="CI583" s="128">
        <f t="shared" ref="CI583" si="10856">AA583/AA591</f>
        <v>7.2997032640949561E-2</v>
      </c>
      <c r="CJ583" s="134">
        <f t="shared" ref="CJ583" si="10857">AB583/AB591</f>
        <v>7.0354278074866314E-2</v>
      </c>
      <c r="CK583" s="135">
        <f t="shared" ref="CK583" si="10858">AC583/AC591</f>
        <v>7.5831414341562681E-2</v>
      </c>
    </row>
    <row r="584" spans="1:89" x14ac:dyDescent="0.2">
      <c r="A584" s="136" t="s">
        <v>33</v>
      </c>
      <c r="B584" s="205">
        <v>493</v>
      </c>
      <c r="C584" s="189">
        <v>694</v>
      </c>
      <c r="D584" s="190">
        <v>188</v>
      </c>
      <c r="E584" s="191">
        <v>352</v>
      </c>
      <c r="F584" s="188">
        <v>483</v>
      </c>
      <c r="G584" s="192">
        <v>1037</v>
      </c>
      <c r="H584" s="190">
        <v>706</v>
      </c>
      <c r="I584" s="191">
        <v>1117</v>
      </c>
      <c r="J584" s="188">
        <v>127</v>
      </c>
      <c r="K584" s="189">
        <v>62</v>
      </c>
      <c r="L584" s="190">
        <v>536</v>
      </c>
      <c r="M584" s="188">
        <v>375</v>
      </c>
      <c r="N584" s="193">
        <v>849</v>
      </c>
      <c r="O584" s="206">
        <v>955</v>
      </c>
      <c r="P584" s="188">
        <v>389</v>
      </c>
      <c r="Q584" s="189">
        <v>618</v>
      </c>
      <c r="R584" s="190">
        <v>602</v>
      </c>
      <c r="S584" s="191">
        <v>689</v>
      </c>
      <c r="T584" s="188">
        <v>128</v>
      </c>
      <c r="U584" s="192">
        <v>103</v>
      </c>
      <c r="V584" s="190">
        <v>575</v>
      </c>
      <c r="W584" s="207">
        <v>394</v>
      </c>
      <c r="X584" s="188">
        <v>303</v>
      </c>
      <c r="Y584" s="192">
        <v>232</v>
      </c>
      <c r="Z584" s="190">
        <v>744</v>
      </c>
      <c r="AA584" s="188">
        <v>976</v>
      </c>
      <c r="AB584" s="169">
        <f t="shared" si="10421"/>
        <v>6123</v>
      </c>
      <c r="AC584" s="170">
        <f t="shared" si="10422"/>
        <v>7604</v>
      </c>
      <c r="BI584" s="136" t="s">
        <v>33</v>
      </c>
      <c r="BJ584" s="128">
        <f>B584/B591</f>
        <v>4.0552767952619889E-2</v>
      </c>
      <c r="BK584" s="129">
        <f t="shared" ref="BK584" si="10859">C584/C591</f>
        <v>5.6271791129489983E-2</v>
      </c>
      <c r="BL584" s="130">
        <f t="shared" ref="BL584" si="10860">D584/D591</f>
        <v>3.3577424540096448E-2</v>
      </c>
      <c r="BM584" s="131">
        <f t="shared" ref="BM584" si="10861">E584/E591</f>
        <v>6.2823487417454929E-2</v>
      </c>
      <c r="BN584" s="128">
        <f t="shared" ref="BN584" si="10862">F584/F591</f>
        <v>3.3175355450236969E-2</v>
      </c>
      <c r="BO584" s="129">
        <f t="shared" ref="BO584" si="10863">G584/G591</f>
        <v>7.2945976364659534E-2</v>
      </c>
      <c r="BP584" s="130">
        <f t="shared" ref="BP584" si="10864">H584/H591</f>
        <v>3.8853117604974959E-2</v>
      </c>
      <c r="BQ584" s="131">
        <f t="shared" ref="BQ584" si="10865">I584/I591</f>
        <v>5.7989824524971444E-2</v>
      </c>
      <c r="BR584" s="128">
        <f t="shared" ref="BR584" si="10866">J584/J591</f>
        <v>3.7441037735849059E-2</v>
      </c>
      <c r="BS584" s="129">
        <f t="shared" ref="BS584" si="10867">K584/K591</f>
        <v>1.8742442563482467E-2</v>
      </c>
      <c r="BT584" s="130">
        <f t="shared" ref="BT584" si="10868">L584/L591</f>
        <v>4.9832651543324655E-2</v>
      </c>
      <c r="BU584" s="128">
        <f t="shared" ref="BU584" si="10869">M584/M591</f>
        <v>3.5885167464114832E-2</v>
      </c>
      <c r="BV584" s="132">
        <f t="shared" ref="BV584" si="10870">N584/N591</f>
        <v>4.2182143389476824E-2</v>
      </c>
      <c r="BW584" s="133">
        <f t="shared" ref="BW584" si="10871">O584/O591</f>
        <v>4.8043062682362414E-2</v>
      </c>
      <c r="BX584" s="128">
        <f t="shared" ref="BX584" si="10872">P584/P591</f>
        <v>3.6917528708361014E-2</v>
      </c>
      <c r="BY584" s="129">
        <f t="shared" ref="BY584" si="10873">Q584/Q591</f>
        <v>6.0623896409652739E-2</v>
      </c>
      <c r="BZ584" s="130">
        <f t="shared" ref="BZ584" si="10874">R584/R591</f>
        <v>4.6179809757594358E-2</v>
      </c>
      <c r="CA584" s="131">
        <f t="shared" ref="CA584" si="10875">S584/S591</f>
        <v>5.1276326560988315E-2</v>
      </c>
      <c r="CB584" s="128">
        <f t="shared" ref="CB584" si="10876">T584/T591</f>
        <v>3.9579468150896725E-2</v>
      </c>
      <c r="CC584" s="129">
        <f t="shared" ref="CC584" si="10877">U584/U591</f>
        <v>3.1306990881458968E-2</v>
      </c>
      <c r="CD584" s="130">
        <f t="shared" ref="CD584" si="10878">V584/V591</f>
        <v>5.4913570814630885E-2</v>
      </c>
      <c r="CE584" s="131">
        <f t="shared" ref="CE584" si="10879">W584/W591</f>
        <v>3.4305616020896823E-2</v>
      </c>
      <c r="CF584" s="128">
        <f t="shared" ref="CF584" si="10880">X584/X591</f>
        <v>3.4183212996389892E-2</v>
      </c>
      <c r="CG584" s="129">
        <f t="shared" ref="CG584" si="10881">Y584/Y591</f>
        <v>4.0644709180098111E-2</v>
      </c>
      <c r="CH584" s="130">
        <f t="shared" ref="CH584" si="10882">Z584/Z591</f>
        <v>3.9792480077017703E-2</v>
      </c>
      <c r="CI584" s="128">
        <f t="shared" ref="CI584" si="10883">AA584/AA591</f>
        <v>4.8269040553907024E-2</v>
      </c>
      <c r="CJ584" s="134">
        <f t="shared" ref="CJ584" si="10884">AB584/AB591</f>
        <v>4.092914438502674E-2</v>
      </c>
      <c r="CK584" s="135">
        <f t="shared" ref="CK584" si="10885">AC584/AC591</f>
        <v>5.0902372409361109E-2</v>
      </c>
    </row>
    <row r="585" spans="1:89" x14ac:dyDescent="0.2">
      <c r="A585" s="145" t="s">
        <v>34</v>
      </c>
      <c r="B585" s="202">
        <v>93</v>
      </c>
      <c r="C585" s="196">
        <v>288</v>
      </c>
      <c r="D585" s="197">
        <v>72</v>
      </c>
      <c r="E585" s="198">
        <v>158</v>
      </c>
      <c r="F585" s="195">
        <v>298</v>
      </c>
      <c r="G585" s="199">
        <v>441</v>
      </c>
      <c r="H585" s="197">
        <v>334</v>
      </c>
      <c r="I585" s="198">
        <v>473</v>
      </c>
      <c r="J585" s="195">
        <v>38</v>
      </c>
      <c r="K585" s="196">
        <v>21</v>
      </c>
      <c r="L585" s="197">
        <v>226</v>
      </c>
      <c r="M585" s="195">
        <v>275</v>
      </c>
      <c r="N585" s="200">
        <v>386</v>
      </c>
      <c r="O585" s="203">
        <v>658</v>
      </c>
      <c r="P585" s="195">
        <v>223</v>
      </c>
      <c r="Q585" s="196">
        <v>298</v>
      </c>
      <c r="R585" s="197">
        <v>374</v>
      </c>
      <c r="S585" s="198">
        <v>321</v>
      </c>
      <c r="T585" s="195">
        <v>86</v>
      </c>
      <c r="U585" s="199">
        <v>83</v>
      </c>
      <c r="V585" s="197">
        <v>238</v>
      </c>
      <c r="W585" s="204">
        <v>265</v>
      </c>
      <c r="X585" s="195">
        <v>170</v>
      </c>
      <c r="Y585" s="199">
        <v>270</v>
      </c>
      <c r="Z585" s="197">
        <v>447</v>
      </c>
      <c r="AA585" s="195">
        <v>481</v>
      </c>
      <c r="AB585" s="169">
        <f t="shared" si="10421"/>
        <v>2985</v>
      </c>
      <c r="AC585" s="170">
        <f t="shared" si="10422"/>
        <v>4032</v>
      </c>
      <c r="BI585" s="145" t="s">
        <v>34</v>
      </c>
      <c r="BJ585" s="128">
        <f>B585/B591</f>
        <v>7.6499136300074034E-3</v>
      </c>
      <c r="BK585" s="129">
        <f t="shared" ref="BK585" si="10886">C585/C591</f>
        <v>2.3351982486013136E-2</v>
      </c>
      <c r="BL585" s="130">
        <f t="shared" ref="BL585" si="10887">D585/D591</f>
        <v>1.2859439185568852E-2</v>
      </c>
      <c r="BM585" s="131">
        <f t="shared" ref="BM585" si="10888">E585/E591</f>
        <v>2.8199179011243976E-2</v>
      </c>
      <c r="BN585" s="128">
        <f t="shared" ref="BN585" si="10889">F585/F591</f>
        <v>2.046843876639879E-2</v>
      </c>
      <c r="BO585" s="129">
        <f t="shared" ref="BO585" si="10890">G585/G591</f>
        <v>3.1021384355655598E-2</v>
      </c>
      <c r="BP585" s="130">
        <f t="shared" ref="BP585" si="10891">H585/H591</f>
        <v>1.8380936657311098E-2</v>
      </c>
      <c r="BQ585" s="131">
        <f t="shared" ref="BQ585" si="10892">I585/I591</f>
        <v>2.455612085972381E-2</v>
      </c>
      <c r="BR585" s="128">
        <f t="shared" ref="BR585" si="10893">J585/J591</f>
        <v>1.1202830188679245E-2</v>
      </c>
      <c r="BS585" s="129">
        <f t="shared" ref="BS585" si="10894">K585/K591</f>
        <v>6.3482466747279325E-3</v>
      </c>
      <c r="BT585" s="130">
        <f t="shared" ref="BT585" si="10895">L585/L591</f>
        <v>2.1011528449237635E-2</v>
      </c>
      <c r="BU585" s="128">
        <f t="shared" ref="BU585" si="10896">M585/M591</f>
        <v>2.6315789473684209E-2</v>
      </c>
      <c r="BV585" s="132">
        <f t="shared" ref="BV585" si="10897">N585/N591</f>
        <v>1.9178218313707956E-2</v>
      </c>
      <c r="BW585" s="133">
        <f t="shared" ref="BW585" si="10898">O585/O591</f>
        <v>3.3101921722507296E-2</v>
      </c>
      <c r="BX585" s="128">
        <f t="shared" ref="BX585" si="10899">P585/P591</f>
        <v>2.1163519028186389E-2</v>
      </c>
      <c r="BY585" s="129">
        <f t="shared" ref="BY585" si="10900">Q585/Q591</f>
        <v>2.9232882087502451E-2</v>
      </c>
      <c r="BZ585" s="130">
        <f t="shared" ref="BZ585" si="10901">R585/R591</f>
        <v>2.8689782141761277E-2</v>
      </c>
      <c r="CA585" s="131">
        <f t="shared" ref="CA585" si="10902">S585/S591</f>
        <v>2.3889260995757982E-2</v>
      </c>
      <c r="CB585" s="128">
        <f t="shared" ref="CB585" si="10903">T585/T591</f>
        <v>2.6592455163883734E-2</v>
      </c>
      <c r="CC585" s="129">
        <f t="shared" ref="CC585" si="10904">U585/U591</f>
        <v>2.5227963525835867E-2</v>
      </c>
      <c r="CD585" s="130">
        <f t="shared" ref="CD585" si="10905">V585/V591</f>
        <v>2.2729443224142869E-2</v>
      </c>
      <c r="CE585" s="131">
        <f t="shared" ref="CE585" si="10906">W585/W591</f>
        <v>2.3073574227252938E-2</v>
      </c>
      <c r="CF585" s="128">
        <f t="shared" ref="CF585" si="10907">X585/X591</f>
        <v>1.9178700361010829E-2</v>
      </c>
      <c r="CG585" s="129">
        <f t="shared" ref="CG585" si="10908">Y585/Y591</f>
        <v>4.7302032235459007E-2</v>
      </c>
      <c r="CH585" s="130">
        <f t="shared" ref="CH585" si="10909">Z585/Z591</f>
        <v>2.3907578755950152E-2</v>
      </c>
      <c r="CI585" s="128">
        <f t="shared" ref="CI585" si="10910">AA585/AA591</f>
        <v>2.3788328387734915E-2</v>
      </c>
      <c r="CJ585" s="134">
        <f t="shared" ref="CJ585" si="10911">AB585/AB591</f>
        <v>1.9953208556149734E-2</v>
      </c>
      <c r="CK585" s="135">
        <f t="shared" ref="CK585" si="10912">AC585/AC591</f>
        <v>2.69908423927596E-2</v>
      </c>
    </row>
    <row r="586" spans="1:89" x14ac:dyDescent="0.2">
      <c r="A586" s="136" t="s">
        <v>35</v>
      </c>
      <c r="B586" s="205">
        <v>0</v>
      </c>
      <c r="C586" s="189">
        <v>115</v>
      </c>
      <c r="D586" s="190">
        <v>2</v>
      </c>
      <c r="E586" s="191">
        <v>89</v>
      </c>
      <c r="F586" s="188">
        <v>4</v>
      </c>
      <c r="G586" s="192">
        <v>171</v>
      </c>
      <c r="H586" s="190">
        <v>51</v>
      </c>
      <c r="I586" s="191">
        <v>160</v>
      </c>
      <c r="J586" s="188">
        <v>11</v>
      </c>
      <c r="K586" s="189">
        <v>2</v>
      </c>
      <c r="L586" s="190">
        <v>45</v>
      </c>
      <c r="M586" s="188">
        <v>30</v>
      </c>
      <c r="N586" s="193">
        <v>102</v>
      </c>
      <c r="O586" s="206">
        <v>86</v>
      </c>
      <c r="P586" s="188">
        <v>34</v>
      </c>
      <c r="Q586" s="189">
        <v>30</v>
      </c>
      <c r="R586" s="190">
        <v>54</v>
      </c>
      <c r="S586" s="191">
        <v>35</v>
      </c>
      <c r="T586" s="188">
        <v>12</v>
      </c>
      <c r="U586" s="192">
        <v>10</v>
      </c>
      <c r="V586" s="190">
        <v>39</v>
      </c>
      <c r="W586" s="207">
        <v>13</v>
      </c>
      <c r="X586" s="188">
        <v>28</v>
      </c>
      <c r="Y586" s="192">
        <v>26</v>
      </c>
      <c r="Z586" s="190">
        <v>32</v>
      </c>
      <c r="AA586" s="188">
        <v>81</v>
      </c>
      <c r="AB586" s="169">
        <f t="shared" si="10421"/>
        <v>414</v>
      </c>
      <c r="AC586" s="170">
        <f t="shared" si="10422"/>
        <v>848</v>
      </c>
      <c r="BI586" s="136" t="s">
        <v>35</v>
      </c>
      <c r="BJ586" s="128">
        <f>B586/B591</f>
        <v>0</v>
      </c>
      <c r="BK586" s="129">
        <f t="shared" ref="BK586" si="10913">C586/C591</f>
        <v>9.3245763399010789E-3</v>
      </c>
      <c r="BL586" s="130">
        <f t="shared" ref="BL586" si="10914">D586/D591</f>
        <v>3.572066440435792E-4</v>
      </c>
      <c r="BM586" s="131">
        <f t="shared" ref="BM586" si="10915">E586/E591</f>
        <v>1.5884347670890593E-2</v>
      </c>
      <c r="BN586" s="128">
        <f t="shared" ref="BN586" si="10916">F586/F591</f>
        <v>2.7474414451542003E-4</v>
      </c>
      <c r="BO586" s="129">
        <f t="shared" ref="BO586" si="10917">G586/G591</f>
        <v>1.202870005627462E-2</v>
      </c>
      <c r="BP586" s="130">
        <f t="shared" ref="BP586" si="10918">H586/H591</f>
        <v>2.8066699686313356E-3</v>
      </c>
      <c r="BQ586" s="131">
        <f t="shared" ref="BQ586" si="10919">I586/I591</f>
        <v>8.306510227390717E-3</v>
      </c>
      <c r="BR586" s="128">
        <f t="shared" ref="BR586" si="10920">J586/J591</f>
        <v>3.2429245283018869E-3</v>
      </c>
      <c r="BS586" s="129">
        <f t="shared" ref="BS586" si="10921">K586/K591</f>
        <v>6.0459492140266019E-4</v>
      </c>
      <c r="BT586" s="130">
        <f t="shared" ref="BT586" si="10922">L586/L591</f>
        <v>4.1837114168836002E-3</v>
      </c>
      <c r="BU586" s="128">
        <f t="shared" ref="BU586" si="10923">M586/M591</f>
        <v>2.8708133971291866E-3</v>
      </c>
      <c r="BV586" s="132">
        <f t="shared" ref="BV586" si="10924">N586/N591</f>
        <v>5.0678193471456251E-3</v>
      </c>
      <c r="BW586" s="133">
        <f t="shared" ref="BW586" si="10925">O586/O591</f>
        <v>4.3263909850085524E-3</v>
      </c>
      <c r="BX586" s="128">
        <f t="shared" ref="BX586" si="10926">P586/P591</f>
        <v>3.2267248742526337E-3</v>
      </c>
      <c r="BY586" s="129">
        <f t="shared" ref="BY586" si="10927">Q586/Q591</f>
        <v>2.942907592701589E-3</v>
      </c>
      <c r="BZ586" s="130">
        <f t="shared" ref="BZ586" si="10928">R586/R591</f>
        <v>4.1423749616446761E-3</v>
      </c>
      <c r="CA586" s="131">
        <f t="shared" ref="CA586" si="10929">S586/S591</f>
        <v>2.6047480836496242E-3</v>
      </c>
      <c r="CB586" s="128">
        <f t="shared" ref="CB586" si="10930">T586/T591</f>
        <v>3.7105751391465678E-3</v>
      </c>
      <c r="CC586" s="129">
        <f t="shared" ref="CC586" si="10931">U586/U591</f>
        <v>3.0395136778115501E-3</v>
      </c>
      <c r="CD586" s="130">
        <f t="shared" ref="CD586" si="10932">V586/V591</f>
        <v>3.7245726291662688E-3</v>
      </c>
      <c r="CE586" s="131">
        <f t="shared" ref="CE586" si="10933">W586/W591</f>
        <v>1.131911188506748E-3</v>
      </c>
      <c r="CF586" s="128">
        <f t="shared" ref="CF586" si="10934">X586/X591</f>
        <v>3.1588447653429601E-3</v>
      </c>
      <c r="CG586" s="129">
        <f t="shared" ref="CG586" si="10935">Y586/Y591</f>
        <v>4.5550105115627192E-3</v>
      </c>
      <c r="CH586" s="130">
        <f t="shared" ref="CH586" si="10936">Z586/Z591</f>
        <v>1.7115045194416216E-3</v>
      </c>
      <c r="CI586" s="128">
        <f t="shared" ref="CI586" si="10937">AA586/AA591</f>
        <v>4.0059347181008904E-3</v>
      </c>
      <c r="CJ586" s="134">
        <f t="shared" ref="CJ586" si="10938">AB586/AB591</f>
        <v>2.7673796791443852E-3</v>
      </c>
      <c r="CK586" s="135">
        <f t="shared" ref="CK586" si="10939">AC586/AC591</f>
        <v>5.6766454238740428E-3</v>
      </c>
    </row>
    <row r="587" spans="1:89" x14ac:dyDescent="0.2">
      <c r="A587" s="145" t="s">
        <v>36</v>
      </c>
      <c r="B587" s="202"/>
      <c r="C587" s="196"/>
      <c r="D587" s="197"/>
      <c r="E587" s="198"/>
      <c r="F587" s="195"/>
      <c r="G587" s="199"/>
      <c r="H587" s="197"/>
      <c r="I587" s="198"/>
      <c r="J587" s="195"/>
      <c r="K587" s="199"/>
      <c r="L587" s="197"/>
      <c r="M587" s="195"/>
      <c r="N587" s="200"/>
      <c r="O587" s="203"/>
      <c r="P587" s="195"/>
      <c r="Q587" s="199"/>
      <c r="R587" s="197"/>
      <c r="S587" s="198"/>
      <c r="T587" s="195"/>
      <c r="U587" s="199"/>
      <c r="V587" s="197"/>
      <c r="W587" s="198"/>
      <c r="X587" s="195"/>
      <c r="Y587" s="199"/>
      <c r="Z587" s="197"/>
      <c r="AA587" s="195"/>
      <c r="AB587" s="169">
        <v>0</v>
      </c>
      <c r="AC587" s="170">
        <f t="shared" si="10422"/>
        <v>0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0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0</v>
      </c>
    </row>
    <row r="588" spans="1:89" x14ac:dyDescent="0.2">
      <c r="A588" s="136" t="s">
        <v>37</v>
      </c>
      <c r="B588" s="58"/>
      <c r="C588" s="59"/>
      <c r="D588" s="138"/>
      <c r="E588" s="139"/>
      <c r="F588" s="137"/>
      <c r="G588" s="140"/>
      <c r="H588" s="138"/>
      <c r="I588" s="139"/>
      <c r="J588" s="137"/>
      <c r="K588" s="140"/>
      <c r="L588" s="138"/>
      <c r="M588" s="137"/>
      <c r="N588" s="141"/>
      <c r="O588" s="142"/>
      <c r="P588" s="137"/>
      <c r="Q588" s="140"/>
      <c r="R588" s="138"/>
      <c r="S588" s="139"/>
      <c r="T588" s="137"/>
      <c r="U588" s="140"/>
      <c r="V588" s="138"/>
      <c r="W588" s="139"/>
      <c r="X588" s="137"/>
      <c r="Y588" s="140"/>
      <c r="Z588" s="143"/>
      <c r="AA588" s="144"/>
      <c r="AB588" s="171">
        <v>0</v>
      </c>
      <c r="AC588" s="172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71">
        <f t="shared" ref="AB589:AB590" si="10995">SUM(B589,D589,F589,H589,J589,L589,N589,P589,R589,T589,V589,X589,Z589)</f>
        <v>0</v>
      </c>
      <c r="AC589" s="172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71">
        <f t="shared" si="10995"/>
        <v>0</v>
      </c>
      <c r="AC590" s="172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4.25" thickTop="1" thickBot="1" x14ac:dyDescent="0.25">
      <c r="A591" s="266" t="s">
        <v>13</v>
      </c>
      <c r="B591" s="20">
        <f t="shared" ref="B591:AA591" si="11050">SUM(B568:B590)</f>
        <v>12157</v>
      </c>
      <c r="C591" s="21">
        <f t="shared" si="11050"/>
        <v>12333</v>
      </c>
      <c r="D591" s="20">
        <f t="shared" si="11050"/>
        <v>5599</v>
      </c>
      <c r="E591" s="21">
        <f t="shared" si="11050"/>
        <v>5603</v>
      </c>
      <c r="F591" s="20">
        <f t="shared" si="11050"/>
        <v>14559</v>
      </c>
      <c r="G591" s="21">
        <f t="shared" si="11050"/>
        <v>14216</v>
      </c>
      <c r="H591" s="20">
        <f t="shared" si="11050"/>
        <v>18171</v>
      </c>
      <c r="I591" s="21">
        <f t="shared" si="11050"/>
        <v>19262</v>
      </c>
      <c r="J591" s="20">
        <f t="shared" si="11050"/>
        <v>3392</v>
      </c>
      <c r="K591" s="21">
        <f t="shared" si="11050"/>
        <v>3308</v>
      </c>
      <c r="L591" s="20">
        <f t="shared" si="11050"/>
        <v>10756</v>
      </c>
      <c r="M591" s="21">
        <f t="shared" si="11050"/>
        <v>10450</v>
      </c>
      <c r="N591" s="20">
        <f t="shared" si="11050"/>
        <v>20127</v>
      </c>
      <c r="O591" s="21">
        <f t="shared" si="11050"/>
        <v>19878</v>
      </c>
      <c r="P591" s="20">
        <f t="shared" si="11050"/>
        <v>10537</v>
      </c>
      <c r="Q591" s="21">
        <f t="shared" si="11050"/>
        <v>10194</v>
      </c>
      <c r="R591" s="20">
        <f t="shared" si="11050"/>
        <v>13036</v>
      </c>
      <c r="S591" s="21">
        <f t="shared" si="11050"/>
        <v>13437</v>
      </c>
      <c r="T591" s="20">
        <f t="shared" si="11050"/>
        <v>3234</v>
      </c>
      <c r="U591" s="21">
        <f t="shared" si="11050"/>
        <v>3290</v>
      </c>
      <c r="V591" s="20">
        <f t="shared" si="11050"/>
        <v>10471</v>
      </c>
      <c r="W591" s="21">
        <f t="shared" si="11050"/>
        <v>11485</v>
      </c>
      <c r="X591" s="20">
        <f t="shared" si="11050"/>
        <v>8864</v>
      </c>
      <c r="Y591" s="21">
        <f t="shared" si="11050"/>
        <v>5708</v>
      </c>
      <c r="Z591" s="20">
        <f t="shared" si="11050"/>
        <v>18697</v>
      </c>
      <c r="AA591" s="21">
        <f t="shared" si="11050"/>
        <v>20220</v>
      </c>
      <c r="AB591" s="173">
        <f t="shared" ref="AB591:AC591" si="11051">SUM(AB567:AB590)</f>
        <v>149600</v>
      </c>
      <c r="AC591" s="174">
        <f t="shared" si="11051"/>
        <v>149384</v>
      </c>
      <c r="BI591" s="266" t="s">
        <v>13</v>
      </c>
      <c r="BJ591" s="154">
        <f>SUM(BJ567:BJ590)</f>
        <v>1</v>
      </c>
      <c r="BK591" s="155">
        <f t="shared" ref="BK591:CK591" si="11052">SUM(BK567:BK590)</f>
        <v>0.99999999999999989</v>
      </c>
      <c r="BL591" s="154">
        <f t="shared" si="11052"/>
        <v>0.99999999999999989</v>
      </c>
      <c r="BM591" s="155">
        <f t="shared" si="11052"/>
        <v>1</v>
      </c>
      <c r="BN591" s="154">
        <f t="shared" si="11052"/>
        <v>1</v>
      </c>
      <c r="BO591" s="155">
        <f t="shared" si="11052"/>
        <v>1</v>
      </c>
      <c r="BP591" s="154">
        <f t="shared" si="11052"/>
        <v>1.0000000000000002</v>
      </c>
      <c r="BQ591" s="155">
        <f t="shared" si="11052"/>
        <v>0.99999999999999989</v>
      </c>
      <c r="BR591" s="154">
        <f t="shared" si="11052"/>
        <v>1</v>
      </c>
      <c r="BS591" s="155">
        <f t="shared" si="11052"/>
        <v>0.99999999999999978</v>
      </c>
      <c r="BT591" s="154">
        <f t="shared" si="11052"/>
        <v>1</v>
      </c>
      <c r="BU591" s="155">
        <f t="shared" si="11052"/>
        <v>1</v>
      </c>
      <c r="BV591" s="154">
        <f t="shared" si="11052"/>
        <v>0.99999999999999989</v>
      </c>
      <c r="BW591" s="155">
        <f t="shared" si="11052"/>
        <v>1.0000000000000002</v>
      </c>
      <c r="BX591" s="154">
        <f t="shared" si="11052"/>
        <v>1</v>
      </c>
      <c r="BY591" s="155">
        <f t="shared" si="11052"/>
        <v>0.99999999999999967</v>
      </c>
      <c r="BZ591" s="154">
        <f t="shared" si="11052"/>
        <v>1</v>
      </c>
      <c r="CA591" s="155">
        <f t="shared" si="11052"/>
        <v>1</v>
      </c>
      <c r="CB591" s="154">
        <f t="shared" si="11052"/>
        <v>1</v>
      </c>
      <c r="CC591" s="155">
        <f t="shared" si="11052"/>
        <v>0.99999999999999989</v>
      </c>
      <c r="CD591" s="154">
        <f t="shared" si="11052"/>
        <v>0.99999999999999989</v>
      </c>
      <c r="CE591" s="155">
        <f t="shared" si="11052"/>
        <v>0.99999999999999989</v>
      </c>
      <c r="CF591" s="154">
        <f t="shared" si="11052"/>
        <v>1.0000000000000002</v>
      </c>
      <c r="CG591" s="155">
        <f t="shared" si="11052"/>
        <v>1.0000000000000002</v>
      </c>
      <c r="CH591" s="154">
        <f t="shared" si="11052"/>
        <v>1.0000000000000002</v>
      </c>
      <c r="CI591" s="155">
        <f t="shared" si="11052"/>
        <v>1</v>
      </c>
      <c r="CJ591" s="154">
        <f t="shared" si="11052"/>
        <v>0.99999999999999978</v>
      </c>
      <c r="CK591" s="155">
        <f t="shared" si="11052"/>
        <v>1</v>
      </c>
    </row>
    <row r="592" spans="1:89" ht="13.5" thickTop="1" x14ac:dyDescent="0.2">
      <c r="A592" s="186"/>
    </row>
    <row r="594" spans="1:89" x14ac:dyDescent="0.2">
      <c r="A594" s="300">
        <f>+A563+1</f>
        <v>44581</v>
      </c>
      <c r="B594" s="300"/>
      <c r="C594" s="300"/>
      <c r="D594" s="300"/>
      <c r="BI594" s="305">
        <f>+BI532+2</f>
        <v>44581</v>
      </c>
      <c r="BJ594" s="305"/>
      <c r="BK594" s="305"/>
      <c r="BL594" s="305"/>
    </row>
    <row r="595" spans="1:89" ht="13.5" thickBot="1" x14ac:dyDescent="0.25">
      <c r="AE595" s="269" t="s">
        <v>84</v>
      </c>
    </row>
    <row r="596" spans="1:89" ht="14.25" thickTop="1" thickBot="1" x14ac:dyDescent="0.25">
      <c r="A596" s="296" t="s">
        <v>0</v>
      </c>
      <c r="B596" s="298" t="s">
        <v>1</v>
      </c>
      <c r="C596" s="299"/>
      <c r="D596" s="298" t="s">
        <v>2</v>
      </c>
      <c r="E596" s="299"/>
      <c r="F596" s="298" t="s">
        <v>3</v>
      </c>
      <c r="G596" s="299"/>
      <c r="H596" s="298" t="s">
        <v>4</v>
      </c>
      <c r="I596" s="299"/>
      <c r="J596" s="298" t="s">
        <v>5</v>
      </c>
      <c r="K596" s="299"/>
      <c r="L596" s="298" t="s">
        <v>6</v>
      </c>
      <c r="M596" s="299"/>
      <c r="N596" s="298" t="s">
        <v>7</v>
      </c>
      <c r="O596" s="299"/>
      <c r="P596" s="298" t="s">
        <v>8</v>
      </c>
      <c r="Q596" s="299"/>
      <c r="R596" s="298" t="s">
        <v>9</v>
      </c>
      <c r="S596" s="299"/>
      <c r="T596" s="298" t="s">
        <v>10</v>
      </c>
      <c r="U596" s="299"/>
      <c r="V596" s="298" t="s">
        <v>11</v>
      </c>
      <c r="W596" s="299"/>
      <c r="X596" s="298" t="s">
        <v>12</v>
      </c>
      <c r="Y596" s="299"/>
      <c r="Z596" s="301" t="s">
        <v>40</v>
      </c>
      <c r="AA596" s="302"/>
      <c r="AB596" s="303" t="s">
        <v>41</v>
      </c>
      <c r="AC596" s="304"/>
      <c r="AE596" s="296" t="s">
        <v>0</v>
      </c>
      <c r="AF596" s="298" t="s">
        <v>1</v>
      </c>
      <c r="AG596" s="299"/>
      <c r="AH596" s="298" t="s">
        <v>2</v>
      </c>
      <c r="AI596" s="299"/>
      <c r="AJ596" s="298" t="s">
        <v>3</v>
      </c>
      <c r="AK596" s="299"/>
      <c r="AL596" s="298" t="s">
        <v>4</v>
      </c>
      <c r="AM596" s="299"/>
      <c r="AN596" s="298" t="s">
        <v>5</v>
      </c>
      <c r="AO596" s="299"/>
      <c r="AP596" s="298" t="s">
        <v>6</v>
      </c>
      <c r="AQ596" s="299"/>
      <c r="AR596" s="298" t="s">
        <v>7</v>
      </c>
      <c r="AS596" s="299"/>
      <c r="AT596" s="298" t="s">
        <v>8</v>
      </c>
      <c r="AU596" s="299"/>
      <c r="AV596" s="298" t="s">
        <v>9</v>
      </c>
      <c r="AW596" s="299"/>
      <c r="AX596" s="298" t="s">
        <v>10</v>
      </c>
      <c r="AY596" s="299"/>
      <c r="AZ596" s="298" t="s">
        <v>11</v>
      </c>
      <c r="BA596" s="299"/>
      <c r="BB596" s="298" t="s">
        <v>12</v>
      </c>
      <c r="BC596" s="299"/>
      <c r="BD596" s="301" t="s">
        <v>40</v>
      </c>
      <c r="BE596" s="302"/>
      <c r="BF596" s="303" t="s">
        <v>41</v>
      </c>
      <c r="BG596" s="304"/>
      <c r="BI596" s="296" t="s">
        <v>0</v>
      </c>
      <c r="BJ596" s="298" t="s">
        <v>1</v>
      </c>
      <c r="BK596" s="299"/>
      <c r="BL596" s="298" t="s">
        <v>2</v>
      </c>
      <c r="BM596" s="299"/>
      <c r="BN596" s="298" t="s">
        <v>3</v>
      </c>
      <c r="BO596" s="299"/>
      <c r="BP596" s="298" t="s">
        <v>4</v>
      </c>
      <c r="BQ596" s="299"/>
      <c r="BR596" s="298" t="s">
        <v>5</v>
      </c>
      <c r="BS596" s="299"/>
      <c r="BT596" s="298" t="s">
        <v>6</v>
      </c>
      <c r="BU596" s="299"/>
      <c r="BV596" s="298" t="s">
        <v>7</v>
      </c>
      <c r="BW596" s="299"/>
      <c r="BX596" s="298" t="s">
        <v>8</v>
      </c>
      <c r="BY596" s="299"/>
      <c r="BZ596" s="298" t="s">
        <v>9</v>
      </c>
      <c r="CA596" s="299"/>
      <c r="CB596" s="298" t="s">
        <v>10</v>
      </c>
      <c r="CC596" s="299"/>
      <c r="CD596" s="298" t="s">
        <v>11</v>
      </c>
      <c r="CE596" s="299"/>
      <c r="CF596" s="298" t="s">
        <v>12</v>
      </c>
      <c r="CG596" s="299"/>
      <c r="CH596" s="301" t="s">
        <v>40</v>
      </c>
      <c r="CI596" s="302"/>
      <c r="CJ596" s="298" t="s">
        <v>41</v>
      </c>
      <c r="CK596" s="299"/>
    </row>
    <row r="597" spans="1:89" ht="15" thickTop="1" thickBot="1" x14ac:dyDescent="0.3">
      <c r="A597" s="297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75" t="s">
        <v>14</v>
      </c>
      <c r="AC597" s="176" t="s">
        <v>15</v>
      </c>
      <c r="AE597" s="297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75" t="s">
        <v>14</v>
      </c>
      <c r="BG597" s="176" t="s">
        <v>15</v>
      </c>
      <c r="BI597" s="297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85"/>
      <c r="D598" s="126"/>
      <c r="E598" s="179"/>
      <c r="F598" s="125"/>
      <c r="G598" s="127"/>
      <c r="H598" s="126"/>
      <c r="I598" s="179"/>
      <c r="J598" s="125"/>
      <c r="K598" s="127"/>
      <c r="L598" s="126"/>
      <c r="M598" s="125"/>
      <c r="N598" s="178"/>
      <c r="O598" s="180"/>
      <c r="P598" s="125"/>
      <c r="Q598" s="127"/>
      <c r="R598" s="126"/>
      <c r="S598" s="179"/>
      <c r="T598" s="125"/>
      <c r="U598" s="127"/>
      <c r="V598" s="126"/>
      <c r="W598" s="179"/>
      <c r="X598" s="125"/>
      <c r="Y598" s="127"/>
      <c r="Z598" s="183"/>
      <c r="AA598" s="184"/>
      <c r="AB598" s="169">
        <f>B598+D598+F598+H598+J598+L598+N598+P598+R598+T598+V598+X598+Z598</f>
        <v>0</v>
      </c>
      <c r="AC598" s="170">
        <f>C598+E598+G598+I598+K598+M598+O598+Q598+S598+U598+W598+Y598+AA598</f>
        <v>0</v>
      </c>
      <c r="AE598" s="272" t="str">
        <f>$AE$9</f>
        <v>07:00 - 07:59</v>
      </c>
      <c r="AF598" s="125">
        <f>SUMIF($A$9:$A$32,$AE598,B$598:B$621)</f>
        <v>1434</v>
      </c>
      <c r="AG598" s="185">
        <f t="shared" ref="AG598:AV600" si="11053">SUMIF($A$9:$A$32,$AE598,C$598:C$621)</f>
        <v>600</v>
      </c>
      <c r="AH598" s="126">
        <f t="shared" si="11053"/>
        <v>522</v>
      </c>
      <c r="AI598" s="179">
        <f t="shared" si="11053"/>
        <v>417</v>
      </c>
      <c r="AJ598" s="125">
        <f t="shared" si="11053"/>
        <v>1662</v>
      </c>
      <c r="AK598" s="127">
        <f t="shared" si="11053"/>
        <v>851</v>
      </c>
      <c r="AL598" s="126">
        <f t="shared" si="11053"/>
        <v>1808</v>
      </c>
      <c r="AM598" s="179">
        <f t="shared" si="11053"/>
        <v>1177</v>
      </c>
      <c r="AN598" s="125">
        <f t="shared" si="11053"/>
        <v>135</v>
      </c>
      <c r="AO598" s="127">
        <f t="shared" si="11053"/>
        <v>511</v>
      </c>
      <c r="AP598" s="126">
        <f t="shared" si="11053"/>
        <v>536</v>
      </c>
      <c r="AQ598" s="125">
        <f t="shared" si="11053"/>
        <v>1485</v>
      </c>
      <c r="AR598" s="178">
        <f t="shared" si="11053"/>
        <v>1446</v>
      </c>
      <c r="AS598" s="180">
        <f t="shared" si="11053"/>
        <v>2207</v>
      </c>
      <c r="AT598" s="125">
        <f t="shared" si="11053"/>
        <v>1033</v>
      </c>
      <c r="AU598" s="127">
        <f t="shared" si="11053"/>
        <v>971</v>
      </c>
      <c r="AV598" s="126">
        <f t="shared" si="11053"/>
        <v>1242</v>
      </c>
      <c r="AW598" s="179">
        <f t="shared" ref="AW598:BE600" si="11054">SUMIF($A$9:$A$32,$AE598,S$598:S$621)</f>
        <v>1019</v>
      </c>
      <c r="AX598" s="125">
        <f t="shared" si="11054"/>
        <v>189</v>
      </c>
      <c r="AY598" s="127">
        <f t="shared" si="11054"/>
        <v>625</v>
      </c>
      <c r="AZ598" s="126">
        <f t="shared" si="11054"/>
        <v>455</v>
      </c>
      <c r="BA598" s="179">
        <f t="shared" si="11054"/>
        <v>1272</v>
      </c>
      <c r="BB598" s="125">
        <f t="shared" si="11054"/>
        <v>801</v>
      </c>
      <c r="BC598" s="127">
        <f t="shared" si="11054"/>
        <v>820</v>
      </c>
      <c r="BD598" s="183">
        <f t="shared" si="11054"/>
        <v>1612</v>
      </c>
      <c r="BE598" s="184">
        <f t="shared" si="11054"/>
        <v>1329</v>
      </c>
      <c r="BF598" s="169">
        <f>AF598+AH598+AJ598+AL598+AN598+AP598+AR598+AT598+AV598+AX598+AZ598+BB598+BD598</f>
        <v>12875</v>
      </c>
      <c r="BG598" s="170">
        <f>AG598+AI598+AK598+AM598+AO598+AQ598+AS598+AU598+AW598+AY598+BA598+BC598+BE598</f>
        <v>13284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2">
      <c r="A599" s="136" t="s">
        <v>17</v>
      </c>
      <c r="B599" s="188">
        <v>151</v>
      </c>
      <c r="C599" s="189">
        <v>0</v>
      </c>
      <c r="D599" s="190">
        <v>85</v>
      </c>
      <c r="E599" s="191">
        <v>0</v>
      </c>
      <c r="F599" s="188">
        <v>336</v>
      </c>
      <c r="G599" s="192">
        <v>3</v>
      </c>
      <c r="H599" s="190">
        <v>215</v>
      </c>
      <c r="I599" s="191">
        <v>18</v>
      </c>
      <c r="J599" s="188">
        <v>7</v>
      </c>
      <c r="K599" s="192">
        <v>12</v>
      </c>
      <c r="L599" s="190">
        <v>15</v>
      </c>
      <c r="M599" s="188">
        <v>41</v>
      </c>
      <c r="N599" s="193">
        <v>109</v>
      </c>
      <c r="O599" s="194">
        <v>58</v>
      </c>
      <c r="P599" s="188">
        <v>31</v>
      </c>
      <c r="Q599" s="192">
        <v>41</v>
      </c>
      <c r="R599" s="190">
        <v>12</v>
      </c>
      <c r="S599" s="191">
        <v>70</v>
      </c>
      <c r="T599" s="188">
        <v>0</v>
      </c>
      <c r="U599" s="192">
        <v>0</v>
      </c>
      <c r="V599" s="190">
        <v>2</v>
      </c>
      <c r="W599" s="191">
        <v>0</v>
      </c>
      <c r="X599" s="188">
        <v>0</v>
      </c>
      <c r="Y599" s="192">
        <v>0</v>
      </c>
      <c r="Z599" s="190">
        <v>0</v>
      </c>
      <c r="AA599" s="188">
        <v>0</v>
      </c>
      <c r="AB599" s="169">
        <f t="shared" ref="AB599:AB618" si="11082">B599+D599+F599+H599+J599+L599+N599+P599+R599+T599+V599+X599+Z599</f>
        <v>963</v>
      </c>
      <c r="AC599" s="170">
        <f t="shared" ref="AC599:AC618" si="11083">C599+E599+G599+I599+K599+M599+O599+Q599+S599+U599+W599+Y599+AA599</f>
        <v>243</v>
      </c>
      <c r="AE599" s="274" t="str">
        <f>$AE$10</f>
        <v>08:00 - 08:59</v>
      </c>
      <c r="AF599" s="125">
        <f>SUMIF($A$9:$A$32,$AE599,B$598:B$621)</f>
        <v>1217</v>
      </c>
      <c r="AG599" s="189">
        <f t="shared" si="11053"/>
        <v>548</v>
      </c>
      <c r="AH599" s="190">
        <f t="shared" si="11053"/>
        <v>391</v>
      </c>
      <c r="AI599" s="191">
        <f t="shared" si="11053"/>
        <v>429</v>
      </c>
      <c r="AJ599" s="275">
        <f t="shared" si="11053"/>
        <v>1414</v>
      </c>
      <c r="AK599" s="192">
        <f t="shared" si="11053"/>
        <v>653</v>
      </c>
      <c r="AL599" s="190">
        <f t="shared" si="11053"/>
        <v>1577</v>
      </c>
      <c r="AM599" s="191">
        <f t="shared" si="11053"/>
        <v>952</v>
      </c>
      <c r="AN599" s="275">
        <f t="shared" si="11053"/>
        <v>124</v>
      </c>
      <c r="AO599" s="192">
        <f t="shared" si="11053"/>
        <v>413</v>
      </c>
      <c r="AP599" s="190">
        <f t="shared" si="11053"/>
        <v>426</v>
      </c>
      <c r="AQ599" s="275">
        <f t="shared" si="11053"/>
        <v>1357</v>
      </c>
      <c r="AR599" s="193">
        <f t="shared" si="11053"/>
        <v>1258</v>
      </c>
      <c r="AS599" s="194">
        <f t="shared" si="11053"/>
        <v>1962</v>
      </c>
      <c r="AT599" s="275">
        <f t="shared" si="11053"/>
        <v>838</v>
      </c>
      <c r="AU599" s="192">
        <f t="shared" si="11053"/>
        <v>753</v>
      </c>
      <c r="AV599" s="190">
        <f t="shared" si="11053"/>
        <v>1070</v>
      </c>
      <c r="AW599" s="191">
        <f t="shared" si="11054"/>
        <v>776</v>
      </c>
      <c r="AX599" s="275">
        <f t="shared" si="11054"/>
        <v>128</v>
      </c>
      <c r="AY599" s="192">
        <f t="shared" si="11054"/>
        <v>407</v>
      </c>
      <c r="AZ599" s="190">
        <f t="shared" si="11054"/>
        <v>433</v>
      </c>
      <c r="BA599" s="191">
        <f t="shared" si="11054"/>
        <v>1005</v>
      </c>
      <c r="BB599" s="275">
        <f t="shared" si="11054"/>
        <v>643</v>
      </c>
      <c r="BC599" s="192">
        <f t="shared" si="11054"/>
        <v>636</v>
      </c>
      <c r="BD599" s="190">
        <f t="shared" si="11054"/>
        <v>1308</v>
      </c>
      <c r="BE599" s="275">
        <f t="shared" si="11054"/>
        <v>1171</v>
      </c>
      <c r="BF599" s="171">
        <f>SUM(AF599,AH599,AJ599,AL599,AN599,AP599,AR599,AT599,AV599,AX599,AZ599,BB599,BD599)</f>
        <v>10827</v>
      </c>
      <c r="BG599" s="172">
        <f>SUM(AG599,AI599,AK599,AM599,AO599,AQ599,AS599,AU599,AW599,AY599,BA599,BC599,BE599)</f>
        <v>11062</v>
      </c>
      <c r="BI599" s="136" t="s">
        <v>17</v>
      </c>
      <c r="BJ599" s="128">
        <f>B599/B622</f>
        <v>1.2430029634507738E-2</v>
      </c>
      <c r="BK599" s="129">
        <f t="shared" ref="BK599" si="11084">C599/C622</f>
        <v>0</v>
      </c>
      <c r="BL599" s="130">
        <f t="shared" ref="BL599" si="11085">D599/D622</f>
        <v>1.4834205933682374E-2</v>
      </c>
      <c r="BM599" s="131">
        <f t="shared" ref="BM599" si="11086">E599/E622</f>
        <v>0</v>
      </c>
      <c r="BN599" s="128">
        <f t="shared" ref="BN599" si="11087">F599/F622</f>
        <v>2.27673126439897E-2</v>
      </c>
      <c r="BO599" s="129">
        <f t="shared" ref="BO599" si="11088">G599/G622</f>
        <v>2.0924879681941829E-4</v>
      </c>
      <c r="BP599" s="130">
        <f t="shared" ref="BP599" si="11089">H599/H622</f>
        <v>1.1787926969680356E-2</v>
      </c>
      <c r="BQ599" s="131">
        <f t="shared" ref="BQ599" si="11090">I599/I622</f>
        <v>9.2860090796533228E-4</v>
      </c>
      <c r="BR599" s="128">
        <f t="shared" ref="BR599" si="11091">J599/J622</f>
        <v>2.0995800839832034E-3</v>
      </c>
      <c r="BS599" s="129">
        <f t="shared" ref="BS599" si="11092">K599/K622</f>
        <v>3.5842293906810036E-3</v>
      </c>
      <c r="BT599" s="130">
        <f t="shared" ref="BT599" si="11093">L599/L622</f>
        <v>1.3850415512465374E-3</v>
      </c>
      <c r="BU599" s="128">
        <f t="shared" ref="BU599" si="11094">M599/M622</f>
        <v>3.8954869358669834E-3</v>
      </c>
      <c r="BV599" s="132">
        <f t="shared" ref="BV599" si="11095">N599/N622</f>
        <v>5.3872386695003214E-3</v>
      </c>
      <c r="BW599" s="133">
        <f t="shared" ref="BW599" si="11096">O599/O622</f>
        <v>2.8898854010961633E-3</v>
      </c>
      <c r="BX599" s="128">
        <f t="shared" ref="BX599" si="11097">P599/P622</f>
        <v>2.9719106509443005E-3</v>
      </c>
      <c r="BY599" s="129">
        <f t="shared" ref="BY599" si="11098">Q599/Q622</f>
        <v>3.969022265246854E-3</v>
      </c>
      <c r="BZ599" s="130">
        <f t="shared" ref="BZ599" si="11099">R599/R622</f>
        <v>9.2229651833064335E-4</v>
      </c>
      <c r="CA599" s="131">
        <f t="shared" ref="CA599" si="11100">S599/S622</f>
        <v>5.2794328380722528E-3</v>
      </c>
      <c r="CB599" s="128">
        <f t="shared" ref="CB599" si="11101">T599/T622</f>
        <v>0</v>
      </c>
      <c r="CC599" s="129">
        <f t="shared" ref="CC599" si="11102">U599/U622</f>
        <v>0</v>
      </c>
      <c r="CD599" s="130">
        <f t="shared" ref="CD599" si="11103">V599/V622</f>
        <v>1.9073049780659929E-4</v>
      </c>
      <c r="CE599" s="131">
        <f t="shared" ref="CE599" si="11104">W599/W622</f>
        <v>0</v>
      </c>
      <c r="CF599" s="128">
        <f t="shared" ref="CF599" si="11105">X599/X622</f>
        <v>0</v>
      </c>
      <c r="CG599" s="129">
        <f t="shared" ref="CG599" si="11106">Y599/Y622</f>
        <v>0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6.4226975329638447E-3</v>
      </c>
      <c r="CK599" s="135">
        <f t="shared" ref="CK599" si="11110">AC599/AC622</f>
        <v>1.6229429365248985E-3</v>
      </c>
    </row>
    <row r="600" spans="1:89" ht="13.5" thickBot="1" x14ac:dyDescent="0.25">
      <c r="A600" s="145" t="s">
        <v>18</v>
      </c>
      <c r="B600" s="195">
        <v>765</v>
      </c>
      <c r="C600" s="196">
        <v>0</v>
      </c>
      <c r="D600" s="197">
        <v>337</v>
      </c>
      <c r="E600" s="198">
        <v>87</v>
      </c>
      <c r="F600" s="195">
        <v>1395</v>
      </c>
      <c r="G600" s="199">
        <v>201</v>
      </c>
      <c r="H600" s="197">
        <v>960</v>
      </c>
      <c r="I600" s="198">
        <v>315</v>
      </c>
      <c r="J600" s="195">
        <v>46</v>
      </c>
      <c r="K600" s="199">
        <v>102</v>
      </c>
      <c r="L600" s="197">
        <v>222</v>
      </c>
      <c r="M600" s="195">
        <v>478</v>
      </c>
      <c r="N600" s="200">
        <v>636</v>
      </c>
      <c r="O600" s="201">
        <v>918</v>
      </c>
      <c r="P600" s="195">
        <v>353</v>
      </c>
      <c r="Q600" s="199">
        <v>494</v>
      </c>
      <c r="R600" s="197">
        <v>449</v>
      </c>
      <c r="S600" s="198">
        <v>437</v>
      </c>
      <c r="T600" s="195">
        <v>41</v>
      </c>
      <c r="U600" s="199">
        <v>259</v>
      </c>
      <c r="V600" s="197">
        <v>133</v>
      </c>
      <c r="W600" s="198">
        <v>563</v>
      </c>
      <c r="X600" s="195">
        <v>378</v>
      </c>
      <c r="Y600" s="199">
        <v>286</v>
      </c>
      <c r="Z600" s="197">
        <v>852</v>
      </c>
      <c r="AA600" s="195">
        <v>551</v>
      </c>
      <c r="AB600" s="169">
        <f t="shared" si="11082"/>
        <v>6567</v>
      </c>
      <c r="AC600" s="170">
        <f t="shared" si="11083"/>
        <v>4691</v>
      </c>
      <c r="AE600" s="272">
        <f>$AE$11</f>
        <v>0</v>
      </c>
      <c r="AF600" s="125">
        <f>SUMIF($A$9:$A$32,$AE600,B$598:B$621)</f>
        <v>0</v>
      </c>
      <c r="AG600" s="196">
        <f t="shared" si="11053"/>
        <v>0</v>
      </c>
      <c r="AH600" s="197">
        <f t="shared" si="11053"/>
        <v>0</v>
      </c>
      <c r="AI600" s="198">
        <f t="shared" si="11053"/>
        <v>0</v>
      </c>
      <c r="AJ600" s="195">
        <f t="shared" si="11053"/>
        <v>0</v>
      </c>
      <c r="AK600" s="199">
        <f t="shared" si="11053"/>
        <v>0</v>
      </c>
      <c r="AL600" s="197">
        <f t="shared" si="11053"/>
        <v>0</v>
      </c>
      <c r="AM600" s="198">
        <f t="shared" si="11053"/>
        <v>0</v>
      </c>
      <c r="AN600" s="195">
        <f t="shared" si="11053"/>
        <v>0</v>
      </c>
      <c r="AO600" s="199">
        <f t="shared" si="11053"/>
        <v>0</v>
      </c>
      <c r="AP600" s="197">
        <f t="shared" si="11053"/>
        <v>0</v>
      </c>
      <c r="AQ600" s="195">
        <f t="shared" si="11053"/>
        <v>0</v>
      </c>
      <c r="AR600" s="200">
        <f t="shared" si="11053"/>
        <v>0</v>
      </c>
      <c r="AS600" s="201">
        <f t="shared" si="11053"/>
        <v>0</v>
      </c>
      <c r="AT600" s="195">
        <f t="shared" si="11053"/>
        <v>0</v>
      </c>
      <c r="AU600" s="199">
        <f t="shared" si="11053"/>
        <v>0</v>
      </c>
      <c r="AV600" s="197">
        <f t="shared" si="11053"/>
        <v>0</v>
      </c>
      <c r="AW600" s="198">
        <f t="shared" si="11054"/>
        <v>0</v>
      </c>
      <c r="AX600" s="195">
        <f t="shared" si="11054"/>
        <v>0</v>
      </c>
      <c r="AY600" s="199">
        <f t="shared" si="11054"/>
        <v>0</v>
      </c>
      <c r="AZ600" s="197">
        <f t="shared" si="11054"/>
        <v>0</v>
      </c>
      <c r="BA600" s="198">
        <f t="shared" si="11054"/>
        <v>0</v>
      </c>
      <c r="BB600" s="195">
        <f t="shared" si="11054"/>
        <v>0</v>
      </c>
      <c r="BC600" s="199">
        <f t="shared" si="11054"/>
        <v>0</v>
      </c>
      <c r="BD600" s="197">
        <f t="shared" si="11054"/>
        <v>0</v>
      </c>
      <c r="BE600" s="195">
        <f t="shared" si="11054"/>
        <v>0</v>
      </c>
      <c r="BF600" s="171">
        <f>SUM(AF600,AH600,AJ600,AL600,AN600,AP600,AR600,AT600,AV600,AX600,AZ600,BB600,BD600)</f>
        <v>0</v>
      </c>
      <c r="BG600" s="172">
        <f>SUM(AG600,AI600,AK600,AM600,AO600,AQ600,AS600,AU600,AW600,AY600,BA600,BC600,BE600)</f>
        <v>0</v>
      </c>
      <c r="BI600" s="145" t="s">
        <v>18</v>
      </c>
      <c r="BJ600" s="128">
        <f>B600/B622</f>
        <v>6.2973328943035894E-2</v>
      </c>
      <c r="BK600" s="129">
        <f t="shared" ref="BK600" si="11111">C600/C622</f>
        <v>0</v>
      </c>
      <c r="BL600" s="130">
        <f t="shared" ref="BL600" si="11112">D600/D622</f>
        <v>5.8813263525305408E-2</v>
      </c>
      <c r="BM600" s="131">
        <f t="shared" ref="BM600" si="11113">E600/E622</f>
        <v>1.53655951960438E-2</v>
      </c>
      <c r="BN600" s="128">
        <f t="shared" ref="BN600" si="11114">F600/F622</f>
        <v>9.4525003387992954E-2</v>
      </c>
      <c r="BO600" s="129">
        <f t="shared" ref="BO600" si="11115">G600/G622</f>
        <v>1.4019669386901025E-2</v>
      </c>
      <c r="BP600" s="130">
        <f t="shared" ref="BP600" si="11116">H600/H622</f>
        <v>5.2634464608805311E-2</v>
      </c>
      <c r="BQ600" s="131">
        <f t="shared" ref="BQ600" si="11117">I600/I622</f>
        <v>1.6250515889393313E-2</v>
      </c>
      <c r="BR600" s="128">
        <f t="shared" ref="BR600" si="11118">J600/J622</f>
        <v>1.3797240551889621E-2</v>
      </c>
      <c r="BS600" s="129">
        <f t="shared" ref="BS600" si="11119">K600/K622</f>
        <v>3.046594982078853E-2</v>
      </c>
      <c r="BT600" s="130">
        <f t="shared" ref="BT600" si="11120">L600/L622</f>
        <v>2.0498614958448753E-2</v>
      </c>
      <c r="BU600" s="128">
        <f t="shared" ref="BU600" si="11121">M600/M622</f>
        <v>4.5415676959619955E-2</v>
      </c>
      <c r="BV600" s="132">
        <f t="shared" ref="BV600" si="11122">N600/N622</f>
        <v>3.1433796273414721E-2</v>
      </c>
      <c r="BW600" s="133">
        <f t="shared" ref="BW600" si="11123">O600/O622</f>
        <v>4.5739910313901344E-2</v>
      </c>
      <c r="BX600" s="128">
        <f t="shared" ref="BX600" si="11124">P600/P622</f>
        <v>3.3841434186559292E-2</v>
      </c>
      <c r="BY600" s="129">
        <f t="shared" ref="BY600" si="11125">Q600/Q622</f>
        <v>4.7821878025169406E-2</v>
      </c>
      <c r="BZ600" s="130">
        <f t="shared" ref="BZ600" si="11126">R600/R622</f>
        <v>3.4509261394204904E-2</v>
      </c>
      <c r="CA600" s="131">
        <f t="shared" ref="CA600" si="11127">S600/S622</f>
        <v>3.2958745003393922E-2</v>
      </c>
      <c r="CB600" s="128">
        <f t="shared" ref="CB600" si="11128">T600/T622</f>
        <v>1.2561274509803922E-2</v>
      </c>
      <c r="CC600" s="129">
        <f t="shared" ref="CC600" si="11129">U600/U622</f>
        <v>7.5268817204301078E-2</v>
      </c>
      <c r="CD600" s="130">
        <f t="shared" ref="CD600" si="11130">V600/V622</f>
        <v>1.2683578104138851E-2</v>
      </c>
      <c r="CE600" s="131">
        <f t="shared" ref="CE600" si="11131">W600/W622</f>
        <v>4.8905489923558025E-2</v>
      </c>
      <c r="CF600" s="128">
        <f t="shared" ref="CF600" si="11132">X600/X622</f>
        <v>4.2519685039370078E-2</v>
      </c>
      <c r="CG600" s="129">
        <f t="shared" ref="CG600" si="11133">Y600/Y622</f>
        <v>4.9808429118773943E-2</v>
      </c>
      <c r="CH600" s="130">
        <f t="shared" ref="CH600" si="11134">Z600/Z622</f>
        <v>4.5848356024323307E-2</v>
      </c>
      <c r="CI600" s="128">
        <f t="shared" ref="CI600" si="11135">AA600/AA622</f>
        <v>2.7493638042013872E-2</v>
      </c>
      <c r="CJ600" s="134">
        <f t="shared" ref="CJ600" si="11136">AB600/AB622</f>
        <v>4.3798395326036937E-2</v>
      </c>
      <c r="CK600" s="135">
        <f t="shared" ref="CK600" si="11137">AC600/AC622</f>
        <v>3.1330145330198761E-2</v>
      </c>
    </row>
    <row r="601" spans="1:89" ht="14.25" thickTop="1" thickBot="1" x14ac:dyDescent="0.25">
      <c r="A601" s="136" t="s">
        <v>19</v>
      </c>
      <c r="B601" s="188">
        <v>1265</v>
      </c>
      <c r="C601" s="189">
        <v>442</v>
      </c>
      <c r="D601" s="190">
        <v>579</v>
      </c>
      <c r="E601" s="191">
        <v>445</v>
      </c>
      <c r="F601" s="188">
        <v>1638</v>
      </c>
      <c r="G601" s="192">
        <v>618</v>
      </c>
      <c r="H601" s="190">
        <v>1541</v>
      </c>
      <c r="I601" s="191">
        <v>783</v>
      </c>
      <c r="J601" s="188">
        <v>101</v>
      </c>
      <c r="K601" s="192">
        <v>270</v>
      </c>
      <c r="L601" s="190">
        <v>441</v>
      </c>
      <c r="M601" s="188">
        <v>826</v>
      </c>
      <c r="N601" s="193">
        <v>1216</v>
      </c>
      <c r="O601" s="194">
        <v>1573</v>
      </c>
      <c r="P601" s="188">
        <v>820</v>
      </c>
      <c r="Q601" s="192">
        <v>804</v>
      </c>
      <c r="R601" s="190">
        <v>987</v>
      </c>
      <c r="S601" s="191">
        <v>890</v>
      </c>
      <c r="T601" s="188">
        <v>136</v>
      </c>
      <c r="U601" s="192">
        <v>443</v>
      </c>
      <c r="V601" s="190">
        <v>388</v>
      </c>
      <c r="W601" s="191">
        <v>1142</v>
      </c>
      <c r="X601" s="188">
        <v>605</v>
      </c>
      <c r="Y601" s="192">
        <v>542</v>
      </c>
      <c r="Z601" s="190">
        <v>1368</v>
      </c>
      <c r="AA601" s="188">
        <v>908</v>
      </c>
      <c r="AB601" s="169">
        <f t="shared" si="11082"/>
        <v>11085</v>
      </c>
      <c r="AC601" s="170">
        <f t="shared" si="11083"/>
        <v>9686</v>
      </c>
      <c r="AE601" s="266" t="s">
        <v>13</v>
      </c>
      <c r="AF601" s="20">
        <f t="shared" ref="AF601:BG601" si="11138">SUM(AF598:AF600)</f>
        <v>2651</v>
      </c>
      <c r="AG601" s="21">
        <f t="shared" si="11138"/>
        <v>1148</v>
      </c>
      <c r="AH601" s="20">
        <f t="shared" si="11138"/>
        <v>913</v>
      </c>
      <c r="AI601" s="21">
        <f t="shared" si="11138"/>
        <v>846</v>
      </c>
      <c r="AJ601" s="20">
        <f t="shared" si="11138"/>
        <v>3076</v>
      </c>
      <c r="AK601" s="21">
        <f t="shared" si="11138"/>
        <v>1504</v>
      </c>
      <c r="AL601" s="20">
        <f t="shared" si="11138"/>
        <v>3385</v>
      </c>
      <c r="AM601" s="21">
        <f t="shared" si="11138"/>
        <v>2129</v>
      </c>
      <c r="AN601" s="20">
        <f t="shared" si="11138"/>
        <v>259</v>
      </c>
      <c r="AO601" s="21">
        <f t="shared" si="11138"/>
        <v>924</v>
      </c>
      <c r="AP601" s="20">
        <f t="shared" si="11138"/>
        <v>962</v>
      </c>
      <c r="AQ601" s="21">
        <f t="shared" si="11138"/>
        <v>2842</v>
      </c>
      <c r="AR601" s="20">
        <f t="shared" si="11138"/>
        <v>2704</v>
      </c>
      <c r="AS601" s="21">
        <f t="shared" si="11138"/>
        <v>4169</v>
      </c>
      <c r="AT601" s="20">
        <f t="shared" si="11138"/>
        <v>1871</v>
      </c>
      <c r="AU601" s="21">
        <f t="shared" si="11138"/>
        <v>1724</v>
      </c>
      <c r="AV601" s="20">
        <f t="shared" si="11138"/>
        <v>2312</v>
      </c>
      <c r="AW601" s="21">
        <f t="shared" si="11138"/>
        <v>1795</v>
      </c>
      <c r="AX601" s="20">
        <f t="shared" si="11138"/>
        <v>317</v>
      </c>
      <c r="AY601" s="21">
        <f t="shared" si="11138"/>
        <v>1032</v>
      </c>
      <c r="AZ601" s="20">
        <f t="shared" si="11138"/>
        <v>888</v>
      </c>
      <c r="BA601" s="21">
        <f t="shared" si="11138"/>
        <v>2277</v>
      </c>
      <c r="BB601" s="20">
        <f t="shared" si="11138"/>
        <v>1444</v>
      </c>
      <c r="BC601" s="21">
        <f t="shared" si="11138"/>
        <v>1456</v>
      </c>
      <c r="BD601" s="20">
        <f t="shared" si="11138"/>
        <v>2920</v>
      </c>
      <c r="BE601" s="21">
        <f t="shared" si="11138"/>
        <v>2500</v>
      </c>
      <c r="BF601" s="173">
        <f t="shared" si="11138"/>
        <v>23702</v>
      </c>
      <c r="BG601" s="174">
        <f t="shared" si="11138"/>
        <v>24346</v>
      </c>
      <c r="BI601" s="136" t="s">
        <v>19</v>
      </c>
      <c r="BJ601" s="128">
        <f>B601/B622</f>
        <v>0.10413236746789595</v>
      </c>
      <c r="BK601" s="129">
        <f t="shared" ref="BK601" si="11139">C601/C622</f>
        <v>3.6598493003229281E-2</v>
      </c>
      <c r="BL601" s="130">
        <f t="shared" ref="BL601" si="11140">D601/D622</f>
        <v>0.10104712041884817</v>
      </c>
      <c r="BM601" s="131">
        <f t="shared" ref="BM601" si="11141">E601/E622</f>
        <v>7.8594136347580362E-2</v>
      </c>
      <c r="BN601" s="128">
        <f t="shared" ref="BN601" si="11142">F601/F622</f>
        <v>0.1109906491394498</v>
      </c>
      <c r="BO601" s="129">
        <f t="shared" ref="BO601" si="11143">G601/G622</f>
        <v>4.3105252144800169E-2</v>
      </c>
      <c r="BP601" s="130">
        <f t="shared" ref="BP601" si="11144">H601/H622</f>
        <v>8.4489281210592682E-2</v>
      </c>
      <c r="BQ601" s="131">
        <f t="shared" ref="BQ601" si="11145">I601/I622</f>
        <v>4.0394139496491954E-2</v>
      </c>
      <c r="BR601" s="128">
        <f t="shared" ref="BR601" si="11146">J601/J622</f>
        <v>3.0293941211757647E-2</v>
      </c>
      <c r="BS601" s="129">
        <f t="shared" ref="BS601" si="11147">K601/K622</f>
        <v>8.0645161290322578E-2</v>
      </c>
      <c r="BT601" s="130">
        <f t="shared" ref="BT601" si="11148">L601/L622</f>
        <v>4.0720221606648198E-2</v>
      </c>
      <c r="BU601" s="128">
        <f t="shared" ref="BU601" si="11149">M601/M622</f>
        <v>7.8479809976247025E-2</v>
      </c>
      <c r="BV601" s="132">
        <f t="shared" ref="BV601" si="11150">N601/N622</f>
        <v>6.0099836900113675E-2</v>
      </c>
      <c r="BW601" s="133">
        <f t="shared" ref="BW601" si="11151">O601/O622</f>
        <v>7.8375685102142503E-2</v>
      </c>
      <c r="BX601" s="128">
        <f t="shared" ref="BX601" si="11152">P601/P622</f>
        <v>7.8611830121752463E-2</v>
      </c>
      <c r="BY601" s="129">
        <f t="shared" ref="BY601" si="11153">Q601/Q622</f>
        <v>7.7831558567279774E-2</v>
      </c>
      <c r="BZ601" s="130">
        <f t="shared" ref="BZ601" si="11154">R601/R622</f>
        <v>7.5858888632695409E-2</v>
      </c>
      <c r="CA601" s="131">
        <f t="shared" ref="CA601" si="11155">S601/S622</f>
        <v>6.7124217512632922E-2</v>
      </c>
      <c r="CB601" s="128">
        <f t="shared" ref="CB601" si="11156">T601/T622</f>
        <v>4.1666666666666664E-2</v>
      </c>
      <c r="CC601" s="129">
        <f t="shared" ref="CC601" si="11157">U601/U622</f>
        <v>0.12874164487067713</v>
      </c>
      <c r="CD601" s="130">
        <f t="shared" ref="CD601" si="11158">V601/V622</f>
        <v>3.7001716574480259E-2</v>
      </c>
      <c r="CE601" s="131">
        <f t="shared" ref="CE601" si="11159">W601/W622</f>
        <v>9.9200833912439196E-2</v>
      </c>
      <c r="CF601" s="128">
        <f t="shared" ref="CF601" si="11160">X601/X622</f>
        <v>6.8053993250843645E-2</v>
      </c>
      <c r="CG601" s="129">
        <f t="shared" ref="CG601" si="11161">Y601/Y622</f>
        <v>9.4392197840473702E-2</v>
      </c>
      <c r="CH601" s="130">
        <f t="shared" ref="CH601" si="11162">Z601/Z622</f>
        <v>7.3615670236237427E-2</v>
      </c>
      <c r="CI601" s="128">
        <f t="shared" ref="CI601" si="11163">AA601/AA622</f>
        <v>4.5307120403173494E-2</v>
      </c>
      <c r="CJ601" s="134">
        <f t="shared" ref="CJ601" si="11164">AB601/AB622</f>
        <v>7.3931051041437407E-2</v>
      </c>
      <c r="CK601" s="135">
        <f t="shared" ref="CK601" si="11165">AC601/AC622</f>
        <v>6.4690639025432789E-2</v>
      </c>
    </row>
    <row r="602" spans="1:89" ht="13.5" thickTop="1" x14ac:dyDescent="0.2">
      <c r="A602" s="145" t="s">
        <v>20</v>
      </c>
      <c r="B602" s="195">
        <v>1434</v>
      </c>
      <c r="C602" s="196">
        <v>600</v>
      </c>
      <c r="D602" s="197">
        <v>522</v>
      </c>
      <c r="E602" s="198">
        <v>417</v>
      </c>
      <c r="F602" s="195">
        <v>1662</v>
      </c>
      <c r="G602" s="199">
        <v>851</v>
      </c>
      <c r="H602" s="197">
        <v>1808</v>
      </c>
      <c r="I602" s="198">
        <v>1177</v>
      </c>
      <c r="J602" s="195">
        <v>135</v>
      </c>
      <c r="K602" s="199">
        <v>511</v>
      </c>
      <c r="L602" s="197">
        <v>536</v>
      </c>
      <c r="M602" s="195">
        <v>1485</v>
      </c>
      <c r="N602" s="200">
        <v>1446</v>
      </c>
      <c r="O602" s="201">
        <v>2207</v>
      </c>
      <c r="P602" s="195">
        <v>1033</v>
      </c>
      <c r="Q602" s="199">
        <v>971</v>
      </c>
      <c r="R602" s="197">
        <v>1242</v>
      </c>
      <c r="S602" s="198">
        <v>1019</v>
      </c>
      <c r="T602" s="195">
        <v>189</v>
      </c>
      <c r="U602" s="199">
        <v>625</v>
      </c>
      <c r="V602" s="197">
        <v>455</v>
      </c>
      <c r="W602" s="198">
        <v>1272</v>
      </c>
      <c r="X602" s="195">
        <v>801</v>
      </c>
      <c r="Y602" s="199">
        <v>820</v>
      </c>
      <c r="Z602" s="197">
        <v>1612</v>
      </c>
      <c r="AA602" s="195">
        <v>1329</v>
      </c>
      <c r="AB602" s="169">
        <f t="shared" si="11082"/>
        <v>12875</v>
      </c>
      <c r="AC602" s="170">
        <f t="shared" si="11083"/>
        <v>13284</v>
      </c>
      <c r="BI602" s="145" t="s">
        <v>20</v>
      </c>
      <c r="BJ602" s="128">
        <f>B602/B622</f>
        <v>0.11804412248929864</v>
      </c>
      <c r="BK602" s="129">
        <f t="shared" ref="BK602" si="11166">C602/C622</f>
        <v>4.968121222157821E-2</v>
      </c>
      <c r="BL602" s="130">
        <f t="shared" ref="BL602" si="11167">D602/D622</f>
        <v>9.1099476439790578E-2</v>
      </c>
      <c r="BM602" s="131">
        <f t="shared" ref="BM602" si="11168">E602/E622</f>
        <v>7.3648887318968556E-2</v>
      </c>
      <c r="BN602" s="128">
        <f t="shared" ref="BN602" si="11169">F602/F622</f>
        <v>0.11261688575687763</v>
      </c>
      <c r="BO602" s="129">
        <f t="shared" ref="BO602" si="11170">G602/G622</f>
        <v>5.935690869777499E-2</v>
      </c>
      <c r="BP602" s="130">
        <f t="shared" ref="BP602" si="11171">H602/H622</f>
        <v>9.9128241679916657E-2</v>
      </c>
      <c r="BQ602" s="131">
        <f t="shared" ref="BQ602" si="11172">I602/I622</f>
        <v>6.0720181593066448E-2</v>
      </c>
      <c r="BR602" s="128">
        <f t="shared" ref="BR602" si="11173">J602/J622</f>
        <v>4.0491901619676064E-2</v>
      </c>
      <c r="BS602" s="129">
        <f t="shared" ref="BS602" si="11174">K602/K622</f>
        <v>0.15262843488649941</v>
      </c>
      <c r="BT602" s="130">
        <f t="shared" ref="BT602" si="11175">L602/L622</f>
        <v>4.9492151431209601E-2</v>
      </c>
      <c r="BU602" s="128">
        <f t="shared" ref="BU602" si="11176">M602/M622</f>
        <v>0.14109263657957244</v>
      </c>
      <c r="BV602" s="132">
        <f t="shared" ref="BV602" si="11177">N602/N622</f>
        <v>7.1467404734839118E-2</v>
      </c>
      <c r="BW602" s="133">
        <f t="shared" ref="BW602" si="11178">O602/O622</f>
        <v>0.10996512207274539</v>
      </c>
      <c r="BX602" s="128">
        <f t="shared" ref="BX602" si="11179">P602/P622</f>
        <v>9.9031732336305245E-2</v>
      </c>
      <c r="BY602" s="129">
        <f t="shared" ref="BY602" si="11180">Q602/Q622</f>
        <v>9.3998063891577929E-2</v>
      </c>
      <c r="BZ602" s="130">
        <f t="shared" ref="BZ602" si="11181">R602/R622</f>
        <v>9.545768964722158E-2</v>
      </c>
      <c r="CA602" s="131">
        <f t="shared" ref="CA602" si="11182">S602/S622</f>
        <v>7.6853458028508931E-2</v>
      </c>
      <c r="CB602" s="128">
        <f t="shared" ref="CB602" si="11183">T602/T622</f>
        <v>5.7904411764705885E-2</v>
      </c>
      <c r="CC602" s="129">
        <f t="shared" ref="CC602" si="11184">U602/U622</f>
        <v>0.18163324614937518</v>
      </c>
      <c r="CD602" s="130">
        <f t="shared" ref="CD602" si="11185">V602/V622</f>
        <v>4.3391188251001335E-2</v>
      </c>
      <c r="CE602" s="131">
        <f t="shared" ref="CE602" si="11186">W602/W622</f>
        <v>0.11049339819318972</v>
      </c>
      <c r="CF602" s="128">
        <f t="shared" ref="CF602" si="11187">X602/X622</f>
        <v>9.0101237345331833E-2</v>
      </c>
      <c r="CG602" s="129">
        <f t="shared" ref="CG602" si="11188">Y602/Y622</f>
        <v>0.14280738418669453</v>
      </c>
      <c r="CH602" s="130">
        <f t="shared" ref="CH602" si="11189">Z602/Z622</f>
        <v>8.6745950600010766E-2</v>
      </c>
      <c r="CI602" s="128">
        <f t="shared" ref="CI602" si="11190">AA602/AA622</f>
        <v>6.6314056184821113E-2</v>
      </c>
      <c r="CJ602" s="134">
        <f t="shared" ref="CJ602" si="11191">AB602/AB622</f>
        <v>8.5869398480695219E-2</v>
      </c>
      <c r="CK602" s="135">
        <f t="shared" ref="CK602" si="11192">AC602/AC622</f>
        <v>8.8720880530027788E-2</v>
      </c>
    </row>
    <row r="603" spans="1:89" ht="13.5" thickBot="1" x14ac:dyDescent="0.25">
      <c r="A603" s="136" t="s">
        <v>21</v>
      </c>
      <c r="B603" s="188">
        <v>1217</v>
      </c>
      <c r="C603" s="189">
        <v>548</v>
      </c>
      <c r="D603" s="190">
        <v>391</v>
      </c>
      <c r="E603" s="191">
        <v>429</v>
      </c>
      <c r="F603" s="188">
        <v>1414</v>
      </c>
      <c r="G603" s="192">
        <v>653</v>
      </c>
      <c r="H603" s="190">
        <v>1577</v>
      </c>
      <c r="I603" s="191">
        <v>952</v>
      </c>
      <c r="J603" s="188">
        <v>124</v>
      </c>
      <c r="K603" s="192">
        <v>413</v>
      </c>
      <c r="L603" s="190">
        <v>426</v>
      </c>
      <c r="M603" s="188">
        <v>1357</v>
      </c>
      <c r="N603" s="193">
        <v>1258</v>
      </c>
      <c r="O603" s="194">
        <v>1962</v>
      </c>
      <c r="P603" s="188">
        <v>838</v>
      </c>
      <c r="Q603" s="192">
        <v>753</v>
      </c>
      <c r="R603" s="190">
        <v>1070</v>
      </c>
      <c r="S603" s="191">
        <v>776</v>
      </c>
      <c r="T603" s="188">
        <v>128</v>
      </c>
      <c r="U603" s="192">
        <v>407</v>
      </c>
      <c r="V603" s="190">
        <v>433</v>
      </c>
      <c r="W603" s="191">
        <v>1005</v>
      </c>
      <c r="X603" s="188">
        <v>643</v>
      </c>
      <c r="Y603" s="192">
        <v>636</v>
      </c>
      <c r="Z603" s="190">
        <v>1308</v>
      </c>
      <c r="AA603" s="188">
        <v>1171</v>
      </c>
      <c r="AB603" s="169">
        <f t="shared" si="11082"/>
        <v>10827</v>
      </c>
      <c r="AC603" s="170">
        <f t="shared" si="11083"/>
        <v>11062</v>
      </c>
      <c r="AE603" s="269" t="s">
        <v>85</v>
      </c>
      <c r="BI603" s="136" t="s">
        <v>21</v>
      </c>
      <c r="BJ603" s="128">
        <f>B603/B622</f>
        <v>0.10018109976950938</v>
      </c>
      <c r="BK603" s="129">
        <f t="shared" ref="BK603" si="11193">C603/C622</f>
        <v>4.5375507162374762E-2</v>
      </c>
      <c r="BL603" s="130">
        <f t="shared" ref="BL603" si="11194">D603/D622</f>
        <v>6.8237347294938924E-2</v>
      </c>
      <c r="BM603" s="131">
        <f t="shared" ref="BM603" si="11195">E603/E622</f>
        <v>7.5768279759802187E-2</v>
      </c>
      <c r="BN603" s="128">
        <f t="shared" ref="BN603" si="11196">F603/F622</f>
        <v>9.581244071012332E-2</v>
      </c>
      <c r="BO603" s="129">
        <f t="shared" ref="BO603" si="11197">G603/G622</f>
        <v>4.5546488107693378E-2</v>
      </c>
      <c r="BP603" s="130">
        <f t="shared" ref="BP603" si="11198">H603/H622</f>
        <v>8.6463073633422885E-2</v>
      </c>
      <c r="BQ603" s="131">
        <f t="shared" ref="BQ603" si="11199">I603/I622</f>
        <v>4.9112670243499794E-2</v>
      </c>
      <c r="BR603" s="128">
        <f t="shared" ref="BR603" si="11200">J603/J622</f>
        <v>3.7192561487702461E-2</v>
      </c>
      <c r="BS603" s="129">
        <f t="shared" ref="BS603" si="11201">K603/K622</f>
        <v>0.12335722819593788</v>
      </c>
      <c r="BT603" s="130">
        <f t="shared" ref="BT603" si="11202">L603/L622</f>
        <v>3.933518005540166E-2</v>
      </c>
      <c r="BU603" s="128">
        <f t="shared" ref="BU603" si="11203">M603/M622</f>
        <v>0.12893111638954868</v>
      </c>
      <c r="BV603" s="132">
        <f t="shared" ref="BV603" si="11204">N603/N622</f>
        <v>6.2175653635150499E-2</v>
      </c>
      <c r="BW603" s="133">
        <f t="shared" ref="BW603" si="11205">O603/O622</f>
        <v>9.7757847533632286E-2</v>
      </c>
      <c r="BX603" s="128">
        <f t="shared" ref="BX603" si="11206">P603/P622</f>
        <v>8.0337455661010443E-2</v>
      </c>
      <c r="BY603" s="129">
        <f t="shared" ref="BY603" si="11207">Q603/Q622</f>
        <v>7.2894482090997095E-2</v>
      </c>
      <c r="BZ603" s="130">
        <f t="shared" ref="BZ603" si="11208">R603/R622</f>
        <v>8.2238106217815701E-2</v>
      </c>
      <c r="CA603" s="131">
        <f t="shared" ref="CA603" si="11209">S603/S622</f>
        <v>5.852628403348669E-2</v>
      </c>
      <c r="CB603" s="128">
        <f t="shared" ref="CB603" si="11210">T603/T622</f>
        <v>3.9215686274509803E-2</v>
      </c>
      <c r="CC603" s="129">
        <f t="shared" ref="CC603" si="11211">U603/U622</f>
        <v>0.11827956989247312</v>
      </c>
      <c r="CD603" s="130">
        <f t="shared" ref="CD603" si="11212">V603/V622</f>
        <v>4.1293152775128746E-2</v>
      </c>
      <c r="CE603" s="131">
        <f t="shared" ref="CE603" si="11213">W603/W622</f>
        <v>8.7300208478109792E-2</v>
      </c>
      <c r="CF603" s="128">
        <f t="shared" ref="CF603" si="11214">X603/X622</f>
        <v>7.2328458942632165E-2</v>
      </c>
      <c r="CG603" s="129">
        <f t="shared" ref="CG603" si="11215">Y603/Y622</f>
        <v>0.11076280041797283</v>
      </c>
      <c r="CH603" s="130">
        <f t="shared" ref="CH603" si="11216">Z603/Z622</f>
        <v>7.0386912769735785E-2</v>
      </c>
      <c r="CI603" s="128">
        <f t="shared" ref="CI603" si="11217">AA603/AA622</f>
        <v>5.8430218052991367E-2</v>
      </c>
      <c r="CJ603" s="134">
        <f t="shared" ref="CJ603" si="11218">AB603/AB622</f>
        <v>7.2210328337901919E-2</v>
      </c>
      <c r="CK603" s="135">
        <f t="shared" ref="CK603" si="11219">AC603/AC622</f>
        <v>7.388063688822398E-2</v>
      </c>
    </row>
    <row r="604" spans="1:89" ht="14.25" thickTop="1" thickBot="1" x14ac:dyDescent="0.25">
      <c r="A604" s="145" t="s">
        <v>22</v>
      </c>
      <c r="B604" s="195">
        <v>1050</v>
      </c>
      <c r="C604" s="196">
        <v>655</v>
      </c>
      <c r="D604" s="197">
        <v>415</v>
      </c>
      <c r="E604" s="198">
        <v>311</v>
      </c>
      <c r="F604" s="195">
        <v>1412</v>
      </c>
      <c r="G604" s="199">
        <v>469</v>
      </c>
      <c r="H604" s="197">
        <v>1613</v>
      </c>
      <c r="I604" s="198">
        <v>1015</v>
      </c>
      <c r="J604" s="195">
        <v>152</v>
      </c>
      <c r="K604" s="199">
        <v>463</v>
      </c>
      <c r="L604" s="197">
        <v>421</v>
      </c>
      <c r="M604" s="195">
        <v>1379</v>
      </c>
      <c r="N604" s="200">
        <v>1163</v>
      </c>
      <c r="O604" s="201">
        <v>1939</v>
      </c>
      <c r="P604" s="195">
        <v>706</v>
      </c>
      <c r="Q604" s="199">
        <v>647</v>
      </c>
      <c r="R604" s="197">
        <v>1008</v>
      </c>
      <c r="S604" s="198">
        <v>842</v>
      </c>
      <c r="T604" s="195">
        <v>130</v>
      </c>
      <c r="U604" s="199">
        <v>275</v>
      </c>
      <c r="V604" s="197">
        <v>388</v>
      </c>
      <c r="W604" s="198">
        <v>1174</v>
      </c>
      <c r="X604" s="195">
        <v>564</v>
      </c>
      <c r="Y604" s="199">
        <v>389</v>
      </c>
      <c r="Z604" s="197">
        <v>1343</v>
      </c>
      <c r="AA604" s="195">
        <v>1009</v>
      </c>
      <c r="AB604" s="169">
        <f t="shared" si="11082"/>
        <v>10365</v>
      </c>
      <c r="AC604" s="170">
        <f t="shared" si="11083"/>
        <v>10567</v>
      </c>
      <c r="AE604" s="296" t="s">
        <v>0</v>
      </c>
      <c r="AF604" s="298" t="s">
        <v>1</v>
      </c>
      <c r="AG604" s="299"/>
      <c r="AH604" s="298" t="s">
        <v>2</v>
      </c>
      <c r="AI604" s="299"/>
      <c r="AJ604" s="298" t="s">
        <v>3</v>
      </c>
      <c r="AK604" s="299"/>
      <c r="AL604" s="298" t="s">
        <v>4</v>
      </c>
      <c r="AM604" s="299"/>
      <c r="AN604" s="298" t="s">
        <v>5</v>
      </c>
      <c r="AO604" s="299"/>
      <c r="AP604" s="298" t="s">
        <v>6</v>
      </c>
      <c r="AQ604" s="299"/>
      <c r="AR604" s="298" t="s">
        <v>7</v>
      </c>
      <c r="AS604" s="299"/>
      <c r="AT604" s="298" t="s">
        <v>8</v>
      </c>
      <c r="AU604" s="299"/>
      <c r="AV604" s="298" t="s">
        <v>9</v>
      </c>
      <c r="AW604" s="299"/>
      <c r="AX604" s="298" t="s">
        <v>10</v>
      </c>
      <c r="AY604" s="299"/>
      <c r="AZ604" s="298" t="s">
        <v>11</v>
      </c>
      <c r="BA604" s="299"/>
      <c r="BB604" s="298" t="s">
        <v>12</v>
      </c>
      <c r="BC604" s="299"/>
      <c r="BD604" s="301" t="s">
        <v>40</v>
      </c>
      <c r="BE604" s="302"/>
      <c r="BF604" s="303" t="s">
        <v>41</v>
      </c>
      <c r="BG604" s="304"/>
      <c r="BI604" s="145" t="s">
        <v>22</v>
      </c>
      <c r="BJ604" s="128">
        <f>B604/B622</f>
        <v>8.6433980902206123E-2</v>
      </c>
      <c r="BK604" s="129">
        <f t="shared" ref="BK604" si="11220">C604/C622</f>
        <v>5.4235323341889539E-2</v>
      </c>
      <c r="BL604" s="130">
        <f t="shared" ref="BL604" si="11221">D604/D622</f>
        <v>7.2425828970331591E-2</v>
      </c>
      <c r="BM604" s="131">
        <f t="shared" ref="BM604" si="11222">E604/E622</f>
        <v>5.4927587424938182E-2</v>
      </c>
      <c r="BN604" s="128">
        <f t="shared" ref="BN604" si="11223">F604/F622</f>
        <v>9.5676920992004338E-2</v>
      </c>
      <c r="BO604" s="129">
        <f t="shared" ref="BO604" si="11224">G604/G622</f>
        <v>3.2712561902769062E-2</v>
      </c>
      <c r="BP604" s="130">
        <f t="shared" ref="BP604" si="11225">H604/H622</f>
        <v>8.8436866056253088E-2</v>
      </c>
      <c r="BQ604" s="131">
        <f t="shared" ref="BQ604" si="11226">I604/I622</f>
        <v>5.2362773421378454E-2</v>
      </c>
      <c r="BR604" s="128">
        <f t="shared" ref="BR604" si="11227">J604/J622</f>
        <v>4.5590881823635271E-2</v>
      </c>
      <c r="BS604" s="129">
        <f t="shared" ref="BS604" si="11228">K604/K622</f>
        <v>0.1382915173237754</v>
      </c>
      <c r="BT604" s="130">
        <f t="shared" ref="BT604" si="11229">L604/L622</f>
        <v>3.8873499538319485E-2</v>
      </c>
      <c r="BU604" s="128">
        <f t="shared" ref="BU604" si="11230">M604/M622</f>
        <v>0.13102137767220903</v>
      </c>
      <c r="BV604" s="132">
        <f t="shared" ref="BV604" si="11231">N604/N622</f>
        <v>5.7480353877329117E-2</v>
      </c>
      <c r="BW604" s="133">
        <f t="shared" ref="BW604" si="11232">O604/O622</f>
        <v>9.6611858495266573E-2</v>
      </c>
      <c r="BX604" s="128">
        <f t="shared" ref="BX604" si="11233">P604/P622</f>
        <v>6.7682868373118585E-2</v>
      </c>
      <c r="BY604" s="129">
        <f t="shared" ref="BY604" si="11234">Q604/Q622</f>
        <v>6.2633107454017428E-2</v>
      </c>
      <c r="BZ604" s="130">
        <f t="shared" ref="BZ604" si="11235">R604/R622</f>
        <v>7.7472907539774039E-2</v>
      </c>
      <c r="CA604" s="131">
        <f t="shared" ref="CA604" si="11236">S604/S622</f>
        <v>6.3504034995097672E-2</v>
      </c>
      <c r="CB604" s="128">
        <f t="shared" ref="CB604" si="11237">T604/T622</f>
        <v>3.9828431372549017E-2</v>
      </c>
      <c r="CC604" s="129">
        <f t="shared" ref="CC604" si="11238">U604/U622</f>
        <v>7.9918628305725076E-2</v>
      </c>
      <c r="CD604" s="130">
        <f t="shared" ref="CD604" si="11239">V604/V622</f>
        <v>3.7001716574480259E-2</v>
      </c>
      <c r="CE604" s="131">
        <f t="shared" ref="CE604" si="11240">W604/W622</f>
        <v>0.10198054204308547</v>
      </c>
      <c r="CF604" s="128">
        <f t="shared" ref="CF604" si="11241">X604/X622</f>
        <v>6.3442069741282345E-2</v>
      </c>
      <c r="CG604" s="129">
        <f t="shared" ref="CG604" si="11242">Y604/Y622</f>
        <v>6.7746429815395331E-2</v>
      </c>
      <c r="CH604" s="130">
        <f t="shared" ref="CH604" si="11243">Z604/Z622</f>
        <v>7.2270354625195071E-2</v>
      </c>
      <c r="CI604" s="128">
        <f t="shared" ref="CI604" si="11244">AA604/AA622</f>
        <v>5.0346789082381119E-2</v>
      </c>
      <c r="CJ604" s="134">
        <f t="shared" ref="CJ604" si="11245">AB604/AB622</f>
        <v>6.912903419436163E-2</v>
      </c>
      <c r="CK604" s="135">
        <f t="shared" ref="CK604" si="11246">AC604/AC622</f>
        <v>7.0574642017525113E-2</v>
      </c>
    </row>
    <row r="605" spans="1:89" ht="15" thickTop="1" thickBot="1" x14ac:dyDescent="0.3">
      <c r="A605" s="136" t="s">
        <v>23</v>
      </c>
      <c r="B605" s="188">
        <v>632</v>
      </c>
      <c r="C605" s="189">
        <v>631</v>
      </c>
      <c r="D605" s="190">
        <v>265</v>
      </c>
      <c r="E605" s="191">
        <v>271</v>
      </c>
      <c r="F605" s="188">
        <v>825</v>
      </c>
      <c r="G605" s="192">
        <v>423</v>
      </c>
      <c r="H605" s="190">
        <v>1055</v>
      </c>
      <c r="I605" s="191">
        <v>786</v>
      </c>
      <c r="J605" s="188">
        <v>155</v>
      </c>
      <c r="K605" s="192">
        <v>316</v>
      </c>
      <c r="L605" s="190">
        <v>378</v>
      </c>
      <c r="M605" s="188">
        <v>764</v>
      </c>
      <c r="N605" s="193">
        <v>909</v>
      </c>
      <c r="O605" s="194">
        <v>1274</v>
      </c>
      <c r="P605" s="188">
        <v>503</v>
      </c>
      <c r="Q605" s="192">
        <v>515</v>
      </c>
      <c r="R605" s="190">
        <v>724</v>
      </c>
      <c r="S605" s="191">
        <v>686</v>
      </c>
      <c r="T605" s="188">
        <v>129</v>
      </c>
      <c r="U605" s="192">
        <v>220</v>
      </c>
      <c r="V605" s="190">
        <v>306</v>
      </c>
      <c r="W605" s="191">
        <v>909</v>
      </c>
      <c r="X605" s="188">
        <v>405</v>
      </c>
      <c r="Y605" s="192">
        <v>317</v>
      </c>
      <c r="Z605" s="190">
        <v>1021</v>
      </c>
      <c r="AA605" s="188">
        <v>1185</v>
      </c>
      <c r="AB605" s="169">
        <f t="shared" si="11082"/>
        <v>7307</v>
      </c>
      <c r="AC605" s="170">
        <f t="shared" si="11083"/>
        <v>8297</v>
      </c>
      <c r="AE605" s="297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75" t="s">
        <v>14</v>
      </c>
      <c r="BG605" s="176" t="s">
        <v>15</v>
      </c>
      <c r="BI605" s="136" t="s">
        <v>23</v>
      </c>
      <c r="BJ605" s="128">
        <f>B605/B622</f>
        <v>5.2025024695423118E-2</v>
      </c>
      <c r="BK605" s="129">
        <f t="shared" ref="BK605" si="11247">C605/C622</f>
        <v>5.2248074853026412E-2</v>
      </c>
      <c r="BL605" s="130">
        <f t="shared" ref="BL605" si="11248">D605/D622</f>
        <v>4.6247818499127402E-2</v>
      </c>
      <c r="BM605" s="131">
        <f t="shared" ref="BM605" si="11249">E605/E622</f>
        <v>4.7862945955492758E-2</v>
      </c>
      <c r="BN605" s="128">
        <f t="shared" ref="BN605" si="11250">F605/F622</f>
        <v>5.5901883724081856E-2</v>
      </c>
      <c r="BO605" s="129">
        <f t="shared" ref="BO605" si="11251">G605/G622</f>
        <v>2.9504080351537978E-2</v>
      </c>
      <c r="BP605" s="130">
        <f t="shared" ref="BP605" si="11252">H605/H622</f>
        <v>5.7843083502384998E-2</v>
      </c>
      <c r="BQ605" s="131">
        <f t="shared" ref="BQ605" si="11253">I605/I622</f>
        <v>4.0548906314486176E-2</v>
      </c>
      <c r="BR605" s="128">
        <f t="shared" ref="BR605" si="11254">J605/J622</f>
        <v>4.6490701859628072E-2</v>
      </c>
      <c r="BS605" s="129">
        <f t="shared" ref="BS605" si="11255">K605/K622</f>
        <v>9.4384707287933092E-2</v>
      </c>
      <c r="BT605" s="130">
        <f t="shared" ref="BT605" si="11256">L605/L622</f>
        <v>3.4903047091412745E-2</v>
      </c>
      <c r="BU605" s="128">
        <f t="shared" ref="BU605" si="11257">M605/M622</f>
        <v>7.2589073634204276E-2</v>
      </c>
      <c r="BV605" s="132">
        <f t="shared" ref="BV605" si="11258">N605/N622</f>
        <v>4.4926605051154055E-2</v>
      </c>
      <c r="BW605" s="133">
        <f t="shared" ref="BW605" si="11259">O605/O622</f>
        <v>6.3477827603388146E-2</v>
      </c>
      <c r="BX605" s="128">
        <f t="shared" ref="BX605" si="11260">P605/P622</f>
        <v>4.8221647013709137E-2</v>
      </c>
      <c r="BY605" s="129">
        <f t="shared" ref="BY605" si="11261">Q605/Q622</f>
        <v>4.9854791868344628E-2</v>
      </c>
      <c r="BZ605" s="130">
        <f t="shared" ref="BZ605" si="11262">R605/R622</f>
        <v>5.5645223272615479E-2</v>
      </c>
      <c r="CA605" s="131">
        <f t="shared" ref="CA605" si="11263">S605/S622</f>
        <v>5.1738441813108077E-2</v>
      </c>
      <c r="CB605" s="128">
        <f t="shared" ref="CB605" si="11264">T605/T622</f>
        <v>3.952205882352941E-2</v>
      </c>
      <c r="CC605" s="129">
        <f t="shared" ref="CC605" si="11265">U605/U622</f>
        <v>6.3934902644580058E-2</v>
      </c>
      <c r="CD605" s="130">
        <f t="shared" ref="CD605" si="11266">V605/V622</f>
        <v>2.9181766164409689E-2</v>
      </c>
      <c r="CE605" s="131">
        <f t="shared" ref="CE605" si="11267">W605/W622</f>
        <v>7.8961084086170946E-2</v>
      </c>
      <c r="CF605" s="128">
        <f t="shared" ref="CF605" si="11268">X605/X622</f>
        <v>4.5556805399325086E-2</v>
      </c>
      <c r="CG605" s="129">
        <f t="shared" ref="CG605" si="11269">Y605/Y622</f>
        <v>5.5207244862417279E-2</v>
      </c>
      <c r="CH605" s="130">
        <f t="shared" ref="CH605" si="11270">Z605/Z622</f>
        <v>5.4942689554969594E-2</v>
      </c>
      <c r="CI605" s="128">
        <f t="shared" ref="CI605" si="11271">AA605/AA622</f>
        <v>5.912878598872312E-2</v>
      </c>
      <c r="CJ605" s="134">
        <f t="shared" ref="CJ605" si="11272">AB605/AB622</f>
        <v>4.8733801529975924E-2</v>
      </c>
      <c r="CK605" s="135">
        <f t="shared" ref="CK605" si="11273">AC605/AC622</f>
        <v>5.5413817054926269E-2</v>
      </c>
    </row>
    <row r="606" spans="1:89" ht="13.5" thickTop="1" x14ac:dyDescent="0.2">
      <c r="A606" s="145" t="s">
        <v>24</v>
      </c>
      <c r="B606" s="202">
        <v>508</v>
      </c>
      <c r="C606" s="196">
        <v>539</v>
      </c>
      <c r="D606" s="197">
        <v>257</v>
      </c>
      <c r="E606" s="198">
        <v>275</v>
      </c>
      <c r="F606" s="195">
        <v>678</v>
      </c>
      <c r="G606" s="199">
        <v>479</v>
      </c>
      <c r="H606" s="197">
        <v>817</v>
      </c>
      <c r="I606" s="198">
        <v>858</v>
      </c>
      <c r="J606" s="195">
        <v>132</v>
      </c>
      <c r="K606" s="199">
        <v>149</v>
      </c>
      <c r="L606" s="197">
        <v>420</v>
      </c>
      <c r="M606" s="195">
        <v>532</v>
      </c>
      <c r="N606" s="200">
        <v>808</v>
      </c>
      <c r="O606" s="203">
        <v>864</v>
      </c>
      <c r="P606" s="195">
        <v>464</v>
      </c>
      <c r="Q606" s="199">
        <v>453</v>
      </c>
      <c r="R606" s="197">
        <v>615</v>
      </c>
      <c r="S606" s="198">
        <v>581</v>
      </c>
      <c r="T606" s="195">
        <v>129</v>
      </c>
      <c r="U606" s="199">
        <v>165</v>
      </c>
      <c r="V606" s="197">
        <v>388</v>
      </c>
      <c r="W606" s="204">
        <v>499</v>
      </c>
      <c r="X606" s="195">
        <v>449</v>
      </c>
      <c r="Y606" s="199">
        <v>266</v>
      </c>
      <c r="Z606" s="197">
        <v>968</v>
      </c>
      <c r="AA606" s="195">
        <v>1100</v>
      </c>
      <c r="AB606" s="169">
        <f t="shared" si="11082"/>
        <v>6633</v>
      </c>
      <c r="AC606" s="170">
        <f t="shared" si="11083"/>
        <v>6760</v>
      </c>
      <c r="AE606" s="272" t="str">
        <f>$AE$17</f>
        <v>17:00 - 17:59</v>
      </c>
      <c r="AF606" s="125">
        <f t="shared" ref="AF606:AU608" si="11274">SUMIF($A$9:$A$32,$AE606,B$598:B$621)</f>
        <v>693</v>
      </c>
      <c r="AG606" s="185">
        <f t="shared" si="11274"/>
        <v>1320</v>
      </c>
      <c r="AH606" s="126">
        <f t="shared" si="11274"/>
        <v>530</v>
      </c>
      <c r="AI606" s="179">
        <f t="shared" si="11274"/>
        <v>439</v>
      </c>
      <c r="AJ606" s="125">
        <f t="shared" si="11274"/>
        <v>770</v>
      </c>
      <c r="AK606" s="127">
        <f t="shared" si="11274"/>
        <v>1736</v>
      </c>
      <c r="AL606" s="126">
        <f t="shared" si="11274"/>
        <v>1182</v>
      </c>
      <c r="AM606" s="179">
        <f t="shared" si="11274"/>
        <v>2285</v>
      </c>
      <c r="AN606" s="125">
        <f t="shared" si="11274"/>
        <v>504</v>
      </c>
      <c r="AO606" s="127">
        <f t="shared" si="11274"/>
        <v>140</v>
      </c>
      <c r="AP606" s="126">
        <f t="shared" si="11274"/>
        <v>1315</v>
      </c>
      <c r="AQ606" s="125">
        <f t="shared" si="11274"/>
        <v>409</v>
      </c>
      <c r="AR606" s="178">
        <f t="shared" si="11274"/>
        <v>2123</v>
      </c>
      <c r="AS606" s="180">
        <f t="shared" si="11274"/>
        <v>1190</v>
      </c>
      <c r="AT606" s="125">
        <f t="shared" si="11274"/>
        <v>947</v>
      </c>
      <c r="AU606" s="127">
        <f t="shared" si="11274"/>
        <v>826</v>
      </c>
      <c r="AV606" s="126">
        <f t="shared" ref="AP606:BE608" si="11275">SUMIF($A$9:$A$32,$AE606,R$598:R$621)</f>
        <v>897</v>
      </c>
      <c r="AW606" s="179">
        <f t="shared" si="11275"/>
        <v>1279</v>
      </c>
      <c r="AX606" s="125">
        <f t="shared" si="11275"/>
        <v>466</v>
      </c>
      <c r="AY606" s="127">
        <f t="shared" si="11275"/>
        <v>98</v>
      </c>
      <c r="AZ606" s="126">
        <f t="shared" si="11275"/>
        <v>1175</v>
      </c>
      <c r="BA606" s="179">
        <f t="shared" si="11275"/>
        <v>583</v>
      </c>
      <c r="BB606" s="125">
        <f t="shared" si="11275"/>
        <v>1009</v>
      </c>
      <c r="BC606" s="127">
        <f t="shared" si="11275"/>
        <v>298</v>
      </c>
      <c r="BD606" s="183">
        <f t="shared" si="11275"/>
        <v>1319</v>
      </c>
      <c r="BE606" s="184">
        <f t="shared" si="11275"/>
        <v>1972</v>
      </c>
      <c r="BF606" s="169">
        <f>AF606+AH606+AJ606+AL606+AN606+AP606+AR606+AT606+AV606+AX606+AZ606+BB606+BD606</f>
        <v>12930</v>
      </c>
      <c r="BG606" s="170">
        <f>AG606+AI606+AK606+AM606+AO606+AQ606+AS606+AU606+AW606+AY606+BA606+BC606+BE606</f>
        <v>12575</v>
      </c>
      <c r="BI606" s="145" t="s">
        <v>24</v>
      </c>
      <c r="BJ606" s="128">
        <f>B606/B622</f>
        <v>4.1817583141257823E-2</v>
      </c>
      <c r="BK606" s="129">
        <f t="shared" ref="BK606" si="11276">C606/C622</f>
        <v>4.4630288979051087E-2</v>
      </c>
      <c r="BL606" s="130">
        <f t="shared" ref="BL606" si="11277">D606/D622</f>
        <v>4.4851657940663175E-2</v>
      </c>
      <c r="BM606" s="131">
        <f t="shared" ref="BM606" si="11278">E606/E622</f>
        <v>4.8569410102437302E-2</v>
      </c>
      <c r="BN606" s="128">
        <f t="shared" ref="BN606" si="11279">F606/F622</f>
        <v>4.5941184442336358E-2</v>
      </c>
      <c r="BO606" s="129">
        <f t="shared" ref="BO606" si="11280">G606/G622</f>
        <v>3.3410057892167118E-2</v>
      </c>
      <c r="BP606" s="130">
        <f t="shared" ref="BP606" si="11281">H606/H622</f>
        <v>4.4794122484785349E-2</v>
      </c>
      <c r="BQ606" s="131">
        <f t="shared" ref="BQ606" si="11282">I606/I622</f>
        <v>4.4263309946347501E-2</v>
      </c>
      <c r="BR606" s="128">
        <f t="shared" ref="BR606" si="11283">J606/J622</f>
        <v>3.9592081583683263E-2</v>
      </c>
      <c r="BS606" s="129">
        <f t="shared" ref="BS606" si="11284">K606/K622</f>
        <v>4.4504181600955796E-2</v>
      </c>
      <c r="BT606" s="130">
        <f t="shared" ref="BT606" si="11285">L606/L622</f>
        <v>3.8781163434903045E-2</v>
      </c>
      <c r="BU606" s="128">
        <f t="shared" ref="BU606" si="11286">M606/M622</f>
        <v>5.0546318289786223E-2</v>
      </c>
      <c r="BV606" s="132">
        <f t="shared" ref="BV606" si="11287">N606/N622</f>
        <v>3.9934760045470273E-2</v>
      </c>
      <c r="BW606" s="133">
        <f t="shared" ref="BW606" si="11288">O606/O622</f>
        <v>4.3049327354260092E-2</v>
      </c>
      <c r="BX606" s="128">
        <f t="shared" ref="BX606" si="11289">P606/P622</f>
        <v>4.4482791678650178E-2</v>
      </c>
      <c r="BY606" s="129">
        <f t="shared" ref="BY606" si="11290">Q606/Q622</f>
        <v>4.3852855759922559E-2</v>
      </c>
      <c r="BZ606" s="130">
        <f t="shared" ref="BZ606" si="11291">R606/R622</f>
        <v>4.7267696564445467E-2</v>
      </c>
      <c r="CA606" s="131">
        <f t="shared" ref="CA606" si="11292">S606/S622</f>
        <v>4.38192925559997E-2</v>
      </c>
      <c r="CB606" s="128">
        <f t="shared" ref="CB606" si="11293">T606/T622</f>
        <v>3.952205882352941E-2</v>
      </c>
      <c r="CC606" s="129">
        <f t="shared" ref="CC606" si="11294">U606/U622</f>
        <v>4.7951176983435047E-2</v>
      </c>
      <c r="CD606" s="130">
        <f t="shared" ref="CD606" si="11295">V606/V622</f>
        <v>3.7001716574480259E-2</v>
      </c>
      <c r="CE606" s="131">
        <f t="shared" ref="CE606" si="11296">W606/W622</f>
        <v>4.3346073662265464E-2</v>
      </c>
      <c r="CF606" s="128">
        <f t="shared" ref="CF606" si="11297">X606/X622</f>
        <v>5.0506186726659165E-2</v>
      </c>
      <c r="CG606" s="129">
        <f t="shared" ref="CG606" si="11298">Y606/Y622</f>
        <v>4.6325322187391153E-2</v>
      </c>
      <c r="CH606" s="130">
        <f t="shared" ref="CH606" si="11299">Z606/Z622</f>
        <v>5.2090620459559811E-2</v>
      </c>
      <c r="CI606" s="128">
        <f t="shared" ref="CI606" si="11300">AA606/AA622</f>
        <v>5.4887480664637493E-2</v>
      </c>
      <c r="CJ606" s="134">
        <f t="shared" ref="CJ606" si="11301">AB606/AB622</f>
        <v>4.4238580203685547E-2</v>
      </c>
      <c r="CK606" s="135">
        <f t="shared" ref="CK606" si="11302">AC606/AC622</f>
        <v>4.5148536011968367E-2</v>
      </c>
    </row>
    <row r="607" spans="1:89" x14ac:dyDescent="0.2">
      <c r="A607" s="136" t="s">
        <v>25</v>
      </c>
      <c r="B607" s="205">
        <v>510</v>
      </c>
      <c r="C607" s="189">
        <v>554</v>
      </c>
      <c r="D607" s="190">
        <v>258</v>
      </c>
      <c r="E607" s="191">
        <v>291</v>
      </c>
      <c r="F607" s="188">
        <v>673</v>
      </c>
      <c r="G607" s="192">
        <v>466</v>
      </c>
      <c r="H607" s="190">
        <v>806</v>
      </c>
      <c r="I607" s="191">
        <v>851</v>
      </c>
      <c r="J607" s="188">
        <v>114</v>
      </c>
      <c r="K607" s="189">
        <v>160</v>
      </c>
      <c r="L607" s="190">
        <v>411</v>
      </c>
      <c r="M607" s="188">
        <v>419</v>
      </c>
      <c r="N607" s="193">
        <v>787</v>
      </c>
      <c r="O607" s="206">
        <v>759</v>
      </c>
      <c r="P607" s="188">
        <v>367</v>
      </c>
      <c r="Q607" s="189">
        <v>385</v>
      </c>
      <c r="R607" s="190">
        <v>599</v>
      </c>
      <c r="S607" s="191">
        <v>499</v>
      </c>
      <c r="T607" s="197">
        <v>141</v>
      </c>
      <c r="U607" s="188">
        <v>140</v>
      </c>
      <c r="V607" s="190">
        <v>371</v>
      </c>
      <c r="W607" s="207">
        <v>525</v>
      </c>
      <c r="X607" s="188">
        <v>340</v>
      </c>
      <c r="Y607" s="192">
        <v>182</v>
      </c>
      <c r="Z607" s="190">
        <v>1024</v>
      </c>
      <c r="AA607" s="188">
        <v>998</v>
      </c>
      <c r="AB607" s="169">
        <f t="shared" si="11082"/>
        <v>6401</v>
      </c>
      <c r="AC607" s="170">
        <f t="shared" si="11083"/>
        <v>6229</v>
      </c>
      <c r="AE607" s="274" t="str">
        <f>$AE$18</f>
        <v>18:00 - 18:59</v>
      </c>
      <c r="AF607" s="125">
        <f t="shared" si="11274"/>
        <v>667</v>
      </c>
      <c r="AG607" s="189">
        <f t="shared" si="11274"/>
        <v>1604</v>
      </c>
      <c r="AH607" s="190">
        <f t="shared" si="11274"/>
        <v>334</v>
      </c>
      <c r="AI607" s="191">
        <f t="shared" si="11274"/>
        <v>481</v>
      </c>
      <c r="AJ607" s="275">
        <f t="shared" si="11274"/>
        <v>542</v>
      </c>
      <c r="AK607" s="192">
        <f t="shared" si="11274"/>
        <v>1801</v>
      </c>
      <c r="AL607" s="190">
        <f t="shared" si="11274"/>
        <v>1066</v>
      </c>
      <c r="AM607" s="191">
        <f t="shared" si="11274"/>
        <v>1952</v>
      </c>
      <c r="AN607" s="275">
        <f t="shared" si="11274"/>
        <v>361</v>
      </c>
      <c r="AO607" s="192">
        <f t="shared" si="11274"/>
        <v>139</v>
      </c>
      <c r="AP607" s="190">
        <f t="shared" si="11275"/>
        <v>1402</v>
      </c>
      <c r="AQ607" s="275">
        <f t="shared" si="11275"/>
        <v>300</v>
      </c>
      <c r="AR607" s="193">
        <f t="shared" si="11275"/>
        <v>1931</v>
      </c>
      <c r="AS607" s="194">
        <f t="shared" si="11275"/>
        <v>1111</v>
      </c>
      <c r="AT607" s="275">
        <f t="shared" si="11275"/>
        <v>824</v>
      </c>
      <c r="AU607" s="192">
        <f t="shared" si="11275"/>
        <v>869</v>
      </c>
      <c r="AV607" s="190">
        <f t="shared" si="11275"/>
        <v>864</v>
      </c>
      <c r="AW607" s="191">
        <f t="shared" si="11275"/>
        <v>1251</v>
      </c>
      <c r="AX607" s="275">
        <f t="shared" si="11275"/>
        <v>397</v>
      </c>
      <c r="AY607" s="192">
        <f t="shared" si="11275"/>
        <v>82</v>
      </c>
      <c r="AZ607" s="190">
        <f t="shared" si="11275"/>
        <v>1417</v>
      </c>
      <c r="BA607" s="191">
        <f t="shared" si="11275"/>
        <v>616</v>
      </c>
      <c r="BB607" s="275">
        <f t="shared" si="11275"/>
        <v>858</v>
      </c>
      <c r="BC607" s="192">
        <f t="shared" si="11275"/>
        <v>317</v>
      </c>
      <c r="BD607" s="190">
        <f t="shared" si="11275"/>
        <v>1175</v>
      </c>
      <c r="BE607" s="275">
        <f t="shared" si="11275"/>
        <v>1921</v>
      </c>
      <c r="BF607" s="171">
        <f>SUM(AF607,AH607,AJ607,AL607,AN607,AP607,AR607,AT607,AV607,AX607,AZ607,BB607,BD607)</f>
        <v>11838</v>
      </c>
      <c r="BG607" s="172">
        <f>SUM(AG607,AI607,AK607,AM607,AO607,AQ607,AS607,AU607,AW607,AY607,BA607,BC607,BE607)</f>
        <v>12444</v>
      </c>
      <c r="BI607" s="136" t="s">
        <v>25</v>
      </c>
      <c r="BJ607" s="128">
        <f>B607/B622</f>
        <v>4.1982219295357261E-2</v>
      </c>
      <c r="BK607" s="129">
        <f t="shared" ref="BK607" si="11303">C607/C622</f>
        <v>4.5872319284590547E-2</v>
      </c>
      <c r="BL607" s="130">
        <f t="shared" ref="BL607" si="11304">D607/D622</f>
        <v>4.5026178010471207E-2</v>
      </c>
      <c r="BM607" s="131">
        <f t="shared" ref="BM607" si="11305">E607/E622</f>
        <v>5.139526669021547E-2</v>
      </c>
      <c r="BN607" s="128">
        <f t="shared" ref="BN607" si="11306">F607/F622</f>
        <v>4.5602385147038897E-2</v>
      </c>
      <c r="BO607" s="129">
        <f t="shared" ref="BO607" si="11307">G607/G622</f>
        <v>3.2503313105949644E-2</v>
      </c>
      <c r="BP607" s="130">
        <f t="shared" ref="BP607" si="11308">H607/H622</f>
        <v>4.4191019244476125E-2</v>
      </c>
      <c r="BQ607" s="131">
        <f t="shared" ref="BQ607" si="11309">I607/I622</f>
        <v>4.3902187371027648E-2</v>
      </c>
      <c r="BR607" s="128">
        <f t="shared" ref="BR607" si="11310">J607/J622</f>
        <v>3.4193161367726453E-2</v>
      </c>
      <c r="BS607" s="129">
        <f t="shared" ref="BS607" si="11311">K607/K622</f>
        <v>4.778972520908005E-2</v>
      </c>
      <c r="BT607" s="130">
        <f t="shared" ref="BT607" si="11312">L607/L622</f>
        <v>3.7950138504155122E-2</v>
      </c>
      <c r="BU607" s="128">
        <f t="shared" ref="BU607" si="11313">M607/M622</f>
        <v>3.9809976247030879E-2</v>
      </c>
      <c r="BV607" s="132">
        <f t="shared" ref="BV607" si="11314">N607/N622</f>
        <v>3.8896851677951857E-2</v>
      </c>
      <c r="BW607" s="133">
        <f t="shared" ref="BW607" si="11315">O607/O622</f>
        <v>3.7817638266068758E-2</v>
      </c>
      <c r="BX607" s="128">
        <f t="shared" ref="BX607" si="11316">P607/P622</f>
        <v>3.518358738375995E-2</v>
      </c>
      <c r="BY607" s="129">
        <f t="shared" ref="BY607" si="11317">Q607/Q622</f>
        <v>3.7270087124878996E-2</v>
      </c>
      <c r="BZ607" s="130">
        <f t="shared" ref="BZ607" si="11318">R607/R622</f>
        <v>4.6037967873337943E-2</v>
      </c>
      <c r="CA607" s="131">
        <f t="shared" ref="CA607" si="11319">S607/S622</f>
        <v>3.7634814088543633E-2</v>
      </c>
      <c r="CB607" s="128">
        <f t="shared" ref="CB607" si="11320">T607/T622</f>
        <v>4.3198529411764705E-2</v>
      </c>
      <c r="CC607" s="129">
        <f t="shared" ref="CC607" si="11321">U607/U622</f>
        <v>4.0685847137460041E-2</v>
      </c>
      <c r="CD607" s="130">
        <f t="shared" ref="CD607" si="11322">V607/V622</f>
        <v>3.5380507343124167E-2</v>
      </c>
      <c r="CE607" s="131">
        <f t="shared" ref="CE607" si="11323">W607/W622</f>
        <v>4.5604586518415563E-2</v>
      </c>
      <c r="CF607" s="128">
        <f t="shared" ref="CF607" si="11324">X607/X622</f>
        <v>3.8245219347581551E-2</v>
      </c>
      <c r="CG607" s="129">
        <f t="shared" ref="CG607" si="11325">Y607/Y622</f>
        <v>3.1696273075583418E-2</v>
      </c>
      <c r="CH607" s="130">
        <f t="shared" ref="CH607" si="11326">Z607/Z622</f>
        <v>5.510412742829468E-2</v>
      </c>
      <c r="CI607" s="128">
        <f t="shared" ref="CI607" si="11327">AA607/AA622</f>
        <v>4.9797914275734746E-2</v>
      </c>
      <c r="CJ607" s="134">
        <f t="shared" ref="CJ607" si="11328">AB607/AB622</f>
        <v>4.2691263664072242E-2</v>
      </c>
      <c r="CK607" s="135">
        <f t="shared" ref="CK607" si="11329">AC607/AC622</f>
        <v>4.1602105150673224E-2</v>
      </c>
    </row>
    <row r="608" spans="1:89" ht="13.5" thickBot="1" x14ac:dyDescent="0.25">
      <c r="A608" s="145" t="s">
        <v>26</v>
      </c>
      <c r="B608" s="202">
        <v>404</v>
      </c>
      <c r="C608" s="196">
        <v>499</v>
      </c>
      <c r="D608" s="197">
        <v>226</v>
      </c>
      <c r="E608" s="198">
        <v>270</v>
      </c>
      <c r="F608" s="195">
        <v>515</v>
      </c>
      <c r="G608" s="199">
        <v>434</v>
      </c>
      <c r="H608" s="197">
        <v>821</v>
      </c>
      <c r="I608" s="198">
        <v>760</v>
      </c>
      <c r="J608" s="195">
        <v>153</v>
      </c>
      <c r="K608" s="196">
        <v>152</v>
      </c>
      <c r="L608" s="197">
        <v>405</v>
      </c>
      <c r="M608" s="195">
        <v>395</v>
      </c>
      <c r="N608" s="200">
        <v>822</v>
      </c>
      <c r="O608" s="203">
        <v>730</v>
      </c>
      <c r="P608" s="195">
        <v>425</v>
      </c>
      <c r="Q608" s="196">
        <v>389</v>
      </c>
      <c r="R608" s="197">
        <v>537</v>
      </c>
      <c r="S608" s="198">
        <v>538</v>
      </c>
      <c r="T608" s="195">
        <v>107</v>
      </c>
      <c r="U608" s="199">
        <v>155</v>
      </c>
      <c r="V608" s="197">
        <v>386</v>
      </c>
      <c r="W608" s="204">
        <v>486</v>
      </c>
      <c r="X608" s="195">
        <v>325</v>
      </c>
      <c r="Y608" s="199">
        <v>197</v>
      </c>
      <c r="Z608" s="197">
        <v>1008</v>
      </c>
      <c r="AA608" s="195">
        <v>1149</v>
      </c>
      <c r="AB608" s="169">
        <f t="shared" si="11082"/>
        <v>6134</v>
      </c>
      <c r="AC608" s="170">
        <f t="shared" si="11083"/>
        <v>6154</v>
      </c>
      <c r="AE608" s="272">
        <f>$AE$19</f>
        <v>0</v>
      </c>
      <c r="AF608" s="125">
        <f t="shared" si="11274"/>
        <v>0</v>
      </c>
      <c r="AG608" s="196">
        <f t="shared" si="11274"/>
        <v>0</v>
      </c>
      <c r="AH608" s="197">
        <f t="shared" si="11274"/>
        <v>0</v>
      </c>
      <c r="AI608" s="198">
        <f t="shared" si="11274"/>
        <v>0</v>
      </c>
      <c r="AJ608" s="195">
        <f t="shared" si="11274"/>
        <v>0</v>
      </c>
      <c r="AK608" s="199">
        <f t="shared" si="11274"/>
        <v>0</v>
      </c>
      <c r="AL608" s="197">
        <f t="shared" si="11274"/>
        <v>0</v>
      </c>
      <c r="AM608" s="198">
        <f t="shared" si="11274"/>
        <v>0</v>
      </c>
      <c r="AN608" s="195">
        <f t="shared" si="11274"/>
        <v>0</v>
      </c>
      <c r="AO608" s="199">
        <f t="shared" si="11274"/>
        <v>0</v>
      </c>
      <c r="AP608" s="197">
        <f t="shared" si="11275"/>
        <v>0</v>
      </c>
      <c r="AQ608" s="195">
        <f t="shared" si="11275"/>
        <v>0</v>
      </c>
      <c r="AR608" s="200">
        <f t="shared" si="11275"/>
        <v>0</v>
      </c>
      <c r="AS608" s="201">
        <f t="shared" si="11275"/>
        <v>0</v>
      </c>
      <c r="AT608" s="195">
        <f t="shared" si="11275"/>
        <v>0</v>
      </c>
      <c r="AU608" s="199">
        <f t="shared" si="11275"/>
        <v>0</v>
      </c>
      <c r="AV608" s="197">
        <f t="shared" si="11275"/>
        <v>0</v>
      </c>
      <c r="AW608" s="198">
        <f t="shared" si="11275"/>
        <v>0</v>
      </c>
      <c r="AX608" s="195">
        <f t="shared" si="11275"/>
        <v>0</v>
      </c>
      <c r="AY608" s="199">
        <f t="shared" si="11275"/>
        <v>0</v>
      </c>
      <c r="AZ608" s="197">
        <f t="shared" si="11275"/>
        <v>0</v>
      </c>
      <c r="BA608" s="198">
        <f t="shared" si="11275"/>
        <v>0</v>
      </c>
      <c r="BB608" s="195">
        <f t="shared" si="11275"/>
        <v>0</v>
      </c>
      <c r="BC608" s="199">
        <f t="shared" si="11275"/>
        <v>0</v>
      </c>
      <c r="BD608" s="197">
        <f t="shared" si="11275"/>
        <v>0</v>
      </c>
      <c r="BE608" s="195">
        <f t="shared" si="11275"/>
        <v>0</v>
      </c>
      <c r="BF608" s="171">
        <f>SUM(AF608,AH608,AJ608,AL608,AN608,AP608,AR608,AT608,AV608,AX608,AZ608,BB608,BD608)</f>
        <v>0</v>
      </c>
      <c r="BG608" s="172">
        <f>SUM(AG608,AI608,AK608,AM608,AO608,AQ608,AS608,AU608,AW608,AY608,BA608,BC608,BE608)</f>
        <v>0</v>
      </c>
      <c r="BI608" s="145" t="s">
        <v>26</v>
      </c>
      <c r="BJ608" s="128">
        <f>B608/B622</f>
        <v>3.325650312808693E-2</v>
      </c>
      <c r="BK608" s="129">
        <f t="shared" ref="BK608" si="11330">C608/C622</f>
        <v>4.131820816427921E-2</v>
      </c>
      <c r="BL608" s="130">
        <f t="shared" ref="BL608" si="11331">D608/D622</f>
        <v>3.9441535776614307E-2</v>
      </c>
      <c r="BM608" s="131">
        <f t="shared" ref="BM608" si="11332">E608/E622</f>
        <v>4.7686329918756626E-2</v>
      </c>
      <c r="BN608" s="128">
        <f t="shared" ref="BN608" si="11333">F608/F622</f>
        <v>3.4896327415638972E-2</v>
      </c>
      <c r="BO608" s="129">
        <f t="shared" ref="BO608" si="11334">G608/G622</f>
        <v>3.0271325939875846E-2</v>
      </c>
      <c r="BP608" s="130">
        <f t="shared" ref="BP608" si="11335">H608/H622</f>
        <v>4.5013432753988704E-2</v>
      </c>
      <c r="BQ608" s="131">
        <f t="shared" ref="BQ608" si="11336">I608/I622</f>
        <v>3.9207593891869584E-2</v>
      </c>
      <c r="BR608" s="128">
        <f t="shared" ref="BR608" si="11337">J608/J622</f>
        <v>4.5890821835632874E-2</v>
      </c>
      <c r="BS608" s="129">
        <f t="shared" ref="BS608" si="11338">K608/K622</f>
        <v>4.5400238948626048E-2</v>
      </c>
      <c r="BT608" s="130">
        <f t="shared" ref="BT608" si="11339">L608/L622</f>
        <v>3.7396121883656507E-2</v>
      </c>
      <c r="BU608" s="128">
        <f t="shared" ref="BU608" si="11340">M608/M622</f>
        <v>3.7529691211401428E-2</v>
      </c>
      <c r="BV608" s="132">
        <f t="shared" ref="BV608" si="11341">N608/N622</f>
        <v>4.062669895714921E-2</v>
      </c>
      <c r="BW608" s="133">
        <f t="shared" ref="BW608" si="11342">O608/O622</f>
        <v>3.6372695565520675E-2</v>
      </c>
      <c r="BX608" s="128">
        <f t="shared" ref="BX608" si="11343">P608/P622</f>
        <v>4.0743936343591219E-2</v>
      </c>
      <c r="BY608" s="129">
        <f t="shared" ref="BY608" si="11344">Q608/Q622</f>
        <v>3.765730880929332E-2</v>
      </c>
      <c r="BZ608" s="130">
        <f t="shared" ref="BZ608" si="11345">R608/R622</f>
        <v>4.1272769195296287E-2</v>
      </c>
      <c r="CA608" s="131">
        <f t="shared" ref="CA608" si="11346">S608/S622</f>
        <v>4.0576212384041029E-2</v>
      </c>
      <c r="CB608" s="128">
        <f t="shared" ref="CB608" si="11347">T608/T622</f>
        <v>3.2781862745098041E-2</v>
      </c>
      <c r="CC608" s="129">
        <f t="shared" ref="CC608" si="11348">U608/U622</f>
        <v>4.5045045045045043E-2</v>
      </c>
      <c r="CD608" s="130">
        <f t="shared" ref="CD608" si="11349">V608/V622</f>
        <v>3.6810986076673657E-2</v>
      </c>
      <c r="CE608" s="131">
        <f t="shared" ref="CE608" si="11350">W608/W622</f>
        <v>4.2216817234190407E-2</v>
      </c>
      <c r="CF608" s="128">
        <f t="shared" ref="CF608" si="11351">X608/X622</f>
        <v>3.6557930258717661E-2</v>
      </c>
      <c r="CG608" s="129">
        <f t="shared" ref="CG608" si="11352">Y608/Y622</f>
        <v>3.4308603274120518E-2</v>
      </c>
      <c r="CH608" s="130">
        <f t="shared" ref="CH608" si="11353">Z608/Z622</f>
        <v>5.4243125437227577E-2</v>
      </c>
      <c r="CI608" s="128">
        <f t="shared" ref="CI608" si="11354">AA608/AA622</f>
        <v>5.7332468439698615E-2</v>
      </c>
      <c r="CJ608" s="134">
        <f t="shared" ref="CJ608" si="11355">AB608/AB622</f>
        <v>4.0910515749948313E-2</v>
      </c>
      <c r="CK608" s="135">
        <f t="shared" ref="CK608" si="11356">AC608/AC622</f>
        <v>4.1101196836930969E-2</v>
      </c>
    </row>
    <row r="609" spans="1:89" ht="14.25" thickTop="1" thickBot="1" x14ac:dyDescent="0.25">
      <c r="A609" s="136" t="s">
        <v>27</v>
      </c>
      <c r="B609" s="205">
        <v>408</v>
      </c>
      <c r="C609" s="189">
        <v>531</v>
      </c>
      <c r="D609" s="190">
        <v>231</v>
      </c>
      <c r="E609" s="191">
        <v>205</v>
      </c>
      <c r="F609" s="188">
        <v>506</v>
      </c>
      <c r="G609" s="192">
        <v>514</v>
      </c>
      <c r="H609" s="190">
        <v>806</v>
      </c>
      <c r="I609" s="191">
        <v>937</v>
      </c>
      <c r="J609" s="188">
        <v>182</v>
      </c>
      <c r="K609" s="189">
        <v>118</v>
      </c>
      <c r="L609" s="190">
        <v>445</v>
      </c>
      <c r="M609" s="188">
        <v>335</v>
      </c>
      <c r="N609" s="193">
        <v>940</v>
      </c>
      <c r="O609" s="206">
        <v>775</v>
      </c>
      <c r="P609" s="188">
        <v>463</v>
      </c>
      <c r="Q609" s="189">
        <v>398</v>
      </c>
      <c r="R609" s="190">
        <v>687</v>
      </c>
      <c r="S609" s="191">
        <v>563</v>
      </c>
      <c r="T609" s="188">
        <v>136</v>
      </c>
      <c r="U609" s="192">
        <v>130</v>
      </c>
      <c r="V609" s="190">
        <v>503</v>
      </c>
      <c r="W609" s="207">
        <v>454</v>
      </c>
      <c r="X609" s="188">
        <v>334</v>
      </c>
      <c r="Y609" s="192">
        <v>195</v>
      </c>
      <c r="Z609" s="190">
        <v>956</v>
      </c>
      <c r="AA609" s="188">
        <v>1050</v>
      </c>
      <c r="AB609" s="169">
        <f t="shared" si="11082"/>
        <v>6597</v>
      </c>
      <c r="AC609" s="170">
        <f t="shared" si="11083"/>
        <v>6205</v>
      </c>
      <c r="AE609" s="266" t="s">
        <v>13</v>
      </c>
      <c r="AF609" s="20">
        <f t="shared" ref="AF609:BG609" si="11357">SUM(AF606:AF608)</f>
        <v>1360</v>
      </c>
      <c r="AG609" s="21">
        <f t="shared" si="11357"/>
        <v>2924</v>
      </c>
      <c r="AH609" s="20">
        <f t="shared" si="11357"/>
        <v>864</v>
      </c>
      <c r="AI609" s="21">
        <f t="shared" si="11357"/>
        <v>920</v>
      </c>
      <c r="AJ609" s="20">
        <f t="shared" si="11357"/>
        <v>1312</v>
      </c>
      <c r="AK609" s="21">
        <f t="shared" si="11357"/>
        <v>3537</v>
      </c>
      <c r="AL609" s="20">
        <f t="shared" si="11357"/>
        <v>2248</v>
      </c>
      <c r="AM609" s="21">
        <f t="shared" si="11357"/>
        <v>4237</v>
      </c>
      <c r="AN609" s="20">
        <f t="shared" si="11357"/>
        <v>865</v>
      </c>
      <c r="AO609" s="21">
        <f t="shared" si="11357"/>
        <v>279</v>
      </c>
      <c r="AP609" s="20">
        <f t="shared" si="11357"/>
        <v>2717</v>
      </c>
      <c r="AQ609" s="21">
        <f t="shared" si="11357"/>
        <v>709</v>
      </c>
      <c r="AR609" s="20">
        <f t="shared" si="11357"/>
        <v>4054</v>
      </c>
      <c r="AS609" s="21">
        <f t="shared" si="11357"/>
        <v>2301</v>
      </c>
      <c r="AT609" s="20">
        <f t="shared" si="11357"/>
        <v>1771</v>
      </c>
      <c r="AU609" s="21">
        <f t="shared" si="11357"/>
        <v>1695</v>
      </c>
      <c r="AV609" s="20">
        <f t="shared" si="11357"/>
        <v>1761</v>
      </c>
      <c r="AW609" s="21">
        <f t="shared" si="11357"/>
        <v>2530</v>
      </c>
      <c r="AX609" s="20">
        <f t="shared" si="11357"/>
        <v>863</v>
      </c>
      <c r="AY609" s="21">
        <f t="shared" si="11357"/>
        <v>180</v>
      </c>
      <c r="AZ609" s="20">
        <f t="shared" si="11357"/>
        <v>2592</v>
      </c>
      <c r="BA609" s="21">
        <f t="shared" si="11357"/>
        <v>1199</v>
      </c>
      <c r="BB609" s="20">
        <f t="shared" si="11357"/>
        <v>1867</v>
      </c>
      <c r="BC609" s="21">
        <f t="shared" si="11357"/>
        <v>615</v>
      </c>
      <c r="BD609" s="20">
        <f t="shared" si="11357"/>
        <v>2494</v>
      </c>
      <c r="BE609" s="21">
        <f t="shared" si="11357"/>
        <v>3893</v>
      </c>
      <c r="BF609" s="173">
        <f t="shared" si="11357"/>
        <v>24768</v>
      </c>
      <c r="BG609" s="174">
        <f t="shared" si="11357"/>
        <v>25019</v>
      </c>
      <c r="BI609" s="136" t="s">
        <v>27</v>
      </c>
      <c r="BJ609" s="128">
        <f>B609/B622</f>
        <v>3.3585775436285811E-2</v>
      </c>
      <c r="BK609" s="129">
        <f t="shared" ref="BK609" si="11358">C609/C622</f>
        <v>4.3967872816096716E-2</v>
      </c>
      <c r="BL609" s="130">
        <f t="shared" ref="BL609" si="11359">D609/D622</f>
        <v>4.0314136125654453E-2</v>
      </c>
      <c r="BM609" s="131">
        <f t="shared" ref="BM609" si="11360">E609/E622</f>
        <v>3.6206287530907807E-2</v>
      </c>
      <c r="BN609" s="128">
        <f t="shared" ref="BN609" si="11361">F609/F622</f>
        <v>3.4286488684103535E-2</v>
      </c>
      <c r="BO609" s="129">
        <f t="shared" ref="BO609" si="11362">G609/G622</f>
        <v>3.5851293855060334E-2</v>
      </c>
      <c r="BP609" s="130">
        <f t="shared" ref="BP609" si="11363">H609/H622</f>
        <v>4.4191019244476125E-2</v>
      </c>
      <c r="BQ609" s="131">
        <f t="shared" ref="BQ609" si="11364">I609/I622</f>
        <v>4.8338836153528686E-2</v>
      </c>
      <c r="BR609" s="128">
        <f t="shared" ref="BR609" si="11365">J609/J622</f>
        <v>5.4589082183563287E-2</v>
      </c>
      <c r="BS609" s="129">
        <f t="shared" ref="BS609" si="11366">K609/K622</f>
        <v>3.5244922341696537E-2</v>
      </c>
      <c r="BT609" s="130">
        <f t="shared" ref="BT609" si="11367">L609/L622</f>
        <v>4.1089566020313946E-2</v>
      </c>
      <c r="BU609" s="128">
        <f t="shared" ref="BU609" si="11368">M609/M622</f>
        <v>3.1828978622327794E-2</v>
      </c>
      <c r="BV609" s="132">
        <f t="shared" ref="BV609" si="11369">N609/N622</f>
        <v>4.6458755498443138E-2</v>
      </c>
      <c r="BW609" s="133">
        <f t="shared" ref="BW609" si="11370">O609/O622</f>
        <v>3.8614848031888388E-2</v>
      </c>
      <c r="BX609" s="128">
        <f t="shared" ref="BX609" si="11371">P609/P622</f>
        <v>4.4386923593135848E-2</v>
      </c>
      <c r="BY609" s="129">
        <f t="shared" ref="BY609" si="11372">Q609/Q622</f>
        <v>3.8528557599225556E-2</v>
      </c>
      <c r="BZ609" s="130">
        <f t="shared" ref="BZ609" si="11373">R609/R622</f>
        <v>5.2801475674429332E-2</v>
      </c>
      <c r="CA609" s="131">
        <f t="shared" ref="CA609" si="11374">S609/S622</f>
        <v>4.2461724111923976E-2</v>
      </c>
      <c r="CB609" s="128">
        <f t="shared" ref="CB609" si="11375">T609/T622</f>
        <v>4.1666666666666664E-2</v>
      </c>
      <c r="CC609" s="129">
        <f t="shared" ref="CC609" si="11376">U609/U622</f>
        <v>3.7779715199070037E-2</v>
      </c>
      <c r="CD609" s="130">
        <f t="shared" ref="CD609" si="11377">V609/V622</f>
        <v>4.7968720198359717E-2</v>
      </c>
      <c r="CE609" s="131">
        <f t="shared" ref="CE609" si="11378">W609/W622</f>
        <v>3.943710910354413E-2</v>
      </c>
      <c r="CF609" s="128">
        <f t="shared" ref="CF609" si="11379">X609/X622</f>
        <v>3.7570303712035999E-2</v>
      </c>
      <c r="CG609" s="129">
        <f t="shared" ref="CG609" si="11380">Y609/Y622</f>
        <v>3.3960292580982238E-2</v>
      </c>
      <c r="CH609" s="130">
        <f t="shared" ref="CH609" si="11381">Z609/Z622</f>
        <v>5.1444868966259487E-2</v>
      </c>
      <c r="CI609" s="128">
        <f t="shared" ref="CI609" si="11382">AA609/AA622</f>
        <v>5.2392595179881242E-2</v>
      </c>
      <c r="CJ609" s="134">
        <f t="shared" ref="CJ609" si="11383">AB609/AB622</f>
        <v>4.3998479361331756E-2</v>
      </c>
      <c r="CK609" s="135">
        <f t="shared" ref="CK609" si="11384">AC609/AC622</f>
        <v>4.1441814490275702E-2</v>
      </c>
    </row>
    <row r="610" spans="1:89" ht="13.5" thickTop="1" x14ac:dyDescent="0.2">
      <c r="A610" s="145" t="s">
        <v>28</v>
      </c>
      <c r="B610" s="202">
        <v>423</v>
      </c>
      <c r="C610" s="196">
        <v>805</v>
      </c>
      <c r="D610" s="197">
        <v>297</v>
      </c>
      <c r="E610" s="198">
        <v>306</v>
      </c>
      <c r="F610" s="195">
        <v>476</v>
      </c>
      <c r="G610" s="199">
        <v>918</v>
      </c>
      <c r="H610" s="197">
        <v>879</v>
      </c>
      <c r="I610" s="198">
        <v>1277</v>
      </c>
      <c r="J610" s="195">
        <v>206</v>
      </c>
      <c r="K610" s="196">
        <v>124</v>
      </c>
      <c r="L610" s="197">
        <v>802</v>
      </c>
      <c r="M610" s="195">
        <v>388</v>
      </c>
      <c r="N610" s="200">
        <v>1210</v>
      </c>
      <c r="O610" s="203">
        <v>764</v>
      </c>
      <c r="P610" s="195">
        <v>541</v>
      </c>
      <c r="Q610" s="196">
        <v>381</v>
      </c>
      <c r="R610" s="197">
        <v>608</v>
      </c>
      <c r="S610" s="198">
        <v>629</v>
      </c>
      <c r="T610" s="195">
        <v>224</v>
      </c>
      <c r="U610" s="199">
        <v>81</v>
      </c>
      <c r="V610" s="197">
        <v>680</v>
      </c>
      <c r="W610" s="204">
        <v>486</v>
      </c>
      <c r="X610" s="195">
        <v>432</v>
      </c>
      <c r="Y610" s="199">
        <v>216</v>
      </c>
      <c r="Z610" s="197">
        <v>1035</v>
      </c>
      <c r="AA610" s="195">
        <v>1261</v>
      </c>
      <c r="AB610" s="169">
        <f t="shared" si="11082"/>
        <v>7813</v>
      </c>
      <c r="AC610" s="170">
        <f t="shared" si="11083"/>
        <v>7636</v>
      </c>
      <c r="BI610" s="145" t="s">
        <v>28</v>
      </c>
      <c r="BJ610" s="128">
        <f>B610/B622</f>
        <v>3.4820546592031612E-2</v>
      </c>
      <c r="BK610" s="129">
        <f t="shared" ref="BK610" si="11385">C610/C622</f>
        <v>6.665562639728409E-2</v>
      </c>
      <c r="BL610" s="130">
        <f t="shared" ref="BL610" si="11386">D610/D622</f>
        <v>5.1832460732984295E-2</v>
      </c>
      <c r="BM610" s="131">
        <f t="shared" ref="BM610" si="11387">E610/E622</f>
        <v>5.4044507241257506E-2</v>
      </c>
      <c r="BN610" s="128">
        <f t="shared" ref="BN610" si="11388">F610/F622</f>
        <v>3.2253692912318742E-2</v>
      </c>
      <c r="BO610" s="129">
        <f t="shared" ref="BO610" si="11389">G610/G622</f>
        <v>6.4030131826741998E-2</v>
      </c>
      <c r="BP610" s="130">
        <f t="shared" ref="BP610" si="11390">H610/H622</f>
        <v>4.8193431657437356E-2</v>
      </c>
      <c r="BQ610" s="131">
        <f t="shared" ref="BQ610" si="11391">I610/I622</f>
        <v>6.5879075526207184E-2</v>
      </c>
      <c r="BR610" s="128">
        <f t="shared" ref="BR610" si="11392">J610/J622</f>
        <v>6.1787642471505699E-2</v>
      </c>
      <c r="BS610" s="129">
        <f t="shared" ref="BS610" si="11393">K610/K622</f>
        <v>3.7037037037037035E-2</v>
      </c>
      <c r="BT610" s="130">
        <f t="shared" ref="BT610" si="11394">L610/L622</f>
        <v>7.4053554939981531E-2</v>
      </c>
      <c r="BU610" s="128">
        <f t="shared" ref="BU610" si="11395">M610/M622</f>
        <v>3.6864608076009504E-2</v>
      </c>
      <c r="BV610" s="132">
        <f t="shared" ref="BV610" si="11396">N610/N622</f>
        <v>5.9803291652251275E-2</v>
      </c>
      <c r="BW610" s="133">
        <f t="shared" ref="BW610" si="11397">O610/O622</f>
        <v>3.8066766317887392E-2</v>
      </c>
      <c r="BX610" s="128">
        <f t="shared" ref="BX610" si="11398">P610/P622</f>
        <v>5.1864634263253766E-2</v>
      </c>
      <c r="BY610" s="129">
        <f t="shared" ref="BY610" si="11399">Q610/Q622</f>
        <v>3.6882865440464666E-2</v>
      </c>
      <c r="BZ610" s="130">
        <f t="shared" ref="BZ610" si="11400">R610/R622</f>
        <v>4.6729690262085927E-2</v>
      </c>
      <c r="CA610" s="131">
        <f t="shared" ref="CA610" si="11401">S610/S622</f>
        <v>4.7439475073534958E-2</v>
      </c>
      <c r="CB610" s="128">
        <f t="shared" ref="CB610" si="11402">T610/T622</f>
        <v>6.8627450980392163E-2</v>
      </c>
      <c r="CC610" s="129">
        <f t="shared" ref="CC610" si="11403">U610/U622</f>
        <v>2.3539668700959023E-2</v>
      </c>
      <c r="CD610" s="130">
        <f t="shared" ref="CD610" si="11404">V610/V622</f>
        <v>6.4848369254243754E-2</v>
      </c>
      <c r="CE610" s="131">
        <f t="shared" ref="CE610" si="11405">W610/W622</f>
        <v>4.2216817234190407E-2</v>
      </c>
      <c r="CF610" s="128">
        <f t="shared" ref="CF610" si="11406">X610/X622</f>
        <v>4.8593925759280093E-2</v>
      </c>
      <c r="CG610" s="129">
        <f t="shared" ref="CG610" si="11407">Y610/Y622</f>
        <v>3.7617554858934171E-2</v>
      </c>
      <c r="CH610" s="130">
        <f t="shared" ref="CH610" si="11408">Z610/Z622</f>
        <v>5.5696066297153311E-2</v>
      </c>
      <c r="CI610" s="128">
        <f t="shared" ref="CI610" si="11409">AA610/AA622</f>
        <v>6.292101192555262E-2</v>
      </c>
      <c r="CJ610" s="134">
        <f t="shared" ref="CJ610" si="11410">AB610/AB622</f>
        <v>5.2108552258615284E-2</v>
      </c>
      <c r="CK610" s="135">
        <f t="shared" ref="CK610" si="11411">AC610/AC622</f>
        <v>5.0999145116477879E-2</v>
      </c>
    </row>
    <row r="611" spans="1:89" x14ac:dyDescent="0.2">
      <c r="A611" s="136" t="s">
        <v>29</v>
      </c>
      <c r="B611" s="205">
        <v>517</v>
      </c>
      <c r="C611" s="189">
        <v>1154</v>
      </c>
      <c r="D611" s="190">
        <v>495</v>
      </c>
      <c r="E611" s="191">
        <v>375</v>
      </c>
      <c r="F611" s="188">
        <v>662</v>
      </c>
      <c r="G611" s="192">
        <v>1357</v>
      </c>
      <c r="H611" s="190">
        <v>983</v>
      </c>
      <c r="I611" s="191">
        <v>1508</v>
      </c>
      <c r="J611" s="188">
        <v>393</v>
      </c>
      <c r="K611" s="189">
        <v>91</v>
      </c>
      <c r="L611" s="190">
        <v>958</v>
      </c>
      <c r="M611" s="188">
        <v>332</v>
      </c>
      <c r="N611" s="193">
        <v>1608</v>
      </c>
      <c r="O611" s="206">
        <v>1043</v>
      </c>
      <c r="P611" s="188">
        <v>794</v>
      </c>
      <c r="Q611" s="189">
        <v>554</v>
      </c>
      <c r="R611" s="190">
        <v>917</v>
      </c>
      <c r="S611" s="191">
        <v>988</v>
      </c>
      <c r="T611" s="188">
        <v>464</v>
      </c>
      <c r="U611" s="192">
        <v>77</v>
      </c>
      <c r="V611" s="190">
        <v>1092</v>
      </c>
      <c r="W611" s="207">
        <v>570</v>
      </c>
      <c r="X611" s="188">
        <v>780</v>
      </c>
      <c r="Y611" s="192">
        <v>189</v>
      </c>
      <c r="Z611" s="190">
        <v>1291</v>
      </c>
      <c r="AA611" s="188">
        <v>1391</v>
      </c>
      <c r="AB611" s="169">
        <f t="shared" si="11082"/>
        <v>10954</v>
      </c>
      <c r="AC611" s="170">
        <f t="shared" si="11083"/>
        <v>9629</v>
      </c>
      <c r="BI611" s="136" t="s">
        <v>29</v>
      </c>
      <c r="BJ611" s="128">
        <f>B611/B622</f>
        <v>4.2558445834705298E-2</v>
      </c>
      <c r="BK611" s="129">
        <f t="shared" ref="BK611" si="11412">C611/C622</f>
        <v>9.5553531506168757E-2</v>
      </c>
      <c r="BL611" s="130">
        <f t="shared" ref="BL611" si="11413">D611/D622</f>
        <v>8.6387434554973816E-2</v>
      </c>
      <c r="BM611" s="131">
        <f t="shared" ref="BM611" si="11414">E611/E622</f>
        <v>6.6231013776050868E-2</v>
      </c>
      <c r="BN611" s="128">
        <f t="shared" ref="BN611" si="11415">F611/F622</f>
        <v>4.4857026697384471E-2</v>
      </c>
      <c r="BO611" s="129">
        <f t="shared" ref="BO611" si="11416">G611/G622</f>
        <v>9.4650205761316872E-2</v>
      </c>
      <c r="BP611" s="130">
        <f t="shared" ref="BP611" si="11417">H611/H622</f>
        <v>5.3895498656724598E-2</v>
      </c>
      <c r="BQ611" s="131">
        <f t="shared" ref="BQ611" si="11418">I611/I622</f>
        <v>7.7796120511762282E-2</v>
      </c>
      <c r="BR611" s="128">
        <f t="shared" ref="BR611" si="11419">J611/J622</f>
        <v>0.11787642471505699</v>
      </c>
      <c r="BS611" s="129">
        <f t="shared" ref="BS611" si="11420">K611/K622</f>
        <v>2.7180406212664276E-2</v>
      </c>
      <c r="BT611" s="130">
        <f t="shared" ref="BT611" si="11421">L611/L622</f>
        <v>8.8457987072945526E-2</v>
      </c>
      <c r="BU611" s="128">
        <f t="shared" ref="BU611" si="11422">M611/M622</f>
        <v>3.1543942992874108E-2</v>
      </c>
      <c r="BV611" s="132">
        <f t="shared" ref="BV611" si="11423">N611/N622</f>
        <v>7.9474126427124009E-2</v>
      </c>
      <c r="BW611" s="133">
        <f t="shared" ref="BW611" si="11424">O611/O622</f>
        <v>5.1968111609367214E-2</v>
      </c>
      <c r="BX611" s="128">
        <f t="shared" ref="BX611" si="11425">P611/P622</f>
        <v>7.6119259898379824E-2</v>
      </c>
      <c r="BY611" s="129">
        <f t="shared" ref="BY611" si="11426">Q611/Q622</f>
        <v>5.3630203291384321E-2</v>
      </c>
      <c r="BZ611" s="130">
        <f t="shared" ref="BZ611" si="11427">R611/R622</f>
        <v>7.0478825609099988E-2</v>
      </c>
      <c r="CA611" s="131">
        <f t="shared" ref="CA611" si="11428">S611/S622</f>
        <v>7.4515423485934082E-2</v>
      </c>
      <c r="CB611" s="128">
        <f t="shared" ref="CB611" si="11429">T611/T622</f>
        <v>0.14215686274509803</v>
      </c>
      <c r="CC611" s="129">
        <f t="shared" ref="CC611" si="11430">U611/U622</f>
        <v>2.2377215925603024E-2</v>
      </c>
      <c r="CD611" s="130">
        <f t="shared" ref="CD611" si="11431">V611/V622</f>
        <v>0.1041388518024032</v>
      </c>
      <c r="CE611" s="131">
        <f t="shared" ref="CE611" si="11432">W611/W622</f>
        <v>4.9513551077136904E-2</v>
      </c>
      <c r="CF611" s="128">
        <f t="shared" ref="CF611" si="11433">X611/X622</f>
        <v>8.7739032620922391E-2</v>
      </c>
      <c r="CG611" s="129">
        <f t="shared" ref="CG611" si="11434">Y611/Y622</f>
        <v>3.2915360501567396E-2</v>
      </c>
      <c r="CH611" s="130">
        <f t="shared" ref="CH611" si="11435">Z611/Z622</f>
        <v>6.9472098154226988E-2</v>
      </c>
      <c r="CI611" s="128">
        <f t="shared" ref="CI611" si="11436">AA611/AA622</f>
        <v>6.9407714185918873E-2</v>
      </c>
      <c r="CJ611" s="134">
        <f t="shared" ref="CJ611" si="11437">AB611/AB622</f>
        <v>7.3057350753983341E-2</v>
      </c>
      <c r="CK611" s="135">
        <f t="shared" ref="CK611" si="11438">AC611/AC622</f>
        <v>6.4309948706988668E-2</v>
      </c>
    </row>
    <row r="612" spans="1:89" x14ac:dyDescent="0.2">
      <c r="A612" s="145" t="s">
        <v>30</v>
      </c>
      <c r="B612" s="202">
        <v>693</v>
      </c>
      <c r="C612" s="196">
        <v>1320</v>
      </c>
      <c r="D612" s="197">
        <v>530</v>
      </c>
      <c r="E612" s="198">
        <v>439</v>
      </c>
      <c r="F612" s="195">
        <v>770</v>
      </c>
      <c r="G612" s="199">
        <v>1736</v>
      </c>
      <c r="H612" s="197">
        <v>1182</v>
      </c>
      <c r="I612" s="198">
        <v>2285</v>
      </c>
      <c r="J612" s="195">
        <v>504</v>
      </c>
      <c r="K612" s="196">
        <v>140</v>
      </c>
      <c r="L612" s="197">
        <v>1315</v>
      </c>
      <c r="M612" s="195">
        <v>409</v>
      </c>
      <c r="N612" s="200">
        <v>2123</v>
      </c>
      <c r="O612" s="203">
        <v>1190</v>
      </c>
      <c r="P612" s="195">
        <v>947</v>
      </c>
      <c r="Q612" s="196">
        <v>826</v>
      </c>
      <c r="R612" s="197">
        <v>897</v>
      </c>
      <c r="S612" s="198">
        <v>1279</v>
      </c>
      <c r="T612" s="195">
        <v>466</v>
      </c>
      <c r="U612" s="199">
        <v>98</v>
      </c>
      <c r="V612" s="197">
        <v>1175</v>
      </c>
      <c r="W612" s="204">
        <v>583</v>
      </c>
      <c r="X612" s="195">
        <v>1009</v>
      </c>
      <c r="Y612" s="199">
        <v>298</v>
      </c>
      <c r="Z612" s="197">
        <v>1319</v>
      </c>
      <c r="AA612" s="195">
        <v>1972</v>
      </c>
      <c r="AB612" s="169">
        <f t="shared" si="11082"/>
        <v>12930</v>
      </c>
      <c r="AC612" s="170">
        <f t="shared" si="11083"/>
        <v>12575</v>
      </c>
      <c r="BI612" s="145" t="s">
        <v>30</v>
      </c>
      <c r="BJ612" s="128">
        <f>B612/B622</f>
        <v>5.704642739545604E-2</v>
      </c>
      <c r="BK612" s="129">
        <f t="shared" ref="BK612" si="11439">C612/C622</f>
        <v>0.10929866688747206</v>
      </c>
      <c r="BL612" s="130">
        <f t="shared" ref="BL612" si="11440">D612/D622</f>
        <v>9.2495636998254804E-2</v>
      </c>
      <c r="BM612" s="131">
        <f t="shared" ref="BM612" si="11441">E612/E622</f>
        <v>7.753444012716354E-2</v>
      </c>
      <c r="BN612" s="128">
        <f t="shared" ref="BN612" si="11442">F612/F622</f>
        <v>5.2175091475809732E-2</v>
      </c>
      <c r="BO612" s="129">
        <f t="shared" ref="BO612" si="11443">G612/G622</f>
        <v>0.12108530375950338</v>
      </c>
      <c r="BP612" s="130">
        <f t="shared" ref="BP612" si="11444">H612/H622</f>
        <v>6.4806184549591528E-2</v>
      </c>
      <c r="BQ612" s="131">
        <f t="shared" ref="BQ612" si="11445">I612/I622</f>
        <v>0.11788072637226579</v>
      </c>
      <c r="BR612" s="128">
        <f t="shared" ref="BR612" si="11446">J612/J622</f>
        <v>0.15116976604679064</v>
      </c>
      <c r="BS612" s="129">
        <f t="shared" ref="BS612" si="11447">K612/K622</f>
        <v>4.1816009557945039E-2</v>
      </c>
      <c r="BT612" s="130">
        <f t="shared" ref="BT612" si="11448">L612/L622</f>
        <v>0.12142197599261312</v>
      </c>
      <c r="BU612" s="128">
        <f t="shared" ref="BU612" si="11449">M612/M622</f>
        <v>3.8859857482185275E-2</v>
      </c>
      <c r="BV612" s="132">
        <f t="shared" ref="BV612" si="11450">N612/N622</f>
        <v>0.1049275935353136</v>
      </c>
      <c r="BW612" s="133">
        <f t="shared" ref="BW612" si="11451">O612/O622</f>
        <v>5.9292476332835076E-2</v>
      </c>
      <c r="BX612" s="128">
        <f t="shared" ref="BX612" si="11452">P612/P622</f>
        <v>9.0787076982072668E-2</v>
      </c>
      <c r="BY612" s="129">
        <f t="shared" ref="BY612" si="11453">Q612/Q622</f>
        <v>7.9961277831558569E-2</v>
      </c>
      <c r="BZ612" s="130">
        <f t="shared" ref="BZ612" si="11454">R612/R622</f>
        <v>6.8941664745215583E-2</v>
      </c>
      <c r="CA612" s="131">
        <f t="shared" ref="CA612" si="11455">S612/S622</f>
        <v>9.6462779998491593E-2</v>
      </c>
      <c r="CB612" s="128">
        <f t="shared" ref="CB612" si="11456">T612/T622</f>
        <v>0.14276960784313725</v>
      </c>
      <c r="CC612" s="129">
        <f t="shared" ref="CC612" si="11457">U612/U622</f>
        <v>2.8480092996222027E-2</v>
      </c>
      <c r="CD612" s="130">
        <f t="shared" ref="CD612" si="11458">V612/V622</f>
        <v>0.11205416746137707</v>
      </c>
      <c r="CE612" s="131">
        <f t="shared" ref="CE612" si="11459">W612/W622</f>
        <v>5.0642807505211954E-2</v>
      </c>
      <c r="CF612" s="128">
        <f t="shared" ref="CF612" si="11460">X612/X622</f>
        <v>0.11349831271091114</v>
      </c>
      <c r="CG612" s="129">
        <f t="shared" ref="CG612" si="11461">Y612/Y622</f>
        <v>5.1898293277603626E-2</v>
      </c>
      <c r="CH612" s="130">
        <f t="shared" ref="CH612" si="11462">Z612/Z622</f>
        <v>7.0978851638594409E-2</v>
      </c>
      <c r="CI612" s="128">
        <f t="shared" ref="CI612" si="11463">AA612/AA622</f>
        <v>9.8398283518786489E-2</v>
      </c>
      <c r="CJ612" s="134">
        <f t="shared" ref="CJ612" si="11464">AB612/AB622</f>
        <v>8.6236219212069073E-2</v>
      </c>
      <c r="CK612" s="135">
        <f t="shared" ref="CK612" si="11465">AC612/AC622</f>
        <v>8.398562727078436E-2</v>
      </c>
    </row>
    <row r="613" spans="1:89" x14ac:dyDescent="0.2">
      <c r="A613" s="136" t="s">
        <v>31</v>
      </c>
      <c r="B613" s="205">
        <v>667</v>
      </c>
      <c r="C613" s="189">
        <v>1604</v>
      </c>
      <c r="D613" s="190">
        <v>334</v>
      </c>
      <c r="E613" s="191">
        <v>481</v>
      </c>
      <c r="F613" s="188">
        <v>542</v>
      </c>
      <c r="G613" s="192">
        <v>1801</v>
      </c>
      <c r="H613" s="190">
        <v>1066</v>
      </c>
      <c r="I613" s="191">
        <v>1952</v>
      </c>
      <c r="J613" s="188">
        <v>361</v>
      </c>
      <c r="K613" s="189">
        <v>139</v>
      </c>
      <c r="L613" s="190">
        <v>1402</v>
      </c>
      <c r="M613" s="188">
        <v>300</v>
      </c>
      <c r="N613" s="193">
        <v>1931</v>
      </c>
      <c r="O613" s="206">
        <v>1111</v>
      </c>
      <c r="P613" s="188">
        <v>824</v>
      </c>
      <c r="Q613" s="189">
        <v>869</v>
      </c>
      <c r="R613" s="190">
        <v>864</v>
      </c>
      <c r="S613" s="191">
        <v>1251</v>
      </c>
      <c r="T613" s="188">
        <v>397</v>
      </c>
      <c r="U613" s="192">
        <v>82</v>
      </c>
      <c r="V613" s="190">
        <v>1417</v>
      </c>
      <c r="W613" s="207">
        <v>616</v>
      </c>
      <c r="X613" s="188">
        <v>858</v>
      </c>
      <c r="Y613" s="192">
        <v>317</v>
      </c>
      <c r="Z613" s="190">
        <v>1175</v>
      </c>
      <c r="AA613" s="188">
        <v>1921</v>
      </c>
      <c r="AB613" s="169">
        <f t="shared" si="11082"/>
        <v>11838</v>
      </c>
      <c r="AC613" s="170">
        <f t="shared" si="11083"/>
        <v>12444</v>
      </c>
      <c r="BI613" s="136" t="s">
        <v>31</v>
      </c>
      <c r="BJ613" s="128">
        <f>B613/B622</f>
        <v>5.490615739216332E-2</v>
      </c>
      <c r="BK613" s="129">
        <f t="shared" ref="BK613" si="11466">C613/C622</f>
        <v>0.1328144406723524</v>
      </c>
      <c r="BL613" s="130">
        <f t="shared" ref="BL613" si="11467">D613/D622</f>
        <v>5.8289703315881326E-2</v>
      </c>
      <c r="BM613" s="131">
        <f t="shared" ref="BM613" si="11468">E613/E622</f>
        <v>8.4952313670081242E-2</v>
      </c>
      <c r="BN613" s="128">
        <f t="shared" ref="BN613" si="11469">F613/F622</f>
        <v>3.6725843610245293E-2</v>
      </c>
      <c r="BO613" s="129">
        <f t="shared" ref="BO613" si="11470">G613/G622</f>
        <v>0.12561902769059077</v>
      </c>
      <c r="BP613" s="130">
        <f t="shared" ref="BP613" si="11471">H613/H622</f>
        <v>5.844618674269423E-2</v>
      </c>
      <c r="BQ613" s="131">
        <f t="shared" ref="BQ613" si="11472">I613/I622</f>
        <v>0.10070160957490713</v>
      </c>
      <c r="BR613" s="128">
        <f t="shared" ref="BR613" si="11473">J613/J622</f>
        <v>0.10827834433113377</v>
      </c>
      <c r="BS613" s="129">
        <f t="shared" ref="BS613" si="11474">K613/K622</f>
        <v>4.151732377538829E-2</v>
      </c>
      <c r="BT613" s="130">
        <f t="shared" ref="BT613" si="11475">L613/L622</f>
        <v>0.12945521698984302</v>
      </c>
      <c r="BU613" s="128">
        <f t="shared" ref="BU613" si="11476">M613/M622</f>
        <v>2.8503562945368172E-2</v>
      </c>
      <c r="BV613" s="132">
        <f t="shared" ref="BV613" si="11477">N613/N622</f>
        <v>9.5438145603716704E-2</v>
      </c>
      <c r="BW613" s="133">
        <f t="shared" ref="BW613" si="11478">O613/O622</f>
        <v>5.5356253114100647E-2</v>
      </c>
      <c r="BX613" s="128">
        <f t="shared" ref="BX613" si="11479">P613/P622</f>
        <v>7.8995302463809799E-2</v>
      </c>
      <c r="BY613" s="129">
        <f t="shared" ref="BY613" si="11480">Q613/Q622</f>
        <v>8.4123910939012586E-2</v>
      </c>
      <c r="BZ613" s="130">
        <f t="shared" ref="BZ613" si="11481">R613/R622</f>
        <v>6.6405349319806323E-2</v>
      </c>
      <c r="CA613" s="131">
        <f t="shared" ref="CA613" si="11482">S613/S622</f>
        <v>9.4351006863262685E-2</v>
      </c>
      <c r="CB613" s="128">
        <f t="shared" ref="CB613" si="11483">T613/T622</f>
        <v>0.12162990196078431</v>
      </c>
      <c r="CC613" s="129">
        <f t="shared" ref="CC613" si="11484">U613/U622</f>
        <v>2.3830281894798022E-2</v>
      </c>
      <c r="CD613" s="130">
        <f t="shared" ref="CD613" si="11485">V613/V622</f>
        <v>0.1351325576959756</v>
      </c>
      <c r="CE613" s="131">
        <f t="shared" ref="CE613" si="11486">W613/W622</f>
        <v>5.3509381514940932E-2</v>
      </c>
      <c r="CF613" s="128">
        <f t="shared" ref="CF613" si="11487">X613/X622</f>
        <v>9.6512935883014628E-2</v>
      </c>
      <c r="CG613" s="129">
        <f t="shared" ref="CG613" si="11488">Y613/Y622</f>
        <v>5.5207244862417279E-2</v>
      </c>
      <c r="CH613" s="130">
        <f t="shared" ref="CH613" si="11489">Z613/Z622</f>
        <v>6.3229833718990477E-2</v>
      </c>
      <c r="CI613" s="128">
        <f t="shared" ref="CI613" si="11490">AA613/AA622</f>
        <v>9.5853500324335109E-2</v>
      </c>
      <c r="CJ613" s="134">
        <f t="shared" ref="CJ613" si="11491">AB613/AB622</f>
        <v>7.8953160327337485E-2</v>
      </c>
      <c r="CK613" s="135">
        <f t="shared" ref="CK613" si="11492">AC613/AC622</f>
        <v>8.3110707416114551E-2</v>
      </c>
    </row>
    <row r="614" spans="1:89" x14ac:dyDescent="0.2">
      <c r="A614" s="145" t="s">
        <v>32</v>
      </c>
      <c r="B614" s="202">
        <v>837</v>
      </c>
      <c r="C614" s="196">
        <v>1114</v>
      </c>
      <c r="D614" s="197">
        <v>261</v>
      </c>
      <c r="E614" s="198">
        <v>479</v>
      </c>
      <c r="F614" s="195">
        <v>444</v>
      </c>
      <c r="G614" s="199">
        <v>1647</v>
      </c>
      <c r="H614" s="197">
        <v>1024</v>
      </c>
      <c r="I614" s="198">
        <v>1898</v>
      </c>
      <c r="J614" s="195">
        <v>371</v>
      </c>
      <c r="K614" s="196">
        <v>107</v>
      </c>
      <c r="L614" s="197">
        <v>1379</v>
      </c>
      <c r="M614" s="195">
        <v>368</v>
      </c>
      <c r="N614" s="200">
        <v>1904</v>
      </c>
      <c r="O614" s="203">
        <v>1056</v>
      </c>
      <c r="P614" s="195">
        <v>650</v>
      </c>
      <c r="Q614" s="196">
        <v>852</v>
      </c>
      <c r="R614" s="197">
        <v>681</v>
      </c>
      <c r="S614" s="198">
        <v>1235</v>
      </c>
      <c r="T614" s="195">
        <v>192</v>
      </c>
      <c r="U614" s="199">
        <v>93</v>
      </c>
      <c r="V614" s="197">
        <v>1418</v>
      </c>
      <c r="W614" s="204">
        <v>525</v>
      </c>
      <c r="X614" s="195">
        <v>467</v>
      </c>
      <c r="Y614" s="199">
        <v>329</v>
      </c>
      <c r="Z614" s="197">
        <v>1043</v>
      </c>
      <c r="AA614" s="195">
        <v>1509</v>
      </c>
      <c r="AB614" s="169">
        <f t="shared" si="11082"/>
        <v>10671</v>
      </c>
      <c r="AC614" s="170">
        <f t="shared" si="11083"/>
        <v>11212</v>
      </c>
      <c r="BI614" s="145" t="s">
        <v>32</v>
      </c>
      <c r="BJ614" s="128">
        <f>B614/B622</f>
        <v>6.8900230490615735E-2</v>
      </c>
      <c r="BK614" s="129">
        <f t="shared" ref="BK614" si="11493">C614/C622</f>
        <v>9.2241450691396873E-2</v>
      </c>
      <c r="BL614" s="130">
        <f t="shared" ref="BL614" si="11494">D614/D622</f>
        <v>4.5549738219895289E-2</v>
      </c>
      <c r="BM614" s="131">
        <f t="shared" ref="BM614" si="11495">E614/E622</f>
        <v>8.4599081596608977E-2</v>
      </c>
      <c r="BN614" s="128">
        <f t="shared" ref="BN614" si="11496">F614/F622</f>
        <v>3.0085377422414961E-2</v>
      </c>
      <c r="BO614" s="129">
        <f t="shared" ref="BO614" si="11497">G614/G622</f>
        <v>0.11487758945386065</v>
      </c>
      <c r="BP614" s="130">
        <f t="shared" ref="BP614" si="11498">H614/H622</f>
        <v>5.6143428916058995E-2</v>
      </c>
      <c r="BQ614" s="131">
        <f t="shared" ref="BQ614" si="11499">I614/I622</f>
        <v>9.7915806851011145E-2</v>
      </c>
      <c r="BR614" s="128">
        <f t="shared" ref="BR614" si="11500">J614/J622</f>
        <v>0.11127774445110977</v>
      </c>
      <c r="BS614" s="129">
        <f t="shared" ref="BS614" si="11501">K614/K622</f>
        <v>3.1959378733572283E-2</v>
      </c>
      <c r="BT614" s="130">
        <f t="shared" ref="BT614" si="11502">L614/L622</f>
        <v>0.127331486611265</v>
      </c>
      <c r="BU614" s="128">
        <f t="shared" ref="BU614" si="11503">M614/M622</f>
        <v>3.4964370546318291E-2</v>
      </c>
      <c r="BV614" s="132">
        <f t="shared" ref="BV614" si="11504">N614/N622</f>
        <v>9.4103691988335889E-2</v>
      </c>
      <c r="BW614" s="133">
        <f t="shared" ref="BW614" si="11505">O614/O622</f>
        <v>5.2615844544095666E-2</v>
      </c>
      <c r="BX614" s="128">
        <f t="shared" ref="BX614" si="11506">P614/P622</f>
        <v>6.2314255584315983E-2</v>
      </c>
      <c r="BY614" s="129">
        <f t="shared" ref="BY614" si="11507">Q614/Q622</f>
        <v>8.2478218780251689E-2</v>
      </c>
      <c r="BZ614" s="130">
        <f t="shared" ref="BZ614" si="11508">R614/R622</f>
        <v>5.234032741526401E-2</v>
      </c>
      <c r="CA614" s="131">
        <f t="shared" ref="CA614" si="11509">S614/S622</f>
        <v>9.3144279357417606E-2</v>
      </c>
      <c r="CB614" s="128">
        <f t="shared" ref="CB614" si="11510">T614/T622</f>
        <v>5.8823529411764705E-2</v>
      </c>
      <c r="CC614" s="129">
        <f t="shared" ref="CC614" si="11511">U614/U622</f>
        <v>2.7027027027027029E-2</v>
      </c>
      <c r="CD614" s="130">
        <f t="shared" ref="CD614" si="11512">V614/V622</f>
        <v>0.1352279229448789</v>
      </c>
      <c r="CE614" s="131">
        <f t="shared" ref="CE614" si="11513">W614/W622</f>
        <v>4.5604586518415563E-2</v>
      </c>
      <c r="CF614" s="128">
        <f t="shared" ref="CF614" si="11514">X614/X622</f>
        <v>5.2530933633295841E-2</v>
      </c>
      <c r="CG614" s="129">
        <f t="shared" ref="CG614" si="11515">Y614/Y622</f>
        <v>5.7297109021246954E-2</v>
      </c>
      <c r="CH614" s="130">
        <f t="shared" ref="CH614" si="11516">Z614/Z622</f>
        <v>5.6126567292686863E-2</v>
      </c>
      <c r="CI614" s="128">
        <f t="shared" ref="CI614" si="11517">AA614/AA622</f>
        <v>7.5295643929943618E-2</v>
      </c>
      <c r="CJ614" s="134">
        <f t="shared" ref="CJ614" si="11518">AB614/AB622</f>
        <v>7.1169891354368839E-2</v>
      </c>
      <c r="CK614" s="135">
        <f t="shared" ref="CK614" si="11519">AC614/AC622</f>
        <v>7.4882453515708491E-2</v>
      </c>
    </row>
    <row r="615" spans="1:89" x14ac:dyDescent="0.2">
      <c r="A615" s="136" t="s">
        <v>33</v>
      </c>
      <c r="B615" s="205">
        <v>543</v>
      </c>
      <c r="C615" s="189">
        <v>658</v>
      </c>
      <c r="D615" s="190">
        <v>171</v>
      </c>
      <c r="E615" s="191">
        <v>339</v>
      </c>
      <c r="F615" s="188">
        <v>523</v>
      </c>
      <c r="G615" s="192">
        <v>1064</v>
      </c>
      <c r="H615" s="190">
        <v>710</v>
      </c>
      <c r="I615" s="191">
        <v>1309</v>
      </c>
      <c r="J615" s="188">
        <v>148</v>
      </c>
      <c r="K615" s="189">
        <v>52</v>
      </c>
      <c r="L615" s="190">
        <v>597</v>
      </c>
      <c r="M615" s="188">
        <v>394</v>
      </c>
      <c r="N615" s="193">
        <v>859</v>
      </c>
      <c r="O615" s="206">
        <v>1067</v>
      </c>
      <c r="P615" s="188">
        <v>399</v>
      </c>
      <c r="Q615" s="189">
        <v>630</v>
      </c>
      <c r="R615" s="190">
        <v>664</v>
      </c>
      <c r="S615" s="191">
        <v>618</v>
      </c>
      <c r="T615" s="188">
        <v>135</v>
      </c>
      <c r="U615" s="192">
        <v>97</v>
      </c>
      <c r="V615" s="190">
        <v>689</v>
      </c>
      <c r="W615" s="207">
        <v>446</v>
      </c>
      <c r="X615" s="188">
        <v>315</v>
      </c>
      <c r="Y615" s="192">
        <v>306</v>
      </c>
      <c r="Z615" s="190">
        <v>762</v>
      </c>
      <c r="AA615" s="188">
        <v>939</v>
      </c>
      <c r="AB615" s="169">
        <f t="shared" si="11082"/>
        <v>6515</v>
      </c>
      <c r="AC615" s="170">
        <f t="shared" si="11083"/>
        <v>7919</v>
      </c>
      <c r="BI615" s="136" t="s">
        <v>33</v>
      </c>
      <c r="BJ615" s="128">
        <f>B615/B622</f>
        <v>4.4698715837998025E-2</v>
      </c>
      <c r="BK615" s="129">
        <f t="shared" ref="BK615" si="11520">C615/C622</f>
        <v>5.4483729402997436E-2</v>
      </c>
      <c r="BL615" s="130">
        <f t="shared" ref="BL615" si="11521">D615/D622</f>
        <v>2.9842931937172777E-2</v>
      </c>
      <c r="BM615" s="131">
        <f t="shared" ref="BM615" si="11522">E615/E622</f>
        <v>5.9872836453549981E-2</v>
      </c>
      <c r="BN615" s="128">
        <f t="shared" ref="BN615" si="11523">F615/F622</f>
        <v>3.5438406288114919E-2</v>
      </c>
      <c r="BO615" s="129">
        <f t="shared" ref="BO615" si="11524">G615/G622</f>
        <v>7.4213573271953687E-2</v>
      </c>
      <c r="BP615" s="130">
        <f t="shared" ref="BP615" si="11525">H615/H622</f>
        <v>3.8927572783595592E-2</v>
      </c>
      <c r="BQ615" s="131">
        <f t="shared" ref="BQ615" si="11526">I615/I622</f>
        <v>6.7529921584812219E-2</v>
      </c>
      <c r="BR615" s="128">
        <f t="shared" ref="BR615" si="11527">J615/J622</f>
        <v>4.4391121775644873E-2</v>
      </c>
      <c r="BS615" s="129">
        <f t="shared" ref="BS615" si="11528">K615/K622</f>
        <v>1.5531660692951015E-2</v>
      </c>
      <c r="BT615" s="130">
        <f t="shared" ref="BT615" si="11529">L615/L622</f>
        <v>5.5124653739612187E-2</v>
      </c>
      <c r="BU615" s="128">
        <f t="shared" ref="BU615" si="11530">M615/M622</f>
        <v>3.7434679334916864E-2</v>
      </c>
      <c r="BV615" s="132">
        <f t="shared" ref="BV615" si="11531">N615/N622</f>
        <v>4.24553946523007E-2</v>
      </c>
      <c r="BW615" s="133">
        <f t="shared" ref="BW615" si="11532">O615/O622</f>
        <v>5.3163926258096662E-2</v>
      </c>
      <c r="BX615" s="128">
        <f t="shared" ref="BX615" si="11533">P615/P622</f>
        <v>3.825136612021858E-2</v>
      </c>
      <c r="BY615" s="129">
        <f t="shared" ref="BY615" si="11534">Q615/Q622</f>
        <v>6.0987415295256538E-2</v>
      </c>
      <c r="BZ615" s="130">
        <f t="shared" ref="BZ615" si="11535">R615/R622</f>
        <v>5.103374068096226E-2</v>
      </c>
      <c r="CA615" s="131">
        <f t="shared" ref="CA615" si="11536">S615/S622</f>
        <v>4.6609849913266457E-2</v>
      </c>
      <c r="CB615" s="128">
        <f t="shared" ref="CB615" si="11537">T615/T622</f>
        <v>4.1360294117647058E-2</v>
      </c>
      <c r="CC615" s="129">
        <f t="shared" ref="CC615" si="11538">U615/U622</f>
        <v>2.8189479802383028E-2</v>
      </c>
      <c r="CD615" s="130">
        <f t="shared" ref="CD615" si="11539">V615/V622</f>
        <v>6.5706656494373447E-2</v>
      </c>
      <c r="CE615" s="131">
        <f t="shared" ref="CE615" si="11540">W615/W622</f>
        <v>3.8742182070882557E-2</v>
      </c>
      <c r="CF615" s="128">
        <f t="shared" ref="CF615" si="11541">X615/X622</f>
        <v>3.5433070866141732E-2</v>
      </c>
      <c r="CG615" s="129">
        <f t="shared" ref="CG615" si="11542">Y615/Y622</f>
        <v>5.329153605015674E-2</v>
      </c>
      <c r="CH615" s="130">
        <f t="shared" ref="CH615" si="11543">Z615/Z622</f>
        <v>4.1005219824570845E-2</v>
      </c>
      <c r="CI615" s="128">
        <f t="shared" ref="CI615" si="11544">AA615/AA622</f>
        <v>4.6853949403722367E-2</v>
      </c>
      <c r="CJ615" s="134">
        <f t="shared" ref="CJ615" si="11545">AB615/AB622</f>
        <v>4.3451582998192573E-2</v>
      </c>
      <c r="CK615" s="135">
        <f t="shared" ref="CK615" si="11546">AC615/AC622</f>
        <v>5.2889239153665314E-2</v>
      </c>
    </row>
    <row r="616" spans="1:89" x14ac:dyDescent="0.2">
      <c r="A616" s="145" t="s">
        <v>34</v>
      </c>
      <c r="B616" s="202">
        <v>124</v>
      </c>
      <c r="C616" s="196">
        <v>264</v>
      </c>
      <c r="D616" s="197">
        <v>74</v>
      </c>
      <c r="E616" s="198">
        <v>149</v>
      </c>
      <c r="F616" s="195">
        <v>281</v>
      </c>
      <c r="G616" s="199">
        <v>474</v>
      </c>
      <c r="H616" s="197">
        <v>335</v>
      </c>
      <c r="I616" s="198">
        <v>539</v>
      </c>
      <c r="J616" s="195">
        <v>41</v>
      </c>
      <c r="K616" s="196">
        <v>23</v>
      </c>
      <c r="L616" s="197">
        <v>221</v>
      </c>
      <c r="M616" s="195">
        <v>287</v>
      </c>
      <c r="N616" s="200">
        <v>403</v>
      </c>
      <c r="O616" s="203">
        <v>703</v>
      </c>
      <c r="P616" s="195">
        <v>231</v>
      </c>
      <c r="Q616" s="196">
        <v>335</v>
      </c>
      <c r="R616" s="197">
        <v>373</v>
      </c>
      <c r="S616" s="198">
        <v>327</v>
      </c>
      <c r="T616" s="195">
        <v>111</v>
      </c>
      <c r="U616" s="199">
        <v>86</v>
      </c>
      <c r="V616" s="197">
        <v>229</v>
      </c>
      <c r="W616" s="204">
        <v>247</v>
      </c>
      <c r="X616" s="195">
        <v>166</v>
      </c>
      <c r="Y616" s="199">
        <v>244</v>
      </c>
      <c r="Z616" s="197">
        <v>458</v>
      </c>
      <c r="AA616" s="195">
        <v>578</v>
      </c>
      <c r="AB616" s="169">
        <f t="shared" si="11082"/>
        <v>3047</v>
      </c>
      <c r="AC616" s="170">
        <f t="shared" si="11083"/>
        <v>4256</v>
      </c>
      <c r="BI616" s="145" t="s">
        <v>34</v>
      </c>
      <c r="BJ616" s="128">
        <f>B616/B622</f>
        <v>1.0207441554165295E-2</v>
      </c>
      <c r="BK616" s="129">
        <f t="shared" ref="BK616" si="11547">C616/C622</f>
        <v>2.185973337749441E-2</v>
      </c>
      <c r="BL616" s="130">
        <f t="shared" ref="BL616" si="11548">D616/D622</f>
        <v>1.2914485165794066E-2</v>
      </c>
      <c r="BM616" s="131">
        <f t="shared" ref="BM616" si="11549">E616/E622</f>
        <v>2.6315789473684209E-2</v>
      </c>
      <c r="BN616" s="128">
        <f t="shared" ref="BN616" si="11550">F616/F622</f>
        <v>1.9040520395717579E-2</v>
      </c>
      <c r="BO616" s="129">
        <f t="shared" ref="BO616" si="11551">G616/G622</f>
        <v>3.306130989746809E-2</v>
      </c>
      <c r="BP616" s="130">
        <f t="shared" ref="BP616" si="11552">H616/H622</f>
        <v>1.8367235045781017E-2</v>
      </c>
      <c r="BQ616" s="131">
        <f t="shared" ref="BQ616" si="11553">I616/I622</f>
        <v>2.7806438299628561E-2</v>
      </c>
      <c r="BR616" s="128">
        <f t="shared" ref="BR616" si="11554">J616/J622</f>
        <v>1.2297540491901619E-2</v>
      </c>
      <c r="BS616" s="129">
        <f t="shared" ref="BS616" si="11555">K616/K622</f>
        <v>6.8697729988052569E-3</v>
      </c>
      <c r="BT616" s="130">
        <f t="shared" ref="BT616" si="11556">L616/L622</f>
        <v>2.0406278855032319E-2</v>
      </c>
      <c r="BU616" s="128">
        <f t="shared" ref="BU616" si="11557">M616/M622</f>
        <v>2.7268408551068882E-2</v>
      </c>
      <c r="BV616" s="132">
        <f t="shared" ref="BV616" si="11558">N616/N622</f>
        <v>1.9917955814758068E-2</v>
      </c>
      <c r="BW616" s="133">
        <f t="shared" ref="BW616" si="11559">O616/O622</f>
        <v>3.5027404085700049E-2</v>
      </c>
      <c r="BX616" s="128">
        <f t="shared" ref="BX616" si="11560">P616/P622</f>
        <v>2.2145527753810755E-2</v>
      </c>
      <c r="BY616" s="129">
        <f t="shared" ref="BY616" si="11561">Q616/Q622</f>
        <v>3.2429816069699906E-2</v>
      </c>
      <c r="BZ616" s="130">
        <f t="shared" ref="BZ616" si="11562">R616/R622</f>
        <v>2.8668050111444163E-2</v>
      </c>
      <c r="CA616" s="131">
        <f t="shared" ref="CA616" si="11563">S616/S622</f>
        <v>2.4662493400708953E-2</v>
      </c>
      <c r="CB616" s="128">
        <f t="shared" ref="CB616" si="11564">T616/T622</f>
        <v>3.4007352941176468E-2</v>
      </c>
      <c r="CC616" s="129">
        <f t="shared" ref="CC616" si="11565">U616/U622</f>
        <v>2.4992734670154025E-2</v>
      </c>
      <c r="CD616" s="130">
        <f t="shared" ref="CD616" si="11566">V616/V622</f>
        <v>2.1838641998855619E-2</v>
      </c>
      <c r="CE616" s="131">
        <f t="shared" ref="CE616" si="11567">W616/W622</f>
        <v>2.145587213342599E-2</v>
      </c>
      <c r="CF616" s="128">
        <f t="shared" ref="CF616" si="11568">X616/X622</f>
        <v>1.8672665916760405E-2</v>
      </c>
      <c r="CG616" s="129">
        <f t="shared" ref="CG616" si="11569">Y616/Y622</f>
        <v>4.2493904562870083E-2</v>
      </c>
      <c r="CH616" s="130">
        <f t="shared" ref="CH616" si="11570">Z616/Z622</f>
        <v>2.4646181994295861E-2</v>
      </c>
      <c r="CI616" s="128">
        <f t="shared" ref="CI616" si="11571">AA616/AA622</f>
        <v>2.8840876203782246E-2</v>
      </c>
      <c r="CJ616" s="134">
        <f t="shared" ref="CJ616" si="11572">AB616/AB622</f>
        <v>2.0321868518110939E-2</v>
      </c>
      <c r="CK616" s="135">
        <f t="shared" ref="CK616" si="11573">AC616/AC622</f>
        <v>2.8424877110493695E-2</v>
      </c>
    </row>
    <row r="617" spans="1:89" x14ac:dyDescent="0.2">
      <c r="A617" s="136" t="s">
        <v>35</v>
      </c>
      <c r="B617" s="205">
        <v>0</v>
      </c>
      <c r="C617" s="189">
        <v>159</v>
      </c>
      <c r="D617" s="190">
        <v>2</v>
      </c>
      <c r="E617" s="191">
        <v>93</v>
      </c>
      <c r="F617" s="188">
        <v>6</v>
      </c>
      <c r="G617" s="192">
        <v>229</v>
      </c>
      <c r="H617" s="190">
        <v>41</v>
      </c>
      <c r="I617" s="191">
        <v>164</v>
      </c>
      <c r="J617" s="188">
        <v>9</v>
      </c>
      <c r="K617" s="189">
        <v>6</v>
      </c>
      <c r="L617" s="190">
        <v>36</v>
      </c>
      <c r="M617" s="188">
        <v>36</v>
      </c>
      <c r="N617" s="193">
        <v>101</v>
      </c>
      <c r="O617" s="206">
        <v>77</v>
      </c>
      <c r="P617" s="188">
        <v>42</v>
      </c>
      <c r="Q617" s="189">
        <v>33</v>
      </c>
      <c r="R617" s="190">
        <v>77</v>
      </c>
      <c r="S617" s="191">
        <v>31</v>
      </c>
      <c r="T617" s="188">
        <v>9</v>
      </c>
      <c r="U617" s="192">
        <v>8</v>
      </c>
      <c r="V617" s="190">
        <v>33</v>
      </c>
      <c r="W617" s="207">
        <v>10</v>
      </c>
      <c r="X617" s="188">
        <v>19</v>
      </c>
      <c r="Y617" s="192">
        <v>13</v>
      </c>
      <c r="Z617" s="190">
        <v>40</v>
      </c>
      <c r="AA617" s="188">
        <v>20</v>
      </c>
      <c r="AB617" s="169">
        <f t="shared" si="11082"/>
        <v>415</v>
      </c>
      <c r="AC617" s="170">
        <f t="shared" si="11083"/>
        <v>879</v>
      </c>
      <c r="BI617" s="136" t="s">
        <v>35</v>
      </c>
      <c r="BJ617" s="128">
        <f>B617/B622</f>
        <v>0</v>
      </c>
      <c r="BK617" s="129">
        <f t="shared" ref="BK617" si="11574">C617/C622</f>
        <v>1.3165521238718225E-2</v>
      </c>
      <c r="BL617" s="130">
        <f t="shared" ref="BL617" si="11575">D617/D622</f>
        <v>3.4904013961605586E-4</v>
      </c>
      <c r="BM617" s="131">
        <f t="shared" ref="BM617" si="11576">E617/E622</f>
        <v>1.6425291416460614E-2</v>
      </c>
      <c r="BN617" s="128">
        <f t="shared" ref="BN617" si="11577">F617/F622</f>
        <v>4.0655915435695893E-4</v>
      </c>
      <c r="BO617" s="129">
        <f t="shared" ref="BO617" si="11578">G617/G622</f>
        <v>1.5972658157215595E-2</v>
      </c>
      <c r="BP617" s="130">
        <f t="shared" ref="BP617" si="11579">H617/H622</f>
        <v>2.2479302593343933E-3</v>
      </c>
      <c r="BQ617" s="131">
        <f t="shared" ref="BQ617" si="11580">I617/I622</f>
        <v>8.4605860503508042E-3</v>
      </c>
      <c r="BR617" s="128">
        <f t="shared" ref="BR617" si="11581">J617/J622</f>
        <v>2.6994601079784043E-3</v>
      </c>
      <c r="BS617" s="129">
        <f t="shared" ref="BS617" si="11582">K617/K622</f>
        <v>1.7921146953405018E-3</v>
      </c>
      <c r="BT617" s="130">
        <f t="shared" ref="BT617" si="11583">L617/L622</f>
        <v>3.3240997229916896E-3</v>
      </c>
      <c r="BU617" s="128">
        <f t="shared" ref="BU617" si="11584">M617/M622</f>
        <v>3.4204275534441804E-3</v>
      </c>
      <c r="BV617" s="132">
        <f t="shared" ref="BV617" si="11585">N617/N622</f>
        <v>4.9918450056837841E-3</v>
      </c>
      <c r="BW617" s="133">
        <f t="shared" ref="BW617" si="11586">O617/O622</f>
        <v>3.8365719980069757E-3</v>
      </c>
      <c r="BX617" s="128">
        <f t="shared" ref="BX617" si="11587">P617/P622</f>
        <v>4.0264595916019554E-3</v>
      </c>
      <c r="BY617" s="129">
        <f t="shared" ref="BY617" si="11588">Q617/Q622</f>
        <v>3.1945788964181992E-3</v>
      </c>
      <c r="BZ617" s="130">
        <f t="shared" ref="BZ617" si="11589">R617/R622</f>
        <v>5.9180693259549616E-3</v>
      </c>
      <c r="CA617" s="131">
        <f t="shared" ref="CA617" si="11590">S617/S622</f>
        <v>2.338034542574855E-3</v>
      </c>
      <c r="CB617" s="128">
        <f t="shared" ref="CB617" si="11591">T617/T622</f>
        <v>2.7573529411764708E-3</v>
      </c>
      <c r="CC617" s="129">
        <f t="shared" ref="CC617" si="11592">U617/U622</f>
        <v>2.3249055507120024E-3</v>
      </c>
      <c r="CD617" s="130">
        <f t="shared" ref="CD617" si="11593">V617/V622</f>
        <v>3.147053213808888E-3</v>
      </c>
      <c r="CE617" s="131">
        <f t="shared" ref="CE617" si="11594">W617/W622</f>
        <v>8.6865879082696318E-4</v>
      </c>
      <c r="CF617" s="128">
        <f t="shared" ref="CF617" si="11595">X617/X622</f>
        <v>2.1372328458942632E-3</v>
      </c>
      <c r="CG617" s="129">
        <f t="shared" ref="CG617" si="11596">Y617/Y622</f>
        <v>2.2640195053988156E-3</v>
      </c>
      <c r="CH617" s="130">
        <f t="shared" ref="CH617" si="11597">Z617/Z622</f>
        <v>2.1525049776677609E-3</v>
      </c>
      <c r="CI617" s="128">
        <f t="shared" ref="CI617" si="11598">AA617/AA622</f>
        <v>9.9795419390249986E-4</v>
      </c>
      <c r="CJ617" s="134">
        <f t="shared" ref="CJ617" si="11599">AB617/AB622</f>
        <v>2.7678291549117296E-3</v>
      </c>
      <c r="CK617" s="135">
        <f t="shared" ref="CK617" si="11600">AC617/AC622</f>
        <v>5.8706454370592003E-3</v>
      </c>
    </row>
    <row r="618" spans="1:89" x14ac:dyDescent="0.2">
      <c r="A618" s="145" t="s">
        <v>36</v>
      </c>
      <c r="B618" s="202"/>
      <c r="C618" s="196"/>
      <c r="D618" s="197"/>
      <c r="E618" s="198"/>
      <c r="F618" s="195"/>
      <c r="G618" s="199"/>
      <c r="H618" s="197"/>
      <c r="I618" s="198"/>
      <c r="J618" s="195"/>
      <c r="K618" s="199"/>
      <c r="L618" s="197"/>
      <c r="M618" s="195"/>
      <c r="N618" s="200"/>
      <c r="O618" s="203"/>
      <c r="P618" s="195"/>
      <c r="Q618" s="199"/>
      <c r="R618" s="197"/>
      <c r="S618" s="198"/>
      <c r="T618" s="195"/>
      <c r="U618" s="199"/>
      <c r="V618" s="197"/>
      <c r="W618" s="198"/>
      <c r="X618" s="195"/>
      <c r="Y618" s="199"/>
      <c r="Z618" s="197"/>
      <c r="AA618" s="195"/>
      <c r="AB618" s="169">
        <f t="shared" si="11082"/>
        <v>0</v>
      </c>
      <c r="AC618" s="170">
        <f t="shared" si="11083"/>
        <v>0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0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0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71">
        <v>0</v>
      </c>
      <c r="AC619" s="172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71">
        <f t="shared" ref="AB620:AB621" si="11656">SUM(B620,D620,F620,H620,J620,L620,N620,P620,R620,T620,V620,X620,Z620)</f>
        <v>0</v>
      </c>
      <c r="AC620" s="172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71">
        <f t="shared" si="11656"/>
        <v>0</v>
      </c>
      <c r="AC621" s="172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4.25" thickTop="1" thickBot="1" x14ac:dyDescent="0.25">
      <c r="A622" s="266" t="s">
        <v>13</v>
      </c>
      <c r="B622" s="20">
        <f t="shared" ref="B622:AA622" si="11711">SUM(B599:B621)</f>
        <v>12148</v>
      </c>
      <c r="C622" s="21">
        <f t="shared" si="11711"/>
        <v>12077</v>
      </c>
      <c r="D622" s="20">
        <f t="shared" si="11711"/>
        <v>5730</v>
      </c>
      <c r="E622" s="21">
        <f t="shared" si="11711"/>
        <v>5662</v>
      </c>
      <c r="F622" s="20">
        <f t="shared" si="11711"/>
        <v>14758</v>
      </c>
      <c r="G622" s="21">
        <f t="shared" si="11711"/>
        <v>14337</v>
      </c>
      <c r="H622" s="20">
        <f t="shared" si="11711"/>
        <v>18239</v>
      </c>
      <c r="I622" s="21">
        <f t="shared" si="11711"/>
        <v>19384</v>
      </c>
      <c r="J622" s="20">
        <f t="shared" si="11711"/>
        <v>3334</v>
      </c>
      <c r="K622" s="21">
        <f t="shared" si="11711"/>
        <v>3348</v>
      </c>
      <c r="L622" s="20">
        <f t="shared" si="11711"/>
        <v>10830</v>
      </c>
      <c r="M622" s="21">
        <f t="shared" si="11711"/>
        <v>10525</v>
      </c>
      <c r="N622" s="20">
        <f t="shared" si="11711"/>
        <v>20233</v>
      </c>
      <c r="O622" s="21">
        <f t="shared" si="11711"/>
        <v>20070</v>
      </c>
      <c r="P622" s="20">
        <f t="shared" si="11711"/>
        <v>10431</v>
      </c>
      <c r="Q622" s="21">
        <f t="shared" si="11711"/>
        <v>10330</v>
      </c>
      <c r="R622" s="20">
        <f t="shared" si="11711"/>
        <v>13011</v>
      </c>
      <c r="S622" s="21">
        <f t="shared" si="11711"/>
        <v>13259</v>
      </c>
      <c r="T622" s="20">
        <f t="shared" si="11711"/>
        <v>3264</v>
      </c>
      <c r="U622" s="21">
        <f t="shared" si="11711"/>
        <v>3441</v>
      </c>
      <c r="V622" s="20">
        <f t="shared" si="11711"/>
        <v>10486</v>
      </c>
      <c r="W622" s="21">
        <f t="shared" si="11711"/>
        <v>11512</v>
      </c>
      <c r="X622" s="20">
        <f t="shared" si="11711"/>
        <v>8890</v>
      </c>
      <c r="Y622" s="21">
        <f t="shared" si="11711"/>
        <v>5742</v>
      </c>
      <c r="Z622" s="20">
        <f t="shared" si="11711"/>
        <v>18583</v>
      </c>
      <c r="AA622" s="21">
        <f t="shared" si="11711"/>
        <v>20041</v>
      </c>
      <c r="AB622" s="173">
        <f t="shared" ref="AB622:AC622" si="11712">SUM(AB598:AB621)</f>
        <v>149937</v>
      </c>
      <c r="AC622" s="174">
        <f t="shared" si="11712"/>
        <v>149728</v>
      </c>
      <c r="BI622" s="266" t="s">
        <v>13</v>
      </c>
      <c r="BJ622" s="154">
        <f>SUM(BJ598:BJ621)</f>
        <v>1</v>
      </c>
      <c r="BK622" s="155">
        <f t="shared" ref="BK622:CK622" si="11713">SUM(BK598:BK621)</f>
        <v>1</v>
      </c>
      <c r="BL622" s="154">
        <f t="shared" si="11713"/>
        <v>1</v>
      </c>
      <c r="BM622" s="155">
        <f t="shared" si="11713"/>
        <v>1.0000000000000002</v>
      </c>
      <c r="BN622" s="154">
        <f t="shared" si="11713"/>
        <v>0.99999999999999989</v>
      </c>
      <c r="BO622" s="155">
        <f t="shared" si="11713"/>
        <v>1</v>
      </c>
      <c r="BP622" s="154">
        <f t="shared" si="11713"/>
        <v>0.99999999999999978</v>
      </c>
      <c r="BQ622" s="155">
        <f t="shared" si="11713"/>
        <v>1</v>
      </c>
      <c r="BR622" s="154">
        <f t="shared" si="11713"/>
        <v>1</v>
      </c>
      <c r="BS622" s="155">
        <f t="shared" si="11713"/>
        <v>1.0000000000000002</v>
      </c>
      <c r="BT622" s="154">
        <f t="shared" si="11713"/>
        <v>1</v>
      </c>
      <c r="BU622" s="155">
        <f t="shared" si="11713"/>
        <v>0.99999999999999989</v>
      </c>
      <c r="BV622" s="154">
        <f t="shared" si="11713"/>
        <v>1</v>
      </c>
      <c r="BW622" s="155">
        <f t="shared" si="11713"/>
        <v>1</v>
      </c>
      <c r="BX622" s="154">
        <f t="shared" si="11713"/>
        <v>1</v>
      </c>
      <c r="BY622" s="155">
        <f t="shared" si="11713"/>
        <v>1.0000000000000002</v>
      </c>
      <c r="BZ622" s="154">
        <f t="shared" si="11713"/>
        <v>1</v>
      </c>
      <c r="CA622" s="155">
        <f t="shared" si="11713"/>
        <v>1</v>
      </c>
      <c r="CB622" s="154">
        <f t="shared" si="11713"/>
        <v>1</v>
      </c>
      <c r="CC622" s="155">
        <f t="shared" si="11713"/>
        <v>1</v>
      </c>
      <c r="CD622" s="154">
        <f t="shared" si="11713"/>
        <v>1</v>
      </c>
      <c r="CE622" s="155">
        <f t="shared" si="11713"/>
        <v>1</v>
      </c>
      <c r="CF622" s="154">
        <f t="shared" si="11713"/>
        <v>1.0000000000000002</v>
      </c>
      <c r="CG622" s="155">
        <f t="shared" si="11713"/>
        <v>0.99999999999999989</v>
      </c>
      <c r="CH622" s="154">
        <f t="shared" si="11713"/>
        <v>0.99999999999999989</v>
      </c>
      <c r="CI622" s="155">
        <f t="shared" si="11713"/>
        <v>1.0000000000000002</v>
      </c>
      <c r="CJ622" s="154">
        <f t="shared" si="11713"/>
        <v>0.99999999999999978</v>
      </c>
      <c r="CK622" s="155">
        <f t="shared" si="11713"/>
        <v>1.0000000000000002</v>
      </c>
    </row>
    <row r="623" spans="1:89" ht="13.5" thickTop="1" x14ac:dyDescent="0.2">
      <c r="A623" s="186"/>
    </row>
    <row r="625" spans="1:89" x14ac:dyDescent="0.2">
      <c r="A625" s="300">
        <f>+A594+1</f>
        <v>44582</v>
      </c>
      <c r="B625" s="300"/>
      <c r="C625" s="300"/>
      <c r="D625" s="300"/>
      <c r="BI625" s="305">
        <f>+BI563+2</f>
        <v>44582</v>
      </c>
      <c r="BJ625" s="305"/>
      <c r="BK625" s="305"/>
      <c r="BL625" s="305"/>
    </row>
    <row r="626" spans="1:89" ht="13.5" thickBot="1" x14ac:dyDescent="0.25">
      <c r="AE626" s="269" t="s">
        <v>84</v>
      </c>
    </row>
    <row r="627" spans="1:89" ht="14.25" thickTop="1" thickBot="1" x14ac:dyDescent="0.25">
      <c r="A627" s="296" t="s">
        <v>0</v>
      </c>
      <c r="B627" s="298" t="s">
        <v>1</v>
      </c>
      <c r="C627" s="299"/>
      <c r="D627" s="298" t="s">
        <v>2</v>
      </c>
      <c r="E627" s="299"/>
      <c r="F627" s="298" t="s">
        <v>3</v>
      </c>
      <c r="G627" s="299"/>
      <c r="H627" s="298" t="s">
        <v>4</v>
      </c>
      <c r="I627" s="299"/>
      <c r="J627" s="298" t="s">
        <v>5</v>
      </c>
      <c r="K627" s="299"/>
      <c r="L627" s="298" t="s">
        <v>6</v>
      </c>
      <c r="M627" s="299"/>
      <c r="N627" s="298" t="s">
        <v>7</v>
      </c>
      <c r="O627" s="299"/>
      <c r="P627" s="298" t="s">
        <v>8</v>
      </c>
      <c r="Q627" s="299"/>
      <c r="R627" s="298" t="s">
        <v>9</v>
      </c>
      <c r="S627" s="299"/>
      <c r="T627" s="298" t="s">
        <v>10</v>
      </c>
      <c r="U627" s="299"/>
      <c r="V627" s="298" t="s">
        <v>11</v>
      </c>
      <c r="W627" s="299"/>
      <c r="X627" s="298" t="s">
        <v>12</v>
      </c>
      <c r="Y627" s="299"/>
      <c r="Z627" s="301" t="s">
        <v>40</v>
      </c>
      <c r="AA627" s="302"/>
      <c r="AB627" s="303" t="s">
        <v>41</v>
      </c>
      <c r="AC627" s="304"/>
      <c r="AE627" s="296" t="s">
        <v>0</v>
      </c>
      <c r="AF627" s="298" t="s">
        <v>1</v>
      </c>
      <c r="AG627" s="299"/>
      <c r="AH627" s="298" t="s">
        <v>2</v>
      </c>
      <c r="AI627" s="299"/>
      <c r="AJ627" s="298" t="s">
        <v>3</v>
      </c>
      <c r="AK627" s="299"/>
      <c r="AL627" s="298" t="s">
        <v>4</v>
      </c>
      <c r="AM627" s="299"/>
      <c r="AN627" s="298" t="s">
        <v>5</v>
      </c>
      <c r="AO627" s="299"/>
      <c r="AP627" s="298" t="s">
        <v>6</v>
      </c>
      <c r="AQ627" s="299"/>
      <c r="AR627" s="298" t="s">
        <v>7</v>
      </c>
      <c r="AS627" s="299"/>
      <c r="AT627" s="298" t="s">
        <v>8</v>
      </c>
      <c r="AU627" s="299"/>
      <c r="AV627" s="298" t="s">
        <v>9</v>
      </c>
      <c r="AW627" s="299"/>
      <c r="AX627" s="298" t="s">
        <v>10</v>
      </c>
      <c r="AY627" s="299"/>
      <c r="AZ627" s="298" t="s">
        <v>11</v>
      </c>
      <c r="BA627" s="299"/>
      <c r="BB627" s="298" t="s">
        <v>12</v>
      </c>
      <c r="BC627" s="299"/>
      <c r="BD627" s="301" t="s">
        <v>40</v>
      </c>
      <c r="BE627" s="302"/>
      <c r="BF627" s="303" t="s">
        <v>41</v>
      </c>
      <c r="BG627" s="304"/>
      <c r="BI627" s="296" t="s">
        <v>0</v>
      </c>
      <c r="BJ627" s="298" t="s">
        <v>1</v>
      </c>
      <c r="BK627" s="299"/>
      <c r="BL627" s="298" t="s">
        <v>2</v>
      </c>
      <c r="BM627" s="299"/>
      <c r="BN627" s="298" t="s">
        <v>3</v>
      </c>
      <c r="BO627" s="299"/>
      <c r="BP627" s="298" t="s">
        <v>4</v>
      </c>
      <c r="BQ627" s="299"/>
      <c r="BR627" s="298" t="s">
        <v>5</v>
      </c>
      <c r="BS627" s="299"/>
      <c r="BT627" s="298" t="s">
        <v>6</v>
      </c>
      <c r="BU627" s="299"/>
      <c r="BV627" s="298" t="s">
        <v>7</v>
      </c>
      <c r="BW627" s="299"/>
      <c r="BX627" s="298" t="s">
        <v>8</v>
      </c>
      <c r="BY627" s="299"/>
      <c r="BZ627" s="298" t="s">
        <v>9</v>
      </c>
      <c r="CA627" s="299"/>
      <c r="CB627" s="298" t="s">
        <v>10</v>
      </c>
      <c r="CC627" s="299"/>
      <c r="CD627" s="298" t="s">
        <v>11</v>
      </c>
      <c r="CE627" s="299"/>
      <c r="CF627" s="298" t="s">
        <v>12</v>
      </c>
      <c r="CG627" s="299"/>
      <c r="CH627" s="301" t="s">
        <v>40</v>
      </c>
      <c r="CI627" s="302"/>
      <c r="CJ627" s="298" t="s">
        <v>41</v>
      </c>
      <c r="CK627" s="299"/>
    </row>
    <row r="628" spans="1:89" ht="15" thickTop="1" thickBot="1" x14ac:dyDescent="0.3">
      <c r="A628" s="297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75" t="s">
        <v>14</v>
      </c>
      <c r="AC628" s="176" t="s">
        <v>15</v>
      </c>
      <c r="AE628" s="297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75" t="s">
        <v>14</v>
      </c>
      <c r="BG628" s="176" t="s">
        <v>15</v>
      </c>
      <c r="BI628" s="297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85"/>
      <c r="D629" s="126"/>
      <c r="E629" s="179"/>
      <c r="F629" s="125"/>
      <c r="G629" s="127"/>
      <c r="H629" s="126"/>
      <c r="I629" s="179"/>
      <c r="J629" s="125"/>
      <c r="K629" s="127"/>
      <c r="L629" s="126"/>
      <c r="M629" s="125"/>
      <c r="N629" s="178"/>
      <c r="O629" s="180"/>
      <c r="P629" s="125"/>
      <c r="Q629" s="127"/>
      <c r="R629" s="126"/>
      <c r="S629" s="179"/>
      <c r="T629" s="125"/>
      <c r="U629" s="127"/>
      <c r="V629" s="126"/>
      <c r="W629" s="179"/>
      <c r="X629" s="125"/>
      <c r="Y629" s="127"/>
      <c r="Z629" s="183"/>
      <c r="AA629" s="184"/>
      <c r="AB629" s="169">
        <f>B629+D629+F629+H629+J629+L629+N629+P629+R629+T629+V629+X629+Z629</f>
        <v>0</v>
      </c>
      <c r="AC629" s="170">
        <f>C629+E629+G629+I629+K629+M629+O629+Q629+S629+U629+W629+Y629+AA629</f>
        <v>0</v>
      </c>
      <c r="AE629" s="272" t="str">
        <f>$AE$9</f>
        <v>07:00 - 07:59</v>
      </c>
      <c r="AF629" s="125">
        <f>SUMIF($A$9:$A$32,$AE629,B$629:B$652)</f>
        <v>1454</v>
      </c>
      <c r="AG629" s="185">
        <f t="shared" ref="AG629:AV631" si="11714">SUMIF($A$9:$A$32,$AE629,C$629:C$652)</f>
        <v>662</v>
      </c>
      <c r="AH629" s="126">
        <f t="shared" si="11714"/>
        <v>549</v>
      </c>
      <c r="AI629" s="179">
        <f t="shared" si="11714"/>
        <v>464</v>
      </c>
      <c r="AJ629" s="125">
        <f t="shared" si="11714"/>
        <v>1714</v>
      </c>
      <c r="AK629" s="127">
        <f t="shared" si="11714"/>
        <v>929</v>
      </c>
      <c r="AL629" s="126">
        <f t="shared" si="11714"/>
        <v>1837</v>
      </c>
      <c r="AM629" s="179">
        <f t="shared" si="11714"/>
        <v>1251</v>
      </c>
      <c r="AN629" s="125">
        <f t="shared" si="11714"/>
        <v>162</v>
      </c>
      <c r="AO629" s="127">
        <f t="shared" si="11714"/>
        <v>523</v>
      </c>
      <c r="AP629" s="126">
        <f t="shared" si="11714"/>
        <v>549</v>
      </c>
      <c r="AQ629" s="125">
        <f t="shared" si="11714"/>
        <v>1565</v>
      </c>
      <c r="AR629" s="178">
        <f t="shared" si="11714"/>
        <v>1593</v>
      </c>
      <c r="AS629" s="180">
        <f t="shared" si="11714"/>
        <v>2192</v>
      </c>
      <c r="AT629" s="125">
        <f t="shared" si="11714"/>
        <v>1097</v>
      </c>
      <c r="AU629" s="127">
        <f t="shared" si="11714"/>
        <v>925</v>
      </c>
      <c r="AV629" s="126">
        <f t="shared" si="11714"/>
        <v>1291</v>
      </c>
      <c r="AW629" s="179">
        <f t="shared" ref="AW629:BE631" si="11715">SUMIF($A$9:$A$32,$AE629,S$629:S$652)</f>
        <v>1014</v>
      </c>
      <c r="AX629" s="125">
        <f t="shared" si="11715"/>
        <v>190</v>
      </c>
      <c r="AY629" s="127">
        <f t="shared" si="11715"/>
        <v>555</v>
      </c>
      <c r="AZ629" s="126">
        <f t="shared" si="11715"/>
        <v>527</v>
      </c>
      <c r="BA629" s="179">
        <f t="shared" si="11715"/>
        <v>1189</v>
      </c>
      <c r="BB629" s="125">
        <f t="shared" si="11715"/>
        <v>847</v>
      </c>
      <c r="BC629" s="127">
        <f t="shared" si="11715"/>
        <v>758</v>
      </c>
      <c r="BD629" s="183">
        <f t="shared" si="11715"/>
        <v>1694</v>
      </c>
      <c r="BE629" s="184">
        <f t="shared" si="11715"/>
        <v>1296</v>
      </c>
      <c r="BF629" s="169">
        <f>AF629+AH629+AJ629+AL629+AN629+AP629+AR629+AT629+AV629+AX629+AZ629+BB629+BD629</f>
        <v>13504</v>
      </c>
      <c r="BG629" s="170">
        <f>AG629+AI629+AK629+AM629+AO629+AQ629+AS629+AU629+AW629+AY629+BA629+BC629+BE629</f>
        <v>13323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2">
      <c r="A630" s="136" t="s">
        <v>17</v>
      </c>
      <c r="B630" s="188">
        <v>159</v>
      </c>
      <c r="C630" s="189">
        <v>0</v>
      </c>
      <c r="D630" s="190">
        <v>84</v>
      </c>
      <c r="E630" s="191">
        <v>0</v>
      </c>
      <c r="F630" s="188">
        <v>366</v>
      </c>
      <c r="G630" s="192">
        <v>2</v>
      </c>
      <c r="H630" s="190">
        <v>215</v>
      </c>
      <c r="I630" s="191">
        <v>20</v>
      </c>
      <c r="J630" s="188">
        <v>9</v>
      </c>
      <c r="K630" s="192">
        <v>11</v>
      </c>
      <c r="L630" s="190">
        <v>9</v>
      </c>
      <c r="M630" s="188">
        <v>34</v>
      </c>
      <c r="N630" s="193">
        <v>64</v>
      </c>
      <c r="O630" s="194">
        <v>50</v>
      </c>
      <c r="P630" s="188">
        <v>33</v>
      </c>
      <c r="Q630" s="192">
        <v>40</v>
      </c>
      <c r="R630" s="190">
        <v>10</v>
      </c>
      <c r="S630" s="191">
        <v>46</v>
      </c>
      <c r="T630" s="188">
        <v>0</v>
      </c>
      <c r="U630" s="192">
        <v>0</v>
      </c>
      <c r="V630" s="190">
        <v>1</v>
      </c>
      <c r="W630" s="191">
        <v>0</v>
      </c>
      <c r="X630" s="188">
        <v>0</v>
      </c>
      <c r="Y630" s="192">
        <v>0</v>
      </c>
      <c r="Z630" s="190">
        <v>0</v>
      </c>
      <c r="AA630" s="188">
        <v>0</v>
      </c>
      <c r="AB630" s="169">
        <v>950</v>
      </c>
      <c r="AC630" s="170">
        <f t="shared" ref="AC630:AC649" si="11743">C630+E630+G630+I630+K630+M630+O630+Q630+S630+U630+W630+Y630+AA630</f>
        <v>203</v>
      </c>
      <c r="AE630" s="274" t="str">
        <f>$AE$10</f>
        <v>08:00 - 08:59</v>
      </c>
      <c r="AF630" s="125">
        <f>SUMIF($A$9:$A$32,$AE630,B$629:B$652)</f>
        <v>1335</v>
      </c>
      <c r="AG630" s="189">
        <f t="shared" si="11714"/>
        <v>608</v>
      </c>
      <c r="AH630" s="190">
        <f t="shared" si="11714"/>
        <v>391</v>
      </c>
      <c r="AI630" s="191">
        <f t="shared" si="11714"/>
        <v>432</v>
      </c>
      <c r="AJ630" s="275">
        <f t="shared" si="11714"/>
        <v>1503</v>
      </c>
      <c r="AK630" s="192">
        <f t="shared" si="11714"/>
        <v>665</v>
      </c>
      <c r="AL630" s="190">
        <f t="shared" si="11714"/>
        <v>1702</v>
      </c>
      <c r="AM630" s="191">
        <f t="shared" si="11714"/>
        <v>1076</v>
      </c>
      <c r="AN630" s="275">
        <f t="shared" si="11714"/>
        <v>126</v>
      </c>
      <c r="AO630" s="192">
        <f t="shared" si="11714"/>
        <v>487</v>
      </c>
      <c r="AP630" s="190">
        <f t="shared" si="11714"/>
        <v>485</v>
      </c>
      <c r="AQ630" s="275">
        <f t="shared" si="11714"/>
        <v>1310</v>
      </c>
      <c r="AR630" s="193">
        <f t="shared" si="11714"/>
        <v>1276</v>
      </c>
      <c r="AS630" s="194">
        <f t="shared" si="11714"/>
        <v>1885</v>
      </c>
      <c r="AT630" s="275">
        <f t="shared" si="11714"/>
        <v>788</v>
      </c>
      <c r="AU630" s="192">
        <f t="shared" si="11714"/>
        <v>772</v>
      </c>
      <c r="AV630" s="190">
        <f t="shared" si="11714"/>
        <v>1137</v>
      </c>
      <c r="AW630" s="191">
        <f t="shared" si="11715"/>
        <v>854</v>
      </c>
      <c r="AX630" s="275">
        <f t="shared" si="11715"/>
        <v>135</v>
      </c>
      <c r="AY630" s="192">
        <f t="shared" si="11715"/>
        <v>431</v>
      </c>
      <c r="AZ630" s="190">
        <f t="shared" si="11715"/>
        <v>441</v>
      </c>
      <c r="BA630" s="191">
        <f t="shared" si="11715"/>
        <v>1098</v>
      </c>
      <c r="BB630" s="275">
        <f t="shared" si="11715"/>
        <v>692</v>
      </c>
      <c r="BC630" s="192">
        <f t="shared" si="11715"/>
        <v>669</v>
      </c>
      <c r="BD630" s="190">
        <f t="shared" si="11715"/>
        <v>1442</v>
      </c>
      <c r="BE630" s="275">
        <f t="shared" si="11715"/>
        <v>1181</v>
      </c>
      <c r="BF630" s="171">
        <f>SUM(AF630,AH630,AJ630,AL630,AN630,AP630,AR630,AT630,AV630,AX630,AZ630,BB630,BD630)</f>
        <v>11453</v>
      </c>
      <c r="BG630" s="172">
        <f>SUM(AG630,AI630,AK630,AM630,AO630,AQ630,AS630,AU630,AW630,AY630,BA630,BC630,BE630)</f>
        <v>11468</v>
      </c>
      <c r="BI630" s="136" t="s">
        <v>17</v>
      </c>
      <c r="BJ630" s="128">
        <f>B630/B653</f>
        <v>1.2009970541581691E-2</v>
      </c>
      <c r="BK630" s="129">
        <f t="shared" ref="BK630" si="11744">C630/C653</f>
        <v>0</v>
      </c>
      <c r="BL630" s="130">
        <f t="shared" ref="BL630" si="11745">D630/D653</f>
        <v>1.3745704467353952E-2</v>
      </c>
      <c r="BM630" s="131">
        <f t="shared" ref="BM630" si="11746">E630/E653</f>
        <v>0</v>
      </c>
      <c r="BN630" s="128">
        <f t="shared" ref="BN630" si="11747">F630/F653</f>
        <v>2.3188038520020274E-2</v>
      </c>
      <c r="BO630" s="129">
        <f t="shared" ref="BO630" si="11748">G630/G653</f>
        <v>1.290822253775655E-4</v>
      </c>
      <c r="BP630" s="130">
        <f t="shared" ref="BP630" si="11749">H630/H653</f>
        <v>1.10233798195242E-2</v>
      </c>
      <c r="BQ630" s="131">
        <f t="shared" ref="BQ630" si="11750">I630/I653</f>
        <v>9.2631188921309809E-4</v>
      </c>
      <c r="BR630" s="128">
        <f t="shared" ref="BR630" si="11751">J630/J653</f>
        <v>2.4549918166939444E-3</v>
      </c>
      <c r="BS630" s="129">
        <f t="shared" ref="BS630" si="11752">K630/K653</f>
        <v>3.1117397454031117E-3</v>
      </c>
      <c r="BT630" s="130">
        <f t="shared" ref="BT630" si="11753">L630/L653</f>
        <v>7.5783091950151565E-4</v>
      </c>
      <c r="BU630" s="128">
        <f t="shared" ref="BU630" si="11754">M630/M653</f>
        <v>2.9611565929280612E-3</v>
      </c>
      <c r="BV630" s="132">
        <f t="shared" ref="BV630" si="11755">N630/N653</f>
        <v>2.9249120241305244E-3</v>
      </c>
      <c r="BW630" s="133">
        <f t="shared" ref="BW630" si="11756">O630/O653</f>
        <v>2.3353573096683792E-3</v>
      </c>
      <c r="BX630" s="128">
        <f t="shared" ref="BX630" si="11757">P630/P653</f>
        <v>2.9157094893090653E-3</v>
      </c>
      <c r="BY630" s="129">
        <f t="shared" ref="BY630" si="11758">Q630/Q653</f>
        <v>3.7608123354644601E-3</v>
      </c>
      <c r="BZ630" s="130">
        <f t="shared" ref="BZ630" si="11759">R630/R653</f>
        <v>7.0516888794866376E-4</v>
      </c>
      <c r="CA630" s="131">
        <f t="shared" ref="CA630" si="11760">S630/S653</f>
        <v>3.2735553657842302E-3</v>
      </c>
      <c r="CB630" s="128">
        <f t="shared" ref="CB630" si="11761">T630/T653</f>
        <v>0</v>
      </c>
      <c r="CC630" s="129">
        <f t="shared" ref="CC630" si="11762">U630/U653</f>
        <v>0</v>
      </c>
      <c r="CD630" s="130">
        <f t="shared" ref="CD630" si="11763">V630/V653</f>
        <v>8.6184607429113167E-5</v>
      </c>
      <c r="CE630" s="131">
        <f t="shared" ref="CE630" si="11764">W630/W653</f>
        <v>0</v>
      </c>
      <c r="CF630" s="128">
        <f t="shared" ref="CF630" si="11765">X630/X653</f>
        <v>0</v>
      </c>
      <c r="CG630" s="129">
        <f t="shared" ref="CG630" si="11766">Y630/Y653</f>
        <v>0</v>
      </c>
      <c r="CH630" s="130">
        <f t="shared" ref="CH630" si="11767">Z630/Z653</f>
        <v>0</v>
      </c>
      <c r="CI630" s="128">
        <f t="shared" ref="CI630" si="11768">AA630/AA653</f>
        <v>0</v>
      </c>
      <c r="CJ630" s="134">
        <f t="shared" ref="CJ630" si="11769">AB630/AB653</f>
        <v>5.8345207094777181E-3</v>
      </c>
      <c r="CK630" s="135">
        <f t="shared" ref="CK630" si="11770">AC630/AC653</f>
        <v>1.2492077069346413E-3</v>
      </c>
    </row>
    <row r="631" spans="1:89" ht="13.5" thickBot="1" x14ac:dyDescent="0.25">
      <c r="A631" s="145" t="s">
        <v>18</v>
      </c>
      <c r="B631" s="195">
        <v>717</v>
      </c>
      <c r="C631" s="196">
        <v>29</v>
      </c>
      <c r="D631" s="197">
        <v>326</v>
      </c>
      <c r="E631" s="198">
        <v>110</v>
      </c>
      <c r="F631" s="195">
        <v>1571</v>
      </c>
      <c r="G631" s="199">
        <v>224</v>
      </c>
      <c r="H631" s="197">
        <v>1011</v>
      </c>
      <c r="I631" s="198">
        <v>287</v>
      </c>
      <c r="J631" s="195">
        <v>43</v>
      </c>
      <c r="K631" s="199">
        <v>142</v>
      </c>
      <c r="L631" s="197">
        <v>207</v>
      </c>
      <c r="M631" s="195">
        <v>486</v>
      </c>
      <c r="N631" s="200">
        <v>650</v>
      </c>
      <c r="O631" s="201">
        <v>919</v>
      </c>
      <c r="P631" s="195">
        <v>367</v>
      </c>
      <c r="Q631" s="199">
        <v>509</v>
      </c>
      <c r="R631" s="197">
        <v>456</v>
      </c>
      <c r="S631" s="198">
        <v>507</v>
      </c>
      <c r="T631" s="195">
        <v>43</v>
      </c>
      <c r="U631" s="199">
        <v>271</v>
      </c>
      <c r="V631" s="197">
        <v>196</v>
      </c>
      <c r="W631" s="198">
        <v>611</v>
      </c>
      <c r="X631" s="195">
        <v>385</v>
      </c>
      <c r="Y631" s="199">
        <v>277</v>
      </c>
      <c r="Z631" s="197">
        <v>845</v>
      </c>
      <c r="AA631" s="195">
        <v>460</v>
      </c>
      <c r="AB631" s="169">
        <v>6817</v>
      </c>
      <c r="AC631" s="170">
        <f t="shared" si="11743"/>
        <v>4832</v>
      </c>
      <c r="AE631" s="272">
        <f>$AE$11</f>
        <v>0</v>
      </c>
      <c r="AF631" s="125">
        <f>SUMIF($A$9:$A$32,$AE631,B$629:B$652)</f>
        <v>0</v>
      </c>
      <c r="AG631" s="196">
        <f t="shared" si="11714"/>
        <v>0</v>
      </c>
      <c r="AH631" s="197">
        <f t="shared" si="11714"/>
        <v>0</v>
      </c>
      <c r="AI631" s="198">
        <f t="shared" si="11714"/>
        <v>0</v>
      </c>
      <c r="AJ631" s="195">
        <f t="shared" si="11714"/>
        <v>0</v>
      </c>
      <c r="AK631" s="199">
        <f t="shared" si="11714"/>
        <v>0</v>
      </c>
      <c r="AL631" s="197">
        <f t="shared" si="11714"/>
        <v>0</v>
      </c>
      <c r="AM631" s="198">
        <f t="shared" si="11714"/>
        <v>0</v>
      </c>
      <c r="AN631" s="195">
        <f t="shared" si="11714"/>
        <v>0</v>
      </c>
      <c r="AO631" s="199">
        <f t="shared" si="11714"/>
        <v>0</v>
      </c>
      <c r="AP631" s="197">
        <f t="shared" si="11714"/>
        <v>0</v>
      </c>
      <c r="AQ631" s="195">
        <f t="shared" si="11714"/>
        <v>0</v>
      </c>
      <c r="AR631" s="200">
        <f t="shared" si="11714"/>
        <v>0</v>
      </c>
      <c r="AS631" s="201">
        <f t="shared" si="11714"/>
        <v>0</v>
      </c>
      <c r="AT631" s="195">
        <f t="shared" si="11714"/>
        <v>0</v>
      </c>
      <c r="AU631" s="199">
        <f t="shared" si="11714"/>
        <v>0</v>
      </c>
      <c r="AV631" s="197">
        <f t="shared" si="11714"/>
        <v>0</v>
      </c>
      <c r="AW631" s="198">
        <f t="shared" si="11715"/>
        <v>0</v>
      </c>
      <c r="AX631" s="195">
        <f t="shared" si="11715"/>
        <v>0</v>
      </c>
      <c r="AY631" s="199">
        <f t="shared" si="11715"/>
        <v>0</v>
      </c>
      <c r="AZ631" s="197">
        <f t="shared" si="11715"/>
        <v>0</v>
      </c>
      <c r="BA631" s="198">
        <f t="shared" si="11715"/>
        <v>0</v>
      </c>
      <c r="BB631" s="195">
        <f t="shared" si="11715"/>
        <v>0</v>
      </c>
      <c r="BC631" s="199">
        <f t="shared" si="11715"/>
        <v>0</v>
      </c>
      <c r="BD631" s="197">
        <f t="shared" si="11715"/>
        <v>0</v>
      </c>
      <c r="BE631" s="195">
        <f t="shared" si="11715"/>
        <v>0</v>
      </c>
      <c r="BF631" s="171">
        <f>SUM(AF631,AH631,AJ631,AL631,AN631,AP631,AR631,AT631,AV631,AX631,AZ631,BB631,BD631)</f>
        <v>0</v>
      </c>
      <c r="BG631" s="172">
        <f>SUM(AG631,AI631,AK631,AM631,AO631,AQ631,AS631,AU631,AW631,AY631,BA631,BC631,BE631)</f>
        <v>0</v>
      </c>
      <c r="BI631" s="145" t="s">
        <v>18</v>
      </c>
      <c r="BJ631" s="128">
        <f>B631/B653</f>
        <v>5.4158169046000453E-2</v>
      </c>
      <c r="BK631" s="129">
        <f t="shared" ref="BK631" si="11771">C631/C653</f>
        <v>2.0723167071602117E-3</v>
      </c>
      <c r="BL631" s="130">
        <f t="shared" ref="BL631" si="11772">D631/D653</f>
        <v>5.3346424480445097E-2</v>
      </c>
      <c r="BM631" s="131">
        <f t="shared" ref="BM631" si="11773">E631/E653</f>
        <v>1.8015067147068457E-2</v>
      </c>
      <c r="BN631" s="128">
        <f t="shared" ref="BN631" si="11774">F631/F653</f>
        <v>9.9531170805879365E-2</v>
      </c>
      <c r="BO631" s="129">
        <f t="shared" ref="BO631" si="11775">G631/G653</f>
        <v>1.4457209242287336E-2</v>
      </c>
      <c r="BP631" s="130">
        <f t="shared" ref="BP631" si="11776">H631/H653</f>
        <v>5.1835520918785891E-2</v>
      </c>
      <c r="BQ631" s="131">
        <f t="shared" ref="BQ631" si="11777">I631/I653</f>
        <v>1.3292575610207956E-2</v>
      </c>
      <c r="BR631" s="128">
        <f t="shared" ref="BR631" si="11778">J631/J653</f>
        <v>1.1729405346426624E-2</v>
      </c>
      <c r="BS631" s="129">
        <f t="shared" ref="BS631" si="11779">K631/K653</f>
        <v>4.0169731258840172E-2</v>
      </c>
      <c r="BT631" s="130">
        <f t="shared" ref="BT631" si="11780">L631/L653</f>
        <v>1.743011114853486E-2</v>
      </c>
      <c r="BU631" s="128">
        <f t="shared" ref="BU631" si="11781">M631/M653</f>
        <v>4.2327120710677582E-2</v>
      </c>
      <c r="BV631" s="132">
        <f t="shared" ref="BV631" si="11782">N631/N653</f>
        <v>2.9706137745075637E-2</v>
      </c>
      <c r="BW631" s="133">
        <f t="shared" ref="BW631" si="11783">O631/O653</f>
        <v>4.2923867351704809E-2</v>
      </c>
      <c r="BX631" s="128">
        <f t="shared" ref="BX631" si="11784">P631/P653</f>
        <v>3.242622371443718E-2</v>
      </c>
      <c r="BY631" s="129">
        <f t="shared" ref="BY631" si="11785">Q631/Q653</f>
        <v>4.785633696878526E-2</v>
      </c>
      <c r="BZ631" s="130">
        <f t="shared" ref="BZ631" si="11786">R631/R653</f>
        <v>3.2155701290459068E-2</v>
      </c>
      <c r="CA631" s="131">
        <f t="shared" ref="CA631" si="11787">S631/S653</f>
        <v>3.6080273270708799E-2</v>
      </c>
      <c r="CB631" s="128">
        <f t="shared" ref="CB631" si="11788">T631/T653</f>
        <v>1.2229806598407281E-2</v>
      </c>
      <c r="CC631" s="129">
        <f t="shared" ref="CC631" si="11789">U631/U653</f>
        <v>7.7120091064314167E-2</v>
      </c>
      <c r="CD631" s="130">
        <f t="shared" ref="CD631" si="11790">V631/V653</f>
        <v>1.689218305610618E-2</v>
      </c>
      <c r="CE631" s="131">
        <f t="shared" ref="CE631" si="11791">W631/W653</f>
        <v>4.8700781125458316E-2</v>
      </c>
      <c r="CF631" s="128">
        <f t="shared" ref="CF631" si="11792">X631/X653</f>
        <v>4.0112523442383828E-2</v>
      </c>
      <c r="CG631" s="129">
        <f t="shared" ref="CG631" si="11793">Y631/Y653</f>
        <v>4.6066855147181104E-2</v>
      </c>
      <c r="CH631" s="130">
        <f t="shared" ref="CH631" si="11794">Z631/Z653</f>
        <v>4.1125225093687642E-2</v>
      </c>
      <c r="CI631" s="128">
        <f t="shared" ref="CI631" si="11795">AA631/AA653</f>
        <v>2.0786262991414371E-2</v>
      </c>
      <c r="CJ631" s="134">
        <f t="shared" ref="CJ631" si="11796">AB631/AB653</f>
        <v>4.1867292291062744E-2</v>
      </c>
      <c r="CK631" s="135">
        <f t="shared" ref="CK631" si="11797">AC631/AC653</f>
        <v>2.9734835664572346E-2</v>
      </c>
    </row>
    <row r="632" spans="1:89" ht="14.25" thickTop="1" thickBot="1" x14ac:dyDescent="0.25">
      <c r="A632" s="136" t="s">
        <v>19</v>
      </c>
      <c r="B632" s="188">
        <v>1273</v>
      </c>
      <c r="C632" s="189">
        <v>386</v>
      </c>
      <c r="D632" s="190">
        <v>614</v>
      </c>
      <c r="E632" s="191">
        <v>334</v>
      </c>
      <c r="F632" s="188">
        <v>1601</v>
      </c>
      <c r="G632" s="192">
        <v>519</v>
      </c>
      <c r="H632" s="190">
        <v>1493</v>
      </c>
      <c r="I632" s="191">
        <v>729</v>
      </c>
      <c r="J632" s="188">
        <v>114</v>
      </c>
      <c r="K632" s="192">
        <v>283</v>
      </c>
      <c r="L632" s="190">
        <v>411</v>
      </c>
      <c r="M632" s="188">
        <v>822</v>
      </c>
      <c r="N632" s="193">
        <v>1226</v>
      </c>
      <c r="O632" s="194">
        <v>1595</v>
      </c>
      <c r="P632" s="188">
        <v>847</v>
      </c>
      <c r="Q632" s="192">
        <v>833</v>
      </c>
      <c r="R632" s="190">
        <v>1020</v>
      </c>
      <c r="S632" s="191">
        <v>875</v>
      </c>
      <c r="T632" s="188">
        <v>136</v>
      </c>
      <c r="U632" s="192">
        <v>486</v>
      </c>
      <c r="V632" s="190">
        <v>348</v>
      </c>
      <c r="W632" s="191">
        <v>1209</v>
      </c>
      <c r="X632" s="188">
        <v>587</v>
      </c>
      <c r="Y632" s="192">
        <v>605</v>
      </c>
      <c r="Z632" s="190">
        <v>1411</v>
      </c>
      <c r="AA632" s="188">
        <v>1164</v>
      </c>
      <c r="AB632" s="169">
        <v>11081</v>
      </c>
      <c r="AC632" s="170">
        <f t="shared" si="11743"/>
        <v>9840</v>
      </c>
      <c r="AE632" s="266" t="s">
        <v>13</v>
      </c>
      <c r="AF632" s="20">
        <f t="shared" ref="AF632:BG632" si="11798">SUM(AF629:AF631)</f>
        <v>2789</v>
      </c>
      <c r="AG632" s="21">
        <f t="shared" si="11798"/>
        <v>1270</v>
      </c>
      <c r="AH632" s="20">
        <f t="shared" si="11798"/>
        <v>940</v>
      </c>
      <c r="AI632" s="21">
        <f t="shared" si="11798"/>
        <v>896</v>
      </c>
      <c r="AJ632" s="20">
        <f t="shared" si="11798"/>
        <v>3217</v>
      </c>
      <c r="AK632" s="21">
        <f t="shared" si="11798"/>
        <v>1594</v>
      </c>
      <c r="AL632" s="20">
        <f t="shared" si="11798"/>
        <v>3539</v>
      </c>
      <c r="AM632" s="21">
        <f t="shared" si="11798"/>
        <v>2327</v>
      </c>
      <c r="AN632" s="20">
        <f t="shared" si="11798"/>
        <v>288</v>
      </c>
      <c r="AO632" s="21">
        <f t="shared" si="11798"/>
        <v>1010</v>
      </c>
      <c r="AP632" s="20">
        <f t="shared" si="11798"/>
        <v>1034</v>
      </c>
      <c r="AQ632" s="21">
        <f t="shared" si="11798"/>
        <v>2875</v>
      </c>
      <c r="AR632" s="20">
        <f t="shared" si="11798"/>
        <v>2869</v>
      </c>
      <c r="AS632" s="21">
        <f t="shared" si="11798"/>
        <v>4077</v>
      </c>
      <c r="AT632" s="20">
        <f t="shared" si="11798"/>
        <v>1885</v>
      </c>
      <c r="AU632" s="21">
        <f t="shared" si="11798"/>
        <v>1697</v>
      </c>
      <c r="AV632" s="20">
        <f t="shared" si="11798"/>
        <v>2428</v>
      </c>
      <c r="AW632" s="21">
        <f t="shared" si="11798"/>
        <v>1868</v>
      </c>
      <c r="AX632" s="20">
        <f t="shared" si="11798"/>
        <v>325</v>
      </c>
      <c r="AY632" s="21">
        <f t="shared" si="11798"/>
        <v>986</v>
      </c>
      <c r="AZ632" s="20">
        <f t="shared" si="11798"/>
        <v>968</v>
      </c>
      <c r="BA632" s="21">
        <f t="shared" si="11798"/>
        <v>2287</v>
      </c>
      <c r="BB632" s="20">
        <f t="shared" si="11798"/>
        <v>1539</v>
      </c>
      <c r="BC632" s="21">
        <f t="shared" si="11798"/>
        <v>1427</v>
      </c>
      <c r="BD632" s="20">
        <f t="shared" si="11798"/>
        <v>3136</v>
      </c>
      <c r="BE632" s="21">
        <f t="shared" si="11798"/>
        <v>2477</v>
      </c>
      <c r="BF632" s="173">
        <f t="shared" si="11798"/>
        <v>24957</v>
      </c>
      <c r="BG632" s="174">
        <f t="shared" si="11798"/>
        <v>24791</v>
      </c>
      <c r="BI632" s="136" t="s">
        <v>19</v>
      </c>
      <c r="BJ632" s="128">
        <f>B632/B653</f>
        <v>9.6155298738575423E-2</v>
      </c>
      <c r="BK632" s="129">
        <f t="shared" ref="BK632" si="11799">C632/C653</f>
        <v>2.75832499642704E-2</v>
      </c>
      <c r="BL632" s="130">
        <f t="shared" ref="BL632" si="11800">D632/D653</f>
        <v>0.10047455408280151</v>
      </c>
      <c r="BM632" s="131">
        <f t="shared" ref="BM632" si="11801">E632/E653</f>
        <v>5.4700294792007859E-2</v>
      </c>
      <c r="BN632" s="128">
        <f t="shared" ref="BN632" si="11802">F632/F653</f>
        <v>0.101431829700963</v>
      </c>
      <c r="BO632" s="129">
        <f t="shared" ref="BO632" si="11803">G632/G653</f>
        <v>3.3496837485478249E-2</v>
      </c>
      <c r="BP632" s="130">
        <f t="shared" ref="BP632" si="11804">H632/H653</f>
        <v>7.6548400328137811E-2</v>
      </c>
      <c r="BQ632" s="131">
        <f t="shared" ref="BQ632" si="11805">I632/I653</f>
        <v>3.3764068361817424E-2</v>
      </c>
      <c r="BR632" s="128">
        <f t="shared" ref="BR632" si="11806">J632/J653</f>
        <v>3.1096563011456628E-2</v>
      </c>
      <c r="BS632" s="129">
        <f t="shared" ref="BS632" si="11807">K632/K653</f>
        <v>8.0056577086280056E-2</v>
      </c>
      <c r="BT632" s="130">
        <f t="shared" ref="BT632" si="11808">L632/L653</f>
        <v>3.4607611990569213E-2</v>
      </c>
      <c r="BU632" s="128">
        <f t="shared" ref="BU632" si="11809">M632/M653</f>
        <v>7.159031527608431E-2</v>
      </c>
      <c r="BV632" s="132">
        <f t="shared" ref="BV632" si="11810">N632/N653</f>
        <v>5.6030345962250351E-2</v>
      </c>
      <c r="BW632" s="133">
        <f t="shared" ref="BW632" si="11811">O632/O653</f>
        <v>7.4497898178421298E-2</v>
      </c>
      <c r="BX632" s="128">
        <f t="shared" ref="BX632" si="11812">P632/P653</f>
        <v>7.4836543558932669E-2</v>
      </c>
      <c r="BY632" s="129">
        <f t="shared" ref="BY632" si="11813">Q632/Q653</f>
        <v>7.8318916886047391E-2</v>
      </c>
      <c r="BZ632" s="130">
        <f t="shared" ref="BZ632" si="11814">R632/R653</f>
        <v>7.1927226570763697E-2</v>
      </c>
      <c r="CA632" s="131">
        <f t="shared" ref="CA632" si="11815">S632/S653</f>
        <v>6.2268716196982633E-2</v>
      </c>
      <c r="CB632" s="128">
        <f t="shared" ref="CB632" si="11816">T632/T653</f>
        <v>3.8680318543799774E-2</v>
      </c>
      <c r="CC632" s="129">
        <f t="shared" ref="CC632" si="11817">U632/U653</f>
        <v>0.13830392714854867</v>
      </c>
      <c r="CD632" s="130">
        <f t="shared" ref="CD632" si="11818">V632/V653</f>
        <v>2.999224338533138E-2</v>
      </c>
      <c r="CE632" s="131">
        <f t="shared" ref="CE632" si="11819">W632/W653</f>
        <v>9.6365375418460061E-2</v>
      </c>
      <c r="CF632" s="128">
        <f t="shared" ref="CF632" si="11820">X632/X653</f>
        <v>6.1158574703063136E-2</v>
      </c>
      <c r="CG632" s="129">
        <f t="shared" ref="CG632" si="11821">Y632/Y653</f>
        <v>0.10061533344420423</v>
      </c>
      <c r="CH632" s="130">
        <f t="shared" ref="CH632" si="11822">Z632/Z653</f>
        <v>6.8671825570642914E-2</v>
      </c>
      <c r="CI632" s="128">
        <f t="shared" ref="CI632" si="11823">AA632/AA653</f>
        <v>5.2598282873926795E-2</v>
      </c>
      <c r="CJ632" s="134">
        <f t="shared" ref="CJ632" si="11824">AB632/AB653</f>
        <v>6.8055077875497472E-2</v>
      </c>
      <c r="CK632" s="135">
        <f t="shared" ref="CK632" si="11825">AC632/AC653</f>
        <v>6.0552728257324481E-2</v>
      </c>
    </row>
    <row r="633" spans="1:89" ht="13.5" thickTop="1" x14ac:dyDescent="0.2">
      <c r="A633" s="145" t="s">
        <v>20</v>
      </c>
      <c r="B633" s="195">
        <v>1454</v>
      </c>
      <c r="C633" s="196">
        <v>662</v>
      </c>
      <c r="D633" s="197">
        <v>549</v>
      </c>
      <c r="E633" s="198">
        <v>464</v>
      </c>
      <c r="F633" s="195">
        <v>1714</v>
      </c>
      <c r="G633" s="199">
        <v>929</v>
      </c>
      <c r="H633" s="197">
        <v>1837</v>
      </c>
      <c r="I633" s="198">
        <v>1251</v>
      </c>
      <c r="J633" s="195">
        <v>162</v>
      </c>
      <c r="K633" s="199">
        <v>523</v>
      </c>
      <c r="L633" s="197">
        <v>549</v>
      </c>
      <c r="M633" s="195">
        <v>1565</v>
      </c>
      <c r="N633" s="200">
        <v>1593</v>
      </c>
      <c r="O633" s="201">
        <v>2192</v>
      </c>
      <c r="P633" s="195">
        <v>1097</v>
      </c>
      <c r="Q633" s="199">
        <v>925</v>
      </c>
      <c r="R633" s="197">
        <v>1291</v>
      </c>
      <c r="S633" s="198">
        <v>1014</v>
      </c>
      <c r="T633" s="195">
        <v>190</v>
      </c>
      <c r="U633" s="199">
        <v>555</v>
      </c>
      <c r="V633" s="197">
        <v>527</v>
      </c>
      <c r="W633" s="198">
        <v>1189</v>
      </c>
      <c r="X633" s="195">
        <v>847</v>
      </c>
      <c r="Y633" s="199">
        <v>758</v>
      </c>
      <c r="Z633" s="197">
        <v>1694</v>
      </c>
      <c r="AA633" s="195">
        <v>1296</v>
      </c>
      <c r="AB633" s="169">
        <v>13504</v>
      </c>
      <c r="AC633" s="170">
        <f t="shared" si="11743"/>
        <v>13323</v>
      </c>
      <c r="BI633" s="145" t="s">
        <v>20</v>
      </c>
      <c r="BJ633" s="128">
        <f>B633/B653</f>
        <v>0.10982702621043886</v>
      </c>
      <c r="BK633" s="129">
        <f t="shared" ref="BK633" si="11826">C633/C653</f>
        <v>4.7305988280691727E-2</v>
      </c>
      <c r="BL633" s="130">
        <f t="shared" ref="BL633" si="11827">D633/D653</f>
        <v>8.98379970544919E-2</v>
      </c>
      <c r="BM633" s="131">
        <f t="shared" ref="BM633" si="11828">E633/E653</f>
        <v>7.5990828693088763E-2</v>
      </c>
      <c r="BN633" s="128">
        <f t="shared" ref="BN633" si="11829">F633/F653</f>
        <v>0.108590978205778</v>
      </c>
      <c r="BO633" s="129">
        <f t="shared" ref="BO633" si="11830">G633/G653</f>
        <v>5.9958693687879178E-2</v>
      </c>
      <c r="BP633" s="130">
        <f t="shared" ref="BP633" si="11831">H633/H653</f>
        <v>9.418580803937654E-2</v>
      </c>
      <c r="BQ633" s="131">
        <f t="shared" ref="BQ633" si="11832">I633/I653</f>
        <v>5.794080867027928E-2</v>
      </c>
      <c r="BR633" s="128">
        <f t="shared" ref="BR633" si="11833">J633/J653</f>
        <v>4.4189852700491E-2</v>
      </c>
      <c r="BS633" s="129">
        <f t="shared" ref="BS633" si="11834">K633/K653</f>
        <v>0.14794908062234796</v>
      </c>
      <c r="BT633" s="130">
        <f t="shared" ref="BT633" si="11835">L633/L653</f>
        <v>4.6227686089592455E-2</v>
      </c>
      <c r="BU633" s="128">
        <f t="shared" ref="BU633" si="11836">M633/M653</f>
        <v>0.1363002961156593</v>
      </c>
      <c r="BV633" s="132">
        <f t="shared" ref="BV633" si="11837">N633/N653</f>
        <v>7.2802888350623832E-2</v>
      </c>
      <c r="BW633" s="133">
        <f t="shared" ref="BW633" si="11838">O633/O653</f>
        <v>0.10238206445586175</v>
      </c>
      <c r="BX633" s="128">
        <f t="shared" ref="BX633" si="11839">P633/P653</f>
        <v>9.692525181127408E-2</v>
      </c>
      <c r="BY633" s="129">
        <f t="shared" ref="BY633" si="11840">Q633/Q653</f>
        <v>8.6968785257615644E-2</v>
      </c>
      <c r="BZ633" s="130">
        <f t="shared" ref="BZ633" si="11841">R633/R653</f>
        <v>9.103730343417249E-2</v>
      </c>
      <c r="CA633" s="131">
        <f t="shared" ref="CA633" si="11842">S633/S653</f>
        <v>7.2160546541417597E-2</v>
      </c>
      <c r="CB633" s="128">
        <f t="shared" ref="CB633" si="11843">T633/T653</f>
        <v>5.4038680318543801E-2</v>
      </c>
      <c r="CC633" s="129">
        <f t="shared" ref="CC633" si="11844">U633/U653</f>
        <v>0.15793966989186112</v>
      </c>
      <c r="CD633" s="130">
        <f t="shared" ref="CD633" si="11845">V633/V653</f>
        <v>4.5419288115142634E-2</v>
      </c>
      <c r="CE633" s="131">
        <f t="shared" ref="CE633" si="11846">W633/W653</f>
        <v>9.4771241830065356E-2</v>
      </c>
      <c r="CF633" s="128">
        <f t="shared" ref="CF633" si="11847">X633/X653</f>
        <v>8.8247551573244432E-2</v>
      </c>
      <c r="CG633" s="129">
        <f t="shared" ref="CG633" si="11848">Y633/Y653</f>
        <v>0.12606020289373024</v>
      </c>
      <c r="CH633" s="130">
        <f t="shared" ref="CH633" si="11849">Z633/Z653</f>
        <v>8.2445125809120556E-2</v>
      </c>
      <c r="CI633" s="128">
        <f t="shared" ref="CI633" si="11850">AA633/AA653</f>
        <v>5.8563036601897878E-2</v>
      </c>
      <c r="CJ633" s="134">
        <f t="shared" ref="CJ633" si="11851">AB633/AB653</f>
        <v>8.2936176485039065E-2</v>
      </c>
      <c r="CK633" s="135">
        <f t="shared" ref="CK633" si="11852">AC633/AC653</f>
        <v>8.1986178716700608E-2</v>
      </c>
    </row>
    <row r="634" spans="1:89" ht="13.5" thickBot="1" x14ac:dyDescent="0.25">
      <c r="A634" s="136" t="s">
        <v>21</v>
      </c>
      <c r="B634" s="188">
        <v>1335</v>
      </c>
      <c r="C634" s="189">
        <v>608</v>
      </c>
      <c r="D634" s="190">
        <v>391</v>
      </c>
      <c r="E634" s="191">
        <v>432</v>
      </c>
      <c r="F634" s="188">
        <v>1503</v>
      </c>
      <c r="G634" s="192">
        <v>665</v>
      </c>
      <c r="H634" s="190">
        <v>1702</v>
      </c>
      <c r="I634" s="191">
        <v>1076</v>
      </c>
      <c r="J634" s="188">
        <v>126</v>
      </c>
      <c r="K634" s="192">
        <v>487</v>
      </c>
      <c r="L634" s="190">
        <v>485</v>
      </c>
      <c r="M634" s="188">
        <v>1310</v>
      </c>
      <c r="N634" s="193">
        <v>1276</v>
      </c>
      <c r="O634" s="194">
        <v>1885</v>
      </c>
      <c r="P634" s="188">
        <v>788</v>
      </c>
      <c r="Q634" s="192">
        <v>772</v>
      </c>
      <c r="R634" s="190">
        <v>1137</v>
      </c>
      <c r="S634" s="191">
        <v>854</v>
      </c>
      <c r="T634" s="188">
        <v>135</v>
      </c>
      <c r="U634" s="192">
        <v>431</v>
      </c>
      <c r="V634" s="190">
        <v>441</v>
      </c>
      <c r="W634" s="191">
        <v>1098</v>
      </c>
      <c r="X634" s="188">
        <v>692</v>
      </c>
      <c r="Y634" s="192">
        <v>669</v>
      </c>
      <c r="Z634" s="190">
        <v>1442</v>
      </c>
      <c r="AA634" s="188">
        <v>1181</v>
      </c>
      <c r="AB634" s="169">
        <v>11453</v>
      </c>
      <c r="AC634" s="170">
        <f t="shared" si="11743"/>
        <v>11468</v>
      </c>
      <c r="AE634" s="269" t="s">
        <v>85</v>
      </c>
      <c r="BI634" s="136" t="s">
        <v>21</v>
      </c>
      <c r="BJ634" s="128">
        <f>B634/B653</f>
        <v>0.10083843190573306</v>
      </c>
      <c r="BK634" s="129">
        <f t="shared" ref="BK634" si="11853">C634/C653</f>
        <v>4.3447191653565816E-2</v>
      </c>
      <c r="BL634" s="130">
        <f t="shared" ref="BL634" si="11854">D634/D653</f>
        <v>6.3982981508754699E-2</v>
      </c>
      <c r="BM634" s="131">
        <f t="shared" ref="BM634" si="11855">E634/E653</f>
        <v>7.0750081886668856E-2</v>
      </c>
      <c r="BN634" s="128">
        <f t="shared" ref="BN634" si="11856">F634/F653</f>
        <v>9.5223010643689807E-2</v>
      </c>
      <c r="BO634" s="129">
        <f t="shared" ref="BO634" si="11857">G634/G653</f>
        <v>4.2919839938040528E-2</v>
      </c>
      <c r="BP634" s="130">
        <f t="shared" ref="BP634" si="11858">H634/H653</f>
        <v>8.7264150943396221E-2</v>
      </c>
      <c r="BQ634" s="131">
        <f t="shared" ref="BQ634" si="11859">I634/I653</f>
        <v>4.9835579639664673E-2</v>
      </c>
      <c r="BR634" s="128">
        <f t="shared" ref="BR634" si="11860">J634/J653</f>
        <v>3.4369885433715219E-2</v>
      </c>
      <c r="BS634" s="129">
        <f t="shared" ref="BS634" si="11861">K634/K653</f>
        <v>0.13776520509193776</v>
      </c>
      <c r="BT634" s="130">
        <f t="shared" ref="BT634" si="11862">L634/L653</f>
        <v>4.0838666217581678E-2</v>
      </c>
      <c r="BU634" s="128">
        <f t="shared" ref="BU634" si="11863">M634/M653</f>
        <v>0.11409162166869884</v>
      </c>
      <c r="BV634" s="132">
        <f t="shared" ref="BV634" si="11864">N634/N653</f>
        <v>5.8315433481102324E-2</v>
      </c>
      <c r="BW634" s="133">
        <f t="shared" ref="BW634" si="11865">O634/O653</f>
        <v>8.8042970574497892E-2</v>
      </c>
      <c r="BX634" s="128">
        <f t="shared" ref="BX634" si="11866">P634/P653</f>
        <v>6.96236084113801E-2</v>
      </c>
      <c r="BY634" s="129">
        <f t="shared" ref="BY634" si="11867">Q634/Q653</f>
        <v>7.2583678074464086E-2</v>
      </c>
      <c r="BZ634" s="130">
        <f t="shared" ref="BZ634" si="11868">R634/R653</f>
        <v>8.0177702559763059E-2</v>
      </c>
      <c r="CA634" s="131">
        <f t="shared" ref="CA634" si="11869">S634/S653</f>
        <v>6.0774267008255049E-2</v>
      </c>
      <c r="CB634" s="128">
        <f t="shared" ref="CB634" si="11870">T634/T653</f>
        <v>3.839590443686007E-2</v>
      </c>
      <c r="CC634" s="129">
        <f t="shared" ref="CC634" si="11871">U634/U653</f>
        <v>0.12265224815025612</v>
      </c>
      <c r="CD634" s="130">
        <f t="shared" ref="CD634" si="11872">V634/V653</f>
        <v>3.8007411876238906E-2</v>
      </c>
      <c r="CE634" s="131">
        <f t="shared" ref="CE634" si="11873">W634/W653</f>
        <v>8.7517934002869446E-2</v>
      </c>
      <c r="CF634" s="128">
        <f t="shared" ref="CF634" si="11874">X634/X653</f>
        <v>7.2098353823713268E-2</v>
      </c>
      <c r="CG634" s="129">
        <f t="shared" ref="CG634" si="11875">Y634/Y653</f>
        <v>0.11125893896557459</v>
      </c>
      <c r="CH634" s="130">
        <f t="shared" ref="CH634" si="11876">Z634/Z653</f>
        <v>7.0180561639168734E-2</v>
      </c>
      <c r="CI634" s="128">
        <f t="shared" ref="CI634" si="11877">AA634/AA653</f>
        <v>5.3366470854044286E-2</v>
      </c>
      <c r="CJ634" s="134">
        <f t="shared" ref="CJ634" si="11878">AB634/AB653</f>
        <v>7.0339753353314008E-2</v>
      </c>
      <c r="CK634" s="135">
        <f t="shared" ref="CK634" si="11879">AC634/AC653</f>
        <v>7.057100484298752E-2</v>
      </c>
    </row>
    <row r="635" spans="1:89" ht="14.25" thickTop="1" thickBot="1" x14ac:dyDescent="0.25">
      <c r="A635" s="145" t="s">
        <v>22</v>
      </c>
      <c r="B635" s="195">
        <v>1042</v>
      </c>
      <c r="C635" s="196">
        <v>817</v>
      </c>
      <c r="D635" s="197">
        <v>382</v>
      </c>
      <c r="E635" s="198">
        <v>329</v>
      </c>
      <c r="F635" s="195">
        <v>1437</v>
      </c>
      <c r="G635" s="199">
        <v>518</v>
      </c>
      <c r="H635" s="197">
        <v>1583</v>
      </c>
      <c r="I635" s="198">
        <v>1177</v>
      </c>
      <c r="J635" s="195">
        <v>217</v>
      </c>
      <c r="K635" s="199">
        <v>499</v>
      </c>
      <c r="L635" s="197">
        <v>449</v>
      </c>
      <c r="M635" s="195">
        <v>1423</v>
      </c>
      <c r="N635" s="200">
        <v>1252</v>
      </c>
      <c r="O635" s="201">
        <v>2174</v>
      </c>
      <c r="P635" s="195">
        <v>723</v>
      </c>
      <c r="Q635" s="199">
        <v>707</v>
      </c>
      <c r="R635" s="197">
        <v>1094</v>
      </c>
      <c r="S635" s="198">
        <v>870</v>
      </c>
      <c r="T635" s="195">
        <v>141</v>
      </c>
      <c r="U635" s="199">
        <v>326</v>
      </c>
      <c r="V635" s="197">
        <v>376</v>
      </c>
      <c r="W635" s="198">
        <v>1335</v>
      </c>
      <c r="X635" s="195">
        <v>600</v>
      </c>
      <c r="Y635" s="199">
        <v>454</v>
      </c>
      <c r="Z635" s="197">
        <v>1503</v>
      </c>
      <c r="AA635" s="195">
        <v>1361</v>
      </c>
      <c r="AB635" s="169">
        <v>10799</v>
      </c>
      <c r="AC635" s="170">
        <f t="shared" si="11743"/>
        <v>11990</v>
      </c>
      <c r="AE635" s="296" t="s">
        <v>0</v>
      </c>
      <c r="AF635" s="298" t="s">
        <v>1</v>
      </c>
      <c r="AG635" s="299"/>
      <c r="AH635" s="298" t="s">
        <v>2</v>
      </c>
      <c r="AI635" s="299"/>
      <c r="AJ635" s="298" t="s">
        <v>3</v>
      </c>
      <c r="AK635" s="299"/>
      <c r="AL635" s="298" t="s">
        <v>4</v>
      </c>
      <c r="AM635" s="299"/>
      <c r="AN635" s="298" t="s">
        <v>5</v>
      </c>
      <c r="AO635" s="299"/>
      <c r="AP635" s="298" t="s">
        <v>6</v>
      </c>
      <c r="AQ635" s="299"/>
      <c r="AR635" s="298" t="s">
        <v>7</v>
      </c>
      <c r="AS635" s="299"/>
      <c r="AT635" s="298" t="s">
        <v>8</v>
      </c>
      <c r="AU635" s="299"/>
      <c r="AV635" s="298" t="s">
        <v>9</v>
      </c>
      <c r="AW635" s="299"/>
      <c r="AX635" s="298" t="s">
        <v>10</v>
      </c>
      <c r="AY635" s="299"/>
      <c r="AZ635" s="298" t="s">
        <v>11</v>
      </c>
      <c r="BA635" s="299"/>
      <c r="BB635" s="298" t="s">
        <v>12</v>
      </c>
      <c r="BC635" s="299"/>
      <c r="BD635" s="301" t="s">
        <v>40</v>
      </c>
      <c r="BE635" s="302"/>
      <c r="BF635" s="303" t="s">
        <v>41</v>
      </c>
      <c r="BG635" s="304"/>
      <c r="BI635" s="145" t="s">
        <v>22</v>
      </c>
      <c r="BJ635" s="128">
        <f>B635/B653</f>
        <v>7.8706850970617109E-2</v>
      </c>
      <c r="BK635" s="129">
        <f t="shared" ref="BK635" si="11880">C635/C653</f>
        <v>5.8382163784479066E-2</v>
      </c>
      <c r="BL635" s="130">
        <f t="shared" ref="BL635" si="11881">D635/D653</f>
        <v>6.2510227458681067E-2</v>
      </c>
      <c r="BM635" s="131">
        <f t="shared" ref="BM635" si="11882">E635/E653</f>
        <v>5.3881428103504748E-2</v>
      </c>
      <c r="BN635" s="128">
        <f t="shared" ref="BN635" si="11883">F635/F653</f>
        <v>9.1041561074505825E-2</v>
      </c>
      <c r="BO635" s="129">
        <f t="shared" ref="BO635" si="11884">G635/G653</f>
        <v>3.3432296372789466E-2</v>
      </c>
      <c r="BP635" s="130">
        <f t="shared" ref="BP635" si="11885">H635/H653</f>
        <v>8.1162838392124695E-2</v>
      </c>
      <c r="BQ635" s="131">
        <f t="shared" ref="BQ635" si="11886">I635/I653</f>
        <v>5.4513454680190823E-2</v>
      </c>
      <c r="BR635" s="128">
        <f t="shared" ref="BR635" si="11887">J635/J653</f>
        <v>5.9192580469176213E-2</v>
      </c>
      <c r="BS635" s="129">
        <f t="shared" ref="BS635" si="11888">K635/K653</f>
        <v>0.14115983026874115</v>
      </c>
      <c r="BT635" s="130">
        <f t="shared" ref="BT635" si="11889">L635/L653</f>
        <v>3.7807342539575614E-2</v>
      </c>
      <c r="BU635" s="128">
        <f t="shared" ref="BU635" si="11890">M635/M653</f>
        <v>0.12393311269813621</v>
      </c>
      <c r="BV635" s="132">
        <f t="shared" ref="BV635" si="11891">N635/N653</f>
        <v>5.7218591472053382E-2</v>
      </c>
      <c r="BW635" s="133">
        <f t="shared" ref="BW635" si="11892">O635/O653</f>
        <v>0.10154133582438113</v>
      </c>
      <c r="BX635" s="128">
        <f t="shared" ref="BX635" si="11893">P635/P653</f>
        <v>6.3880544265771333E-2</v>
      </c>
      <c r="BY635" s="129">
        <f t="shared" ref="BY635" si="11894">Q635/Q653</f>
        <v>6.6472358029334336E-2</v>
      </c>
      <c r="BZ635" s="130">
        <f t="shared" ref="BZ635" si="11895">R635/R653</f>
        <v>7.7145476341583807E-2</v>
      </c>
      <c r="CA635" s="131">
        <f t="shared" ref="CA635" si="11896">S635/S653</f>
        <v>6.1912894961571305E-2</v>
      </c>
      <c r="CB635" s="128">
        <f t="shared" ref="CB635" si="11897">T635/T653</f>
        <v>4.0102389078498293E-2</v>
      </c>
      <c r="CC635" s="129">
        <f t="shared" ref="CC635" si="11898">U635/U653</f>
        <v>9.2771770062606715E-2</v>
      </c>
      <c r="CD635" s="130">
        <f t="shared" ref="CD635" si="11899">V635/V653</f>
        <v>3.2405412393346551E-2</v>
      </c>
      <c r="CE635" s="131">
        <f t="shared" ref="CE635" si="11900">W635/W653</f>
        <v>0.10640841702534673</v>
      </c>
      <c r="CF635" s="128">
        <f t="shared" ref="CF635" si="11901">X635/X653</f>
        <v>6.2513023546572205E-2</v>
      </c>
      <c r="CG635" s="129">
        <f t="shared" ref="CG635" si="11902">Y635/Y653</f>
        <v>7.5503076667221017E-2</v>
      </c>
      <c r="CH635" s="130">
        <f t="shared" ref="CH635" si="11903">Z635/Z653</f>
        <v>7.314936487078405E-2</v>
      </c>
      <c r="CI635" s="128">
        <f t="shared" ref="CI635" si="11904">AA635/AA653</f>
        <v>6.1500225937641213E-2</v>
      </c>
      <c r="CJ635" s="134">
        <f t="shared" ref="CJ635" si="11905">AB635/AB653</f>
        <v>6.6323146464894608E-2</v>
      </c>
      <c r="CK635" s="135">
        <f t="shared" ref="CK635" si="11906">AC635/AC653</f>
        <v>7.3783253232248019E-2</v>
      </c>
    </row>
    <row r="636" spans="1:89" ht="15" thickTop="1" thickBot="1" x14ac:dyDescent="0.3">
      <c r="A636" s="136" t="s">
        <v>23</v>
      </c>
      <c r="B636" s="188">
        <v>737</v>
      </c>
      <c r="C636" s="189">
        <v>706</v>
      </c>
      <c r="D636" s="190">
        <v>313</v>
      </c>
      <c r="E636" s="191">
        <v>330</v>
      </c>
      <c r="F636" s="188">
        <v>1062</v>
      </c>
      <c r="G636" s="192">
        <v>515</v>
      </c>
      <c r="H636" s="190">
        <v>1270</v>
      </c>
      <c r="I636" s="191">
        <v>917</v>
      </c>
      <c r="J636" s="188">
        <v>198</v>
      </c>
      <c r="K636" s="192">
        <v>333</v>
      </c>
      <c r="L636" s="190">
        <v>421</v>
      </c>
      <c r="M636" s="188">
        <v>1031</v>
      </c>
      <c r="N636" s="193">
        <v>1034</v>
      </c>
      <c r="O636" s="194">
        <v>1364</v>
      </c>
      <c r="P636" s="188">
        <v>614</v>
      </c>
      <c r="Q636" s="192">
        <v>512</v>
      </c>
      <c r="R636" s="190">
        <v>906</v>
      </c>
      <c r="S636" s="191">
        <v>726</v>
      </c>
      <c r="T636" s="188">
        <v>138</v>
      </c>
      <c r="U636" s="192">
        <v>195</v>
      </c>
      <c r="V636" s="190">
        <v>381</v>
      </c>
      <c r="W636" s="191">
        <v>930</v>
      </c>
      <c r="X636" s="188">
        <v>466</v>
      </c>
      <c r="Y636" s="192">
        <v>350</v>
      </c>
      <c r="Z636" s="190">
        <v>1280</v>
      </c>
      <c r="AA636" s="188">
        <v>1301</v>
      </c>
      <c r="AB636" s="169">
        <v>8820</v>
      </c>
      <c r="AC636" s="170">
        <f t="shared" si="11743"/>
        <v>9210</v>
      </c>
      <c r="AE636" s="297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75" t="s">
        <v>14</v>
      </c>
      <c r="BG636" s="176" t="s">
        <v>15</v>
      </c>
      <c r="BI636" s="136" t="s">
        <v>23</v>
      </c>
      <c r="BJ636" s="128">
        <f>B636/B653</f>
        <v>5.5668857164438403E-2</v>
      </c>
      <c r="BK636" s="129">
        <f t="shared" ref="BK636" si="11907">C636/C653</f>
        <v>5.0450192939831356E-2</v>
      </c>
      <c r="BL636" s="130">
        <f t="shared" ref="BL636" si="11908">D636/D653</f>
        <v>5.1219113074783176E-2</v>
      </c>
      <c r="BM636" s="131">
        <f t="shared" ref="BM636" si="11909">E636/E653</f>
        <v>5.4045201441205372E-2</v>
      </c>
      <c r="BN636" s="128">
        <f t="shared" ref="BN636" si="11910">F636/F653</f>
        <v>6.7283324885960463E-2</v>
      </c>
      <c r="BO636" s="129">
        <f t="shared" ref="BO636" si="11911">G636/G653</f>
        <v>3.3238673034723117E-2</v>
      </c>
      <c r="BP636" s="130">
        <f t="shared" ref="BP636" si="11912">H636/H653</f>
        <v>6.5114848236259223E-2</v>
      </c>
      <c r="BQ636" s="131">
        <f t="shared" ref="BQ636" si="11913">I636/I653</f>
        <v>4.2471400120420548E-2</v>
      </c>
      <c r="BR636" s="128">
        <f t="shared" ref="BR636" si="11914">J636/J653</f>
        <v>5.4009819967266774E-2</v>
      </c>
      <c r="BS636" s="129">
        <f t="shared" ref="BS636" si="11915">K636/K653</f>
        <v>9.4200848656294203E-2</v>
      </c>
      <c r="BT636" s="130">
        <f t="shared" ref="BT636" si="11916">L636/L653</f>
        <v>3.54496463455709E-2</v>
      </c>
      <c r="BU636" s="128">
        <f t="shared" ref="BU636" si="11917">M636/M653</f>
        <v>8.9792719038495034E-2</v>
      </c>
      <c r="BV636" s="132">
        <f t="shared" ref="BV636" si="11918">N636/N653</f>
        <v>4.7255609889858781E-2</v>
      </c>
      <c r="BW636" s="133">
        <f t="shared" ref="BW636" si="11919">O636/O653</f>
        <v>6.3708547407753391E-2</v>
      </c>
      <c r="BX636" s="128">
        <f t="shared" ref="BX636" si="11920">P636/P653</f>
        <v>5.4249867467750484E-2</v>
      </c>
      <c r="BY636" s="129">
        <f t="shared" ref="BY636" si="11921">Q636/Q653</f>
        <v>4.8138397893945091E-2</v>
      </c>
      <c r="BZ636" s="130">
        <f t="shared" ref="BZ636" si="11922">R636/R653</f>
        <v>6.3888301248148927E-2</v>
      </c>
      <c r="CA636" s="131">
        <f t="shared" ref="CA636" si="11923">S636/S653</f>
        <v>5.1665243381725019E-2</v>
      </c>
      <c r="CB636" s="128">
        <f t="shared" ref="CB636" si="11924">T636/T653</f>
        <v>3.9249146757679182E-2</v>
      </c>
      <c r="CC636" s="129">
        <f t="shared" ref="CC636" si="11925">U636/U653</f>
        <v>5.5492316448491751E-2</v>
      </c>
      <c r="CD636" s="130">
        <f t="shared" ref="CD636" si="11926">V636/V653</f>
        <v>3.2836335430492115E-2</v>
      </c>
      <c r="CE636" s="131">
        <f t="shared" ref="CE636" si="11927">W636/W653</f>
        <v>7.4127211860353898E-2</v>
      </c>
      <c r="CF636" s="128">
        <f t="shared" ref="CF636" si="11928">X636/X653</f>
        <v>4.8551781621171075E-2</v>
      </c>
      <c r="CG636" s="129">
        <f t="shared" ref="CG636" si="11929">Y636/Y653</f>
        <v>5.8207217694994179E-2</v>
      </c>
      <c r="CH636" s="130">
        <f t="shared" ref="CH636" si="11930">Z636/Z653</f>
        <v>6.2296198958485427E-2</v>
      </c>
      <c r="CI636" s="128">
        <f t="shared" ref="CI636" si="11931">AA636/AA653</f>
        <v>5.8788974243108902E-2</v>
      </c>
      <c r="CJ636" s="134">
        <f t="shared" ref="CJ636" si="11932">AB636/AB653</f>
        <v>5.41689185869405E-2</v>
      </c>
      <c r="CK636" s="135">
        <f t="shared" ref="CK636" si="11933">AC636/AC653</f>
        <v>5.6675876753044557E-2</v>
      </c>
    </row>
    <row r="637" spans="1:89" ht="13.5" thickTop="1" x14ac:dyDescent="0.2">
      <c r="A637" s="145" t="s">
        <v>24</v>
      </c>
      <c r="B637" s="202">
        <v>609</v>
      </c>
      <c r="C637" s="196">
        <v>701</v>
      </c>
      <c r="D637" s="197">
        <v>284</v>
      </c>
      <c r="E637" s="198">
        <v>353</v>
      </c>
      <c r="F637" s="195">
        <v>791</v>
      </c>
      <c r="G637" s="199">
        <v>512</v>
      </c>
      <c r="H637" s="197">
        <v>941</v>
      </c>
      <c r="I637" s="198">
        <v>934</v>
      </c>
      <c r="J637" s="195">
        <v>158</v>
      </c>
      <c r="K637" s="199">
        <v>196</v>
      </c>
      <c r="L637" s="197">
        <v>540</v>
      </c>
      <c r="M637" s="195">
        <v>667</v>
      </c>
      <c r="N637" s="200">
        <v>917</v>
      </c>
      <c r="O637" s="203">
        <v>1109</v>
      </c>
      <c r="P637" s="195">
        <v>499</v>
      </c>
      <c r="Q637" s="199">
        <v>455</v>
      </c>
      <c r="R637" s="197">
        <v>660</v>
      </c>
      <c r="S637" s="198">
        <v>633</v>
      </c>
      <c r="T637" s="195">
        <v>154</v>
      </c>
      <c r="U637" s="199">
        <v>148</v>
      </c>
      <c r="V637" s="197">
        <v>420</v>
      </c>
      <c r="W637" s="204">
        <v>627</v>
      </c>
      <c r="X637" s="195">
        <v>486</v>
      </c>
      <c r="Y637" s="199">
        <v>250</v>
      </c>
      <c r="Z637" s="197">
        <v>1208</v>
      </c>
      <c r="AA637" s="195">
        <v>1129</v>
      </c>
      <c r="AB637" s="169">
        <v>7667</v>
      </c>
      <c r="AC637" s="170">
        <f t="shared" si="11743"/>
        <v>7714</v>
      </c>
      <c r="AE637" s="272" t="str">
        <f>$AE$17</f>
        <v>17:00 - 17:59</v>
      </c>
      <c r="AF637" s="125">
        <f>SUMIF($A$9:$A$32,$AE637,B$629:B$652)</f>
        <v>802</v>
      </c>
      <c r="AG637" s="185">
        <f t="shared" ref="AG637:AU639" si="11934">SUMIF($A$9:$A$32,$AE637,C$629:C$652)</f>
        <v>1818</v>
      </c>
      <c r="AH637" s="126">
        <f t="shared" si="11934"/>
        <v>568</v>
      </c>
      <c r="AI637" s="179">
        <f t="shared" si="11934"/>
        <v>499</v>
      </c>
      <c r="AJ637" s="125">
        <f t="shared" si="11934"/>
        <v>775</v>
      </c>
      <c r="AK637" s="127">
        <f t="shared" si="11934"/>
        <v>1886</v>
      </c>
      <c r="AL637" s="126">
        <f t="shared" si="11934"/>
        <v>1334</v>
      </c>
      <c r="AM637" s="179">
        <f t="shared" si="11934"/>
        <v>2371</v>
      </c>
      <c r="AN637" s="125">
        <f t="shared" si="11934"/>
        <v>520</v>
      </c>
      <c r="AO637" s="127">
        <f t="shared" si="11934"/>
        <v>133</v>
      </c>
      <c r="AP637" s="126">
        <f t="shared" si="11934"/>
        <v>1433</v>
      </c>
      <c r="AQ637" s="125">
        <f t="shared" si="11934"/>
        <v>503</v>
      </c>
      <c r="AR637" s="178">
        <f t="shared" si="11934"/>
        <v>2305</v>
      </c>
      <c r="AS637" s="180">
        <f t="shared" si="11934"/>
        <v>1222</v>
      </c>
      <c r="AT637" s="125">
        <f t="shared" si="11934"/>
        <v>1097</v>
      </c>
      <c r="AU637" s="127">
        <f t="shared" si="11934"/>
        <v>808</v>
      </c>
      <c r="AV637" s="126">
        <f t="shared" ref="AP637:BE639" si="11935">SUMIF($A$9:$A$32,$AE637,R$629:R$652)</f>
        <v>1061</v>
      </c>
      <c r="AW637" s="179">
        <f t="shared" si="11935"/>
        <v>1343</v>
      </c>
      <c r="AX637" s="125">
        <f t="shared" si="11935"/>
        <v>522</v>
      </c>
      <c r="AY637" s="127">
        <f t="shared" si="11935"/>
        <v>90</v>
      </c>
      <c r="AZ637" s="126">
        <f t="shared" si="11935"/>
        <v>1294</v>
      </c>
      <c r="BA637" s="179">
        <f t="shared" si="11935"/>
        <v>794</v>
      </c>
      <c r="BB637" s="125">
        <f t="shared" si="11935"/>
        <v>1104</v>
      </c>
      <c r="BC637" s="127">
        <f t="shared" si="11935"/>
        <v>320</v>
      </c>
      <c r="BD637" s="183">
        <f t="shared" si="11935"/>
        <v>1542</v>
      </c>
      <c r="BE637" s="184">
        <f t="shared" si="11935"/>
        <v>2175</v>
      </c>
      <c r="BF637" s="169">
        <f>AF637+AH637+AJ637+AL637+AN637+AP637+AR637+AT637+AV637+AX637+AZ637+BB637+BD637</f>
        <v>14357</v>
      </c>
      <c r="BG637" s="170">
        <f>AG637+AI637+AK637+AM637+AO637+AQ637+AS637+AU637+AW637+AY637+BA637+BC637+BE637</f>
        <v>13962</v>
      </c>
      <c r="BI637" s="145" t="s">
        <v>24</v>
      </c>
      <c r="BJ637" s="128">
        <f>B637/B653</f>
        <v>4.6000453206435532E-2</v>
      </c>
      <c r="BK637" s="129">
        <f t="shared" ref="BK637" si="11936">C637/C653</f>
        <v>5.0092896955838219E-2</v>
      </c>
      <c r="BL637" s="130">
        <f t="shared" ref="BL637" si="11937">D637/D653</f>
        <v>4.6473572246768124E-2</v>
      </c>
      <c r="BM637" s="131">
        <f t="shared" ref="BM637" si="11938">E637/E653</f>
        <v>5.7811988208319683E-2</v>
      </c>
      <c r="BN637" s="128">
        <f t="shared" ref="BN637" si="11939">F637/F653</f>
        <v>5.0114039533705017E-2</v>
      </c>
      <c r="BO637" s="129">
        <f t="shared" ref="BO637" si="11940">G637/G653</f>
        <v>3.3045049696656767E-2</v>
      </c>
      <c r="BP637" s="130">
        <f t="shared" ref="BP637" si="11941">H637/H653</f>
        <v>4.8246513535684987E-2</v>
      </c>
      <c r="BQ637" s="131">
        <f t="shared" ref="BQ637" si="11942">I637/I653</f>
        <v>4.3258765226251682E-2</v>
      </c>
      <c r="BR637" s="128">
        <f t="shared" ref="BR637" si="11943">J637/J653</f>
        <v>4.3098745226404798E-2</v>
      </c>
      <c r="BS637" s="129">
        <f t="shared" ref="BS637" si="11944">K637/K653</f>
        <v>5.5445544554455446E-2</v>
      </c>
      <c r="BT637" s="130">
        <f t="shared" ref="BT637" si="11945">L637/L653</f>
        <v>4.5469855170090938E-2</v>
      </c>
      <c r="BU637" s="128">
        <f t="shared" ref="BU637" si="11946">M637/M653</f>
        <v>5.8090924925971087E-2</v>
      </c>
      <c r="BV637" s="132">
        <f t="shared" ref="BV637" si="11947">N637/N653</f>
        <v>4.1908505095745167E-2</v>
      </c>
      <c r="BW637" s="133">
        <f t="shared" ref="BW637" si="11948">O637/O653</f>
        <v>5.1798225128444654E-2</v>
      </c>
      <c r="BX637" s="128">
        <f t="shared" ref="BX637" si="11949">P637/P653</f>
        <v>4.4089061671673438E-2</v>
      </c>
      <c r="BY637" s="129">
        <f t="shared" ref="BY637" si="11950">Q637/Q653</f>
        <v>4.2779240315908233E-2</v>
      </c>
      <c r="BZ637" s="130">
        <f t="shared" ref="BZ637" si="11951">R637/R653</f>
        <v>4.6541146604611804E-2</v>
      </c>
      <c r="CA637" s="131">
        <f t="shared" ref="CA637" si="11952">S637/S653</f>
        <v>4.5046968403074296E-2</v>
      </c>
      <c r="CB637" s="128">
        <f t="shared" ref="CB637" si="11953">T637/T653</f>
        <v>4.379977246871445E-2</v>
      </c>
      <c r="CC637" s="129">
        <f t="shared" ref="CC637" si="11954">U637/U653</f>
        <v>4.2117245304496301E-2</v>
      </c>
      <c r="CD637" s="130">
        <f t="shared" ref="CD637" si="11955">V637/V653</f>
        <v>3.6197535120227525E-2</v>
      </c>
      <c r="CE637" s="131">
        <f t="shared" ref="CE637" si="11956">W637/W653</f>
        <v>4.9976087996174076E-2</v>
      </c>
      <c r="CF637" s="128">
        <f t="shared" ref="CF637" si="11957">X637/X653</f>
        <v>5.0635549072723482E-2</v>
      </c>
      <c r="CG637" s="129">
        <f t="shared" ref="CG637" si="11958">Y637/Y653</f>
        <v>4.1576584067852987E-2</v>
      </c>
      <c r="CH637" s="130">
        <f t="shared" ref="CH637" si="11959">Z637/Z653</f>
        <v>5.8792037767070621E-2</v>
      </c>
      <c r="CI637" s="128">
        <f t="shared" ref="CI637" si="11960">AA637/AA653</f>
        <v>5.1016719385449619E-2</v>
      </c>
      <c r="CJ637" s="134">
        <f t="shared" ref="CJ637" si="11961">AB637/AB653</f>
        <v>4.7087652925858599E-2</v>
      </c>
      <c r="CK637" s="135">
        <f t="shared" ref="CK637" si="11962">AC637/AC653</f>
        <v>4.7469892863516369E-2</v>
      </c>
    </row>
    <row r="638" spans="1:89" x14ac:dyDescent="0.2">
      <c r="A638" s="136" t="s">
        <v>25</v>
      </c>
      <c r="B638" s="205">
        <v>559</v>
      </c>
      <c r="C638" s="189">
        <v>665</v>
      </c>
      <c r="D638" s="190">
        <v>289</v>
      </c>
      <c r="E638" s="191">
        <v>301</v>
      </c>
      <c r="F638" s="188">
        <v>674</v>
      </c>
      <c r="G638" s="192">
        <v>532</v>
      </c>
      <c r="H638" s="190">
        <v>897</v>
      </c>
      <c r="I638" s="191">
        <v>1032</v>
      </c>
      <c r="J638" s="188">
        <v>170</v>
      </c>
      <c r="K638" s="189">
        <v>145</v>
      </c>
      <c r="L638" s="190">
        <v>501</v>
      </c>
      <c r="M638" s="188">
        <v>517</v>
      </c>
      <c r="N638" s="193">
        <v>947</v>
      </c>
      <c r="O638" s="206">
        <v>898</v>
      </c>
      <c r="P638" s="188">
        <v>469</v>
      </c>
      <c r="Q638" s="189">
        <v>434</v>
      </c>
      <c r="R638" s="190">
        <v>677</v>
      </c>
      <c r="S638" s="191">
        <v>649</v>
      </c>
      <c r="T638" s="197">
        <v>157</v>
      </c>
      <c r="U638" s="188">
        <v>166</v>
      </c>
      <c r="V638" s="190">
        <v>381</v>
      </c>
      <c r="W638" s="207">
        <v>614</v>
      </c>
      <c r="X638" s="188">
        <v>369</v>
      </c>
      <c r="Y638" s="192">
        <v>211</v>
      </c>
      <c r="Z638" s="190">
        <v>1176</v>
      </c>
      <c r="AA638" s="188">
        <v>1171</v>
      </c>
      <c r="AB638" s="169">
        <v>7266</v>
      </c>
      <c r="AC638" s="170">
        <f t="shared" si="11743"/>
        <v>7335</v>
      </c>
      <c r="AE638" s="274" t="str">
        <f>$AE$18</f>
        <v>18:00 - 18:59</v>
      </c>
      <c r="AF638" s="125">
        <f>SUMIF($A$9:$A$32,$AE638,B$629:B$652)</f>
        <v>754</v>
      </c>
      <c r="AG638" s="189">
        <f t="shared" si="11934"/>
        <v>1836</v>
      </c>
      <c r="AH638" s="190">
        <f t="shared" si="11934"/>
        <v>353</v>
      </c>
      <c r="AI638" s="191">
        <f t="shared" si="11934"/>
        <v>535</v>
      </c>
      <c r="AJ638" s="275">
        <f t="shared" si="11934"/>
        <v>539</v>
      </c>
      <c r="AK638" s="192">
        <f t="shared" si="11934"/>
        <v>2014</v>
      </c>
      <c r="AL638" s="190">
        <f t="shared" si="11934"/>
        <v>1153</v>
      </c>
      <c r="AM638" s="191">
        <f t="shared" si="11934"/>
        <v>2552</v>
      </c>
      <c r="AN638" s="275">
        <f t="shared" si="11934"/>
        <v>327</v>
      </c>
      <c r="AO638" s="192">
        <f t="shared" si="11934"/>
        <v>113</v>
      </c>
      <c r="AP638" s="190">
        <f t="shared" si="11935"/>
        <v>1380</v>
      </c>
      <c r="AQ638" s="275">
        <f t="shared" si="11935"/>
        <v>356</v>
      </c>
      <c r="AR638" s="193">
        <f t="shared" si="11935"/>
        <v>1931</v>
      </c>
      <c r="AS638" s="194">
        <f t="shared" si="11935"/>
        <v>1389</v>
      </c>
      <c r="AT638" s="275">
        <f t="shared" si="11935"/>
        <v>873</v>
      </c>
      <c r="AU638" s="192">
        <f t="shared" si="11935"/>
        <v>855</v>
      </c>
      <c r="AV638" s="190">
        <f t="shared" si="11935"/>
        <v>909</v>
      </c>
      <c r="AW638" s="191">
        <f t="shared" si="11935"/>
        <v>1179</v>
      </c>
      <c r="AX638" s="275">
        <f t="shared" si="11935"/>
        <v>395</v>
      </c>
      <c r="AY638" s="192">
        <f t="shared" si="11935"/>
        <v>65</v>
      </c>
      <c r="AZ638" s="190">
        <f t="shared" si="11935"/>
        <v>1466</v>
      </c>
      <c r="BA638" s="191">
        <f t="shared" si="11935"/>
        <v>627</v>
      </c>
      <c r="BB638" s="275">
        <f t="shared" si="11935"/>
        <v>825</v>
      </c>
      <c r="BC638" s="192">
        <f t="shared" si="11935"/>
        <v>293</v>
      </c>
      <c r="BD638" s="190">
        <f t="shared" si="11935"/>
        <v>1285</v>
      </c>
      <c r="BE638" s="275">
        <f t="shared" si="11935"/>
        <v>1766</v>
      </c>
      <c r="BF638" s="171">
        <f>SUM(AF638,AH638,AJ638,AL638,AN638,AP638,AR638,AT638,AV638,AX638,AZ638,BB638,BD638)</f>
        <v>12190</v>
      </c>
      <c r="BG638" s="172">
        <f>SUM(AG638,AI638,AK638,AM638,AO638,AQ638,AS638,AU638,AW638,AY638,BA638,BC638,BE638)</f>
        <v>13580</v>
      </c>
      <c r="BI638" s="136" t="s">
        <v>25</v>
      </c>
      <c r="BJ638" s="128">
        <f>B638/B653</f>
        <v>4.2223732910340657E-2</v>
      </c>
      <c r="BK638" s="129">
        <f t="shared" ref="BK638" si="11963">C638/C653</f>
        <v>4.7520365871087607E-2</v>
      </c>
      <c r="BL638" s="130">
        <f t="shared" ref="BL638" si="11964">D638/D653</f>
        <v>4.7291768941253476E-2</v>
      </c>
      <c r="BM638" s="131">
        <f t="shared" ref="BM638" si="11965">E638/E653</f>
        <v>4.9295774647887321E-2</v>
      </c>
      <c r="BN638" s="128">
        <f t="shared" ref="BN638" si="11966">F638/F653</f>
        <v>4.2701469842878863E-2</v>
      </c>
      <c r="BO638" s="129">
        <f t="shared" ref="BO638" si="11967">G638/G653</f>
        <v>3.4335871950432424E-2</v>
      </c>
      <c r="BP638" s="130">
        <f t="shared" ref="BP638" si="11968">H638/H653</f>
        <v>4.5990566037735846E-2</v>
      </c>
      <c r="BQ638" s="131">
        <f t="shared" ref="BQ638" si="11969">I638/I653</f>
        <v>4.779769348339586E-2</v>
      </c>
      <c r="BR638" s="128">
        <f t="shared" ref="BR638" si="11970">J638/J653</f>
        <v>4.6372067648663397E-2</v>
      </c>
      <c r="BS638" s="129">
        <f t="shared" ref="BS638" si="11971">K638/K653</f>
        <v>4.1018387553041019E-2</v>
      </c>
      <c r="BT638" s="130">
        <f t="shared" ref="BT638" si="11972">L638/L653</f>
        <v>4.2185921185584369E-2</v>
      </c>
      <c r="BU638" s="128">
        <f t="shared" ref="BU638" si="11973">M638/M653</f>
        <v>4.5026998780700225E-2</v>
      </c>
      <c r="BV638" s="132">
        <f t="shared" ref="BV638" si="11974">N638/N653</f>
        <v>4.3279557607056353E-2</v>
      </c>
      <c r="BW638" s="133">
        <f t="shared" ref="BW638" si="11975">O638/O653</f>
        <v>4.1943017281644089E-2</v>
      </c>
      <c r="BX638" s="128">
        <f t="shared" ref="BX638" si="11976">P638/P653</f>
        <v>4.1438416681392469E-2</v>
      </c>
      <c r="BY638" s="129">
        <f t="shared" ref="BY638" si="11977">Q638/Q653</f>
        <v>4.0804813839789393E-2</v>
      </c>
      <c r="BZ638" s="130">
        <f t="shared" ref="BZ638" si="11978">R638/R653</f>
        <v>4.7739933714124536E-2</v>
      </c>
      <c r="CA638" s="131">
        <f t="shared" ref="CA638" si="11979">S638/S653</f>
        <v>4.6185596356390551E-2</v>
      </c>
      <c r="CB638" s="128">
        <f t="shared" ref="CB638" si="11980">T638/T653</f>
        <v>4.4653014789533561E-2</v>
      </c>
      <c r="CC638" s="129">
        <f t="shared" ref="CC638" si="11981">U638/U653</f>
        <v>4.723961297666477E-2</v>
      </c>
      <c r="CD638" s="130">
        <f t="shared" ref="CD638" si="11982">V638/V653</f>
        <v>3.2836335430492115E-2</v>
      </c>
      <c r="CE638" s="131">
        <f t="shared" ref="CE638" si="11983">W638/W653</f>
        <v>4.893990116371752E-2</v>
      </c>
      <c r="CF638" s="128">
        <f t="shared" ref="CF638" si="11984">X638/X653</f>
        <v>3.8445509481141907E-2</v>
      </c>
      <c r="CG638" s="129">
        <f t="shared" ref="CG638" si="11985">Y638/Y653</f>
        <v>3.5090636953267917E-2</v>
      </c>
      <c r="CH638" s="130">
        <f t="shared" ref="CH638" si="11986">Z638/Z653</f>
        <v>5.7234632793108482E-2</v>
      </c>
      <c r="CI638" s="128">
        <f t="shared" ref="CI638" si="11987">AA638/AA653</f>
        <v>5.291459557162223E-2</v>
      </c>
      <c r="CJ638" s="134">
        <f t="shared" ref="CJ638" si="11988">AB638/AB653</f>
        <v>4.4624871026384315E-2</v>
      </c>
      <c r="CK638" s="135">
        <f t="shared" ref="CK638" si="11989">AC638/AC653</f>
        <v>4.5137628228401935E-2</v>
      </c>
    </row>
    <row r="639" spans="1:89" ht="13.5" thickBot="1" x14ac:dyDescent="0.25">
      <c r="A639" s="145" t="s">
        <v>26</v>
      </c>
      <c r="B639" s="202">
        <v>516</v>
      </c>
      <c r="C639" s="196">
        <v>597</v>
      </c>
      <c r="D639" s="197">
        <v>289</v>
      </c>
      <c r="E639" s="198">
        <v>296</v>
      </c>
      <c r="F639" s="195">
        <v>544</v>
      </c>
      <c r="G639" s="199">
        <v>513</v>
      </c>
      <c r="H639" s="197">
        <v>895</v>
      </c>
      <c r="I639" s="198">
        <v>911</v>
      </c>
      <c r="J639" s="195">
        <v>174</v>
      </c>
      <c r="K639" s="196">
        <v>139</v>
      </c>
      <c r="L639" s="197">
        <v>465</v>
      </c>
      <c r="M639" s="195">
        <v>492</v>
      </c>
      <c r="N639" s="200">
        <v>933</v>
      </c>
      <c r="O639" s="203">
        <v>860</v>
      </c>
      <c r="P639" s="195">
        <v>416</v>
      </c>
      <c r="Q639" s="196">
        <v>412</v>
      </c>
      <c r="R639" s="197">
        <v>687</v>
      </c>
      <c r="S639" s="198">
        <v>589</v>
      </c>
      <c r="T639" s="195">
        <v>138</v>
      </c>
      <c r="U639" s="199">
        <v>148</v>
      </c>
      <c r="V639" s="197">
        <v>488</v>
      </c>
      <c r="W639" s="204">
        <v>525</v>
      </c>
      <c r="X639" s="195">
        <v>322</v>
      </c>
      <c r="Y639" s="199">
        <v>202</v>
      </c>
      <c r="Z639" s="197">
        <v>1049</v>
      </c>
      <c r="AA639" s="195">
        <v>1282</v>
      </c>
      <c r="AB639" s="169">
        <v>6916</v>
      </c>
      <c r="AC639" s="170">
        <f t="shared" si="11743"/>
        <v>6966</v>
      </c>
      <c r="AE639" s="272">
        <f>$AE$19</f>
        <v>0</v>
      </c>
      <c r="AF639" s="125">
        <f>SUMIF($A$9:$A$32,$AE639,B$629:B$652)</f>
        <v>0</v>
      </c>
      <c r="AG639" s="196">
        <f t="shared" si="11934"/>
        <v>0</v>
      </c>
      <c r="AH639" s="197">
        <f t="shared" si="11934"/>
        <v>0</v>
      </c>
      <c r="AI639" s="198">
        <f t="shared" si="11934"/>
        <v>0</v>
      </c>
      <c r="AJ639" s="195">
        <f t="shared" si="11934"/>
        <v>0</v>
      </c>
      <c r="AK639" s="199">
        <f t="shared" si="11934"/>
        <v>0</v>
      </c>
      <c r="AL639" s="197">
        <f t="shared" si="11934"/>
        <v>0</v>
      </c>
      <c r="AM639" s="198">
        <f t="shared" si="11934"/>
        <v>0</v>
      </c>
      <c r="AN639" s="195">
        <f t="shared" si="11934"/>
        <v>0</v>
      </c>
      <c r="AO639" s="199">
        <f t="shared" si="11934"/>
        <v>0</v>
      </c>
      <c r="AP639" s="197">
        <f t="shared" si="11935"/>
        <v>0</v>
      </c>
      <c r="AQ639" s="195">
        <f t="shared" si="11935"/>
        <v>0</v>
      </c>
      <c r="AR639" s="200">
        <f t="shared" si="11935"/>
        <v>0</v>
      </c>
      <c r="AS639" s="201">
        <f t="shared" si="11935"/>
        <v>0</v>
      </c>
      <c r="AT639" s="195">
        <f t="shared" si="11935"/>
        <v>0</v>
      </c>
      <c r="AU639" s="199">
        <f t="shared" si="11935"/>
        <v>0</v>
      </c>
      <c r="AV639" s="197">
        <f t="shared" si="11935"/>
        <v>0</v>
      </c>
      <c r="AW639" s="198">
        <f t="shared" si="11935"/>
        <v>0</v>
      </c>
      <c r="AX639" s="195">
        <f t="shared" si="11935"/>
        <v>0</v>
      </c>
      <c r="AY639" s="199">
        <f t="shared" si="11935"/>
        <v>0</v>
      </c>
      <c r="AZ639" s="197">
        <f t="shared" si="11935"/>
        <v>0</v>
      </c>
      <c r="BA639" s="198">
        <f t="shared" si="11935"/>
        <v>0</v>
      </c>
      <c r="BB639" s="195">
        <f t="shared" si="11935"/>
        <v>0</v>
      </c>
      <c r="BC639" s="199">
        <f t="shared" si="11935"/>
        <v>0</v>
      </c>
      <c r="BD639" s="197">
        <f t="shared" si="11935"/>
        <v>0</v>
      </c>
      <c r="BE639" s="195">
        <f t="shared" si="11935"/>
        <v>0</v>
      </c>
      <c r="BF639" s="171">
        <f>SUM(AF639,AH639,AJ639,AL639,AN639,AP639,AR639,AT639,AV639,AX639,AZ639,BB639,BD639)</f>
        <v>0</v>
      </c>
      <c r="BG639" s="172">
        <f>SUM(AG639,AI639,AK639,AM639,AO639,AQ639,AS639,AU639,AW639,AY639,BA639,BC639,BE639)</f>
        <v>0</v>
      </c>
      <c r="BI639" s="145" t="s">
        <v>26</v>
      </c>
      <c r="BJ639" s="128">
        <f>B639/B653</f>
        <v>3.8975753455699071E-2</v>
      </c>
      <c r="BK639" s="129">
        <f t="shared" ref="BK639" si="11990">C639/C653</f>
        <v>4.2661140488780905E-2</v>
      </c>
      <c r="BL639" s="130">
        <f t="shared" ref="BL639" si="11991">D639/D653</f>
        <v>4.7291768941253476E-2</v>
      </c>
      <c r="BM639" s="131">
        <f t="shared" ref="BM639" si="11992">E639/E653</f>
        <v>4.8476907959384211E-2</v>
      </c>
      <c r="BN639" s="128">
        <f t="shared" ref="BN639" si="11993">F639/F653</f>
        <v>3.446528129751647E-2</v>
      </c>
      <c r="BO639" s="129">
        <f t="shared" ref="BO639" si="11994">G639/G653</f>
        <v>3.310959080934555E-2</v>
      </c>
      <c r="BP639" s="130">
        <f t="shared" ref="BP639" si="11995">H639/H653</f>
        <v>4.5888022969647252E-2</v>
      </c>
      <c r="BQ639" s="131">
        <f t="shared" ref="BQ639" si="11996">I639/I653</f>
        <v>4.2193506553656619E-2</v>
      </c>
      <c r="BR639" s="128">
        <f t="shared" ref="BR639" si="11997">J639/J653</f>
        <v>4.7463175122749592E-2</v>
      </c>
      <c r="BS639" s="129">
        <f t="shared" ref="BS639" si="11998">K639/K653</f>
        <v>3.9321074964639324E-2</v>
      </c>
      <c r="BT639" s="130">
        <f t="shared" ref="BT639" si="11999">L639/L653</f>
        <v>3.9154597507578312E-2</v>
      </c>
      <c r="BU639" s="128">
        <f t="shared" ref="BU639" si="12000">M639/M653</f>
        <v>4.2849677756488416E-2</v>
      </c>
      <c r="BV639" s="132">
        <f t="shared" ref="BV639" si="12001">N639/N653</f>
        <v>4.2639733101777801E-2</v>
      </c>
      <c r="BW639" s="133">
        <f t="shared" ref="BW639" si="12002">O639/O653</f>
        <v>4.0168145726296123E-2</v>
      </c>
      <c r="BX639" s="128">
        <f t="shared" ref="BX639" si="12003">P639/P653</f>
        <v>3.6755610531896098E-2</v>
      </c>
      <c r="BY639" s="129">
        <f t="shared" ref="BY639" si="12004">Q639/Q653</f>
        <v>3.8736367055283938E-2</v>
      </c>
      <c r="BZ639" s="130">
        <f t="shared" ref="BZ639" si="12005">R639/R653</f>
        <v>4.8445102602073194E-2</v>
      </c>
      <c r="CA639" s="131">
        <f t="shared" ref="CA639" si="12006">S639/S653</f>
        <v>4.1915741531454595E-2</v>
      </c>
      <c r="CB639" s="128">
        <f t="shared" ref="CB639" si="12007">T639/T653</f>
        <v>3.9249146757679182E-2</v>
      </c>
      <c r="CC639" s="129">
        <f t="shared" ref="CC639" si="12008">U639/U653</f>
        <v>4.2117245304496301E-2</v>
      </c>
      <c r="CD639" s="130">
        <f t="shared" ref="CD639" si="12009">V639/V653</f>
        <v>4.2058088425407224E-2</v>
      </c>
      <c r="CE639" s="131">
        <f t="shared" ref="CE639" si="12010">W639/W653</f>
        <v>4.1846006695361072E-2</v>
      </c>
      <c r="CF639" s="128">
        <f t="shared" ref="CF639" si="12011">X639/X653</f>
        <v>3.3548655969993749E-2</v>
      </c>
      <c r="CG639" s="129">
        <f t="shared" ref="CG639" si="12012">Y639/Y653</f>
        <v>3.3593879926825214E-2</v>
      </c>
      <c r="CH639" s="130">
        <f t="shared" ref="CH639" si="12013">Z639/Z653</f>
        <v>5.105368180269626E-2</v>
      </c>
      <c r="CI639" s="128">
        <f t="shared" ref="CI639" si="12014">AA639/AA653</f>
        <v>5.7930411206507007E-2</v>
      </c>
      <c r="CJ639" s="134">
        <f t="shared" ref="CJ639" si="12015">AB639/AB653</f>
        <v>4.247531076499779E-2</v>
      </c>
      <c r="CK639" s="135">
        <f t="shared" ref="CK639" si="12016">AC639/AC653</f>
        <v>4.2866900918752268E-2</v>
      </c>
    </row>
    <row r="640" spans="1:89" ht="14.25" thickTop="1" thickBot="1" x14ac:dyDescent="0.25">
      <c r="A640" s="136" t="s">
        <v>27</v>
      </c>
      <c r="B640" s="205">
        <v>487</v>
      </c>
      <c r="C640" s="189">
        <v>694</v>
      </c>
      <c r="D640" s="190">
        <v>334</v>
      </c>
      <c r="E640" s="191">
        <v>296</v>
      </c>
      <c r="F640" s="188">
        <v>567</v>
      </c>
      <c r="G640" s="192">
        <v>583</v>
      </c>
      <c r="H640" s="190">
        <v>886</v>
      </c>
      <c r="I640" s="191">
        <v>1091</v>
      </c>
      <c r="J640" s="188">
        <v>194</v>
      </c>
      <c r="K640" s="189">
        <v>133</v>
      </c>
      <c r="L640" s="190">
        <v>642</v>
      </c>
      <c r="M640" s="188">
        <v>424</v>
      </c>
      <c r="N640" s="193">
        <v>1065</v>
      </c>
      <c r="O640" s="206">
        <v>805</v>
      </c>
      <c r="P640" s="188">
        <v>577</v>
      </c>
      <c r="Q640" s="189">
        <v>455</v>
      </c>
      <c r="R640" s="190">
        <v>675</v>
      </c>
      <c r="S640" s="191">
        <v>595</v>
      </c>
      <c r="T640" s="188">
        <v>153</v>
      </c>
      <c r="U640" s="192">
        <v>163</v>
      </c>
      <c r="V640" s="190">
        <v>546</v>
      </c>
      <c r="W640" s="207">
        <v>563</v>
      </c>
      <c r="X640" s="188">
        <v>422</v>
      </c>
      <c r="Y640" s="192">
        <v>243</v>
      </c>
      <c r="Z640" s="190">
        <v>1119</v>
      </c>
      <c r="AA640" s="188">
        <v>1324</v>
      </c>
      <c r="AB640" s="169">
        <v>7667</v>
      </c>
      <c r="AC640" s="170">
        <f t="shared" si="11743"/>
        <v>7369</v>
      </c>
      <c r="AE640" s="266" t="s">
        <v>13</v>
      </c>
      <c r="AF640" s="20">
        <f t="shared" ref="AF640:BG640" si="12017">SUM(AF637:AF639)</f>
        <v>1556</v>
      </c>
      <c r="AG640" s="21">
        <f t="shared" si="12017"/>
        <v>3654</v>
      </c>
      <c r="AH640" s="20">
        <f t="shared" si="12017"/>
        <v>921</v>
      </c>
      <c r="AI640" s="21">
        <f t="shared" si="12017"/>
        <v>1034</v>
      </c>
      <c r="AJ640" s="20">
        <f t="shared" si="12017"/>
        <v>1314</v>
      </c>
      <c r="AK640" s="21">
        <f t="shared" si="12017"/>
        <v>3900</v>
      </c>
      <c r="AL640" s="20">
        <f t="shared" si="12017"/>
        <v>2487</v>
      </c>
      <c r="AM640" s="21">
        <f t="shared" si="12017"/>
        <v>4923</v>
      </c>
      <c r="AN640" s="20">
        <f t="shared" si="12017"/>
        <v>847</v>
      </c>
      <c r="AO640" s="21">
        <f t="shared" si="12017"/>
        <v>246</v>
      </c>
      <c r="AP640" s="20">
        <f t="shared" si="12017"/>
        <v>2813</v>
      </c>
      <c r="AQ640" s="21">
        <f t="shared" si="12017"/>
        <v>859</v>
      </c>
      <c r="AR640" s="20">
        <f t="shared" si="12017"/>
        <v>4236</v>
      </c>
      <c r="AS640" s="21">
        <f t="shared" si="12017"/>
        <v>2611</v>
      </c>
      <c r="AT640" s="20">
        <f t="shared" si="12017"/>
        <v>1970</v>
      </c>
      <c r="AU640" s="21">
        <f t="shared" si="12017"/>
        <v>1663</v>
      </c>
      <c r="AV640" s="20">
        <f t="shared" si="12017"/>
        <v>1970</v>
      </c>
      <c r="AW640" s="21">
        <f t="shared" si="12017"/>
        <v>2522</v>
      </c>
      <c r="AX640" s="20">
        <f t="shared" si="12017"/>
        <v>917</v>
      </c>
      <c r="AY640" s="21">
        <f t="shared" si="12017"/>
        <v>155</v>
      </c>
      <c r="AZ640" s="20">
        <f t="shared" si="12017"/>
        <v>2760</v>
      </c>
      <c r="BA640" s="21">
        <f t="shared" si="12017"/>
        <v>1421</v>
      </c>
      <c r="BB640" s="20">
        <f t="shared" si="12017"/>
        <v>1929</v>
      </c>
      <c r="BC640" s="21">
        <f t="shared" si="12017"/>
        <v>613</v>
      </c>
      <c r="BD640" s="20">
        <f t="shared" si="12017"/>
        <v>2827</v>
      </c>
      <c r="BE640" s="21">
        <f t="shared" si="12017"/>
        <v>3941</v>
      </c>
      <c r="BF640" s="173">
        <f t="shared" si="12017"/>
        <v>26547</v>
      </c>
      <c r="BG640" s="174">
        <f t="shared" si="12017"/>
        <v>27542</v>
      </c>
      <c r="BI640" s="136" t="s">
        <v>27</v>
      </c>
      <c r="BJ640" s="128">
        <f>B640/B653</f>
        <v>3.6785255683964048E-2</v>
      </c>
      <c r="BK640" s="129">
        <f t="shared" ref="BK640" si="12018">C640/C653</f>
        <v>4.9592682578247824E-2</v>
      </c>
      <c r="BL640" s="130">
        <f t="shared" ref="BL640" si="12019">D640/D653</f>
        <v>5.4655539191621666E-2</v>
      </c>
      <c r="BM640" s="131">
        <f t="shared" ref="BM640" si="12020">E640/E653</f>
        <v>4.8476907959384211E-2</v>
      </c>
      <c r="BN640" s="128">
        <f t="shared" ref="BN640" si="12021">F640/F653</f>
        <v>3.5922453117080588E-2</v>
      </c>
      <c r="BO640" s="129">
        <f t="shared" ref="BO640" si="12022">G640/G653</f>
        <v>3.7627468697560347E-2</v>
      </c>
      <c r="BP640" s="130">
        <f t="shared" ref="BP640" si="12023">H640/H653</f>
        <v>4.5426579163248562E-2</v>
      </c>
      <c r="BQ640" s="131">
        <f t="shared" ref="BQ640" si="12024">I640/I653</f>
        <v>5.0530313556574502E-2</v>
      </c>
      <c r="BR640" s="128">
        <f t="shared" ref="BR640" si="12025">J640/J653</f>
        <v>5.2918712493180579E-2</v>
      </c>
      <c r="BS640" s="129">
        <f t="shared" ref="BS640" si="12026">K640/K653</f>
        <v>3.7623762376237622E-2</v>
      </c>
      <c r="BT640" s="130">
        <f t="shared" ref="BT640" si="12027">L640/L653</f>
        <v>5.4058605591108116E-2</v>
      </c>
      <c r="BU640" s="128">
        <f t="shared" ref="BU640" si="12028">M640/M653</f>
        <v>3.6927364570632296E-2</v>
      </c>
      <c r="BV640" s="132">
        <f t="shared" ref="BV640" si="12029">N640/N653</f>
        <v>4.8672364151547007E-2</v>
      </c>
      <c r="BW640" s="133">
        <f t="shared" ref="BW640" si="12030">O640/O653</f>
        <v>3.7599252685660903E-2</v>
      </c>
      <c r="BX640" s="128">
        <f t="shared" ref="BX640" si="12031">P640/P653</f>
        <v>5.0980738646403956E-2</v>
      </c>
      <c r="BY640" s="129">
        <f t="shared" ref="BY640" si="12032">Q640/Q653</f>
        <v>4.2779240315908233E-2</v>
      </c>
      <c r="BZ640" s="130">
        <f t="shared" ref="BZ640" si="12033">R640/R653</f>
        <v>4.7598899936534801E-2</v>
      </c>
      <c r="CA640" s="131">
        <f t="shared" ref="CA640" si="12034">S640/S653</f>
        <v>4.2342727013948193E-2</v>
      </c>
      <c r="CB640" s="128">
        <f t="shared" ref="CB640" si="12035">T640/T653</f>
        <v>4.3515358361774746E-2</v>
      </c>
      <c r="CC640" s="129">
        <f t="shared" ref="CC640" si="12036">U640/U653</f>
        <v>4.6385885031303357E-2</v>
      </c>
      <c r="CD640" s="130">
        <f t="shared" ref="CD640" si="12037">V640/V653</f>
        <v>4.7056795656295787E-2</v>
      </c>
      <c r="CE640" s="131">
        <f t="shared" ref="CE640" si="12038">W640/W653</f>
        <v>4.4874860513311014E-2</v>
      </c>
      <c r="CF640" s="128">
        <f t="shared" ref="CF640" si="12039">X640/X653</f>
        <v>4.3967493227755783E-2</v>
      </c>
      <c r="CG640" s="129">
        <f t="shared" ref="CG640" si="12040">Y640/Y653</f>
        <v>4.0412439713953099E-2</v>
      </c>
      <c r="CH640" s="130">
        <f t="shared" ref="CH640" si="12041">Z640/Z653</f>
        <v>5.4460505183238431E-2</v>
      </c>
      <c r="CI640" s="128">
        <f t="shared" ref="CI640" si="12042">AA640/AA653</f>
        <v>5.9828287392679619E-2</v>
      </c>
      <c r="CJ640" s="134">
        <f t="shared" ref="CJ640" si="12043">AB640/AB653</f>
        <v>4.7087652925858599E-2</v>
      </c>
      <c r="CK640" s="135">
        <f t="shared" ref="CK640" si="12044">AC640/AC653</f>
        <v>4.5346855134982121E-2</v>
      </c>
    </row>
    <row r="641" spans="1:89" ht="13.5" thickTop="1" x14ac:dyDescent="0.2">
      <c r="A641" s="145" t="s">
        <v>28</v>
      </c>
      <c r="B641" s="202">
        <v>481</v>
      </c>
      <c r="C641" s="196">
        <v>793</v>
      </c>
      <c r="D641" s="197">
        <v>282</v>
      </c>
      <c r="E641" s="198">
        <v>284</v>
      </c>
      <c r="F641" s="195">
        <v>558</v>
      </c>
      <c r="G641" s="199">
        <v>835</v>
      </c>
      <c r="H641" s="197">
        <v>940</v>
      </c>
      <c r="I641" s="198">
        <v>1218</v>
      </c>
      <c r="J641" s="195">
        <v>237</v>
      </c>
      <c r="K641" s="196">
        <v>107</v>
      </c>
      <c r="L641" s="197">
        <v>835</v>
      </c>
      <c r="M641" s="195">
        <v>386</v>
      </c>
      <c r="N641" s="200">
        <v>1333</v>
      </c>
      <c r="O641" s="203">
        <v>887</v>
      </c>
      <c r="P641" s="195">
        <v>594</v>
      </c>
      <c r="Q641" s="196">
        <v>450</v>
      </c>
      <c r="R641" s="197">
        <v>679</v>
      </c>
      <c r="S641" s="198">
        <v>745</v>
      </c>
      <c r="T641" s="195">
        <v>228</v>
      </c>
      <c r="U641" s="199">
        <v>72</v>
      </c>
      <c r="V641" s="197">
        <v>797</v>
      </c>
      <c r="W641" s="204">
        <v>447</v>
      </c>
      <c r="X641" s="195">
        <v>494</v>
      </c>
      <c r="Y641" s="199">
        <v>231</v>
      </c>
      <c r="Z641" s="197">
        <v>1096</v>
      </c>
      <c r="AA641" s="195">
        <v>1409</v>
      </c>
      <c r="AB641" s="169">
        <v>8554</v>
      </c>
      <c r="AC641" s="170">
        <f t="shared" si="11743"/>
        <v>7864</v>
      </c>
      <c r="BI641" s="145" t="s">
        <v>28</v>
      </c>
      <c r="BJ641" s="128">
        <f>B641/B653</f>
        <v>3.6332049248432662E-2</v>
      </c>
      <c r="BK641" s="129">
        <f t="shared" ref="BK641" si="12045">C641/C653</f>
        <v>5.6667143061311993E-2</v>
      </c>
      <c r="BL641" s="130">
        <f t="shared" ref="BL641" si="12046">D641/D653</f>
        <v>4.6146293568973984E-2</v>
      </c>
      <c r="BM641" s="131">
        <f t="shared" ref="BM641" si="12047">E641/E653</f>
        <v>4.6511627906976744E-2</v>
      </c>
      <c r="BN641" s="128">
        <f t="shared" ref="BN641" si="12048">F641/F653</f>
        <v>3.5352255448555497E-2</v>
      </c>
      <c r="BO641" s="129">
        <f t="shared" ref="BO641" si="12049">G641/G653</f>
        <v>5.3891829095133598E-2</v>
      </c>
      <c r="BP641" s="130">
        <f t="shared" ref="BP641" si="12050">H641/H653</f>
        <v>4.8195242001640687E-2</v>
      </c>
      <c r="BQ641" s="131">
        <f t="shared" ref="BQ641" si="12051">I641/I653</f>
        <v>5.6412394053077672E-2</v>
      </c>
      <c r="BR641" s="128">
        <f t="shared" ref="BR641" si="12052">J641/J653</f>
        <v>6.4648117839607208E-2</v>
      </c>
      <c r="BS641" s="129">
        <f t="shared" ref="BS641" si="12053">K641/K653</f>
        <v>3.0268741159830269E-2</v>
      </c>
      <c r="BT641" s="130">
        <f t="shared" ref="BT641" si="12054">L641/L653</f>
        <v>7.0309868642640619E-2</v>
      </c>
      <c r="BU641" s="128">
        <f t="shared" ref="BU641" si="12055">M641/M653</f>
        <v>3.3617836613830346E-2</v>
      </c>
      <c r="BV641" s="132">
        <f t="shared" ref="BV641" si="12056">N641/N653</f>
        <v>6.0920433252593574E-2</v>
      </c>
      <c r="BW641" s="133">
        <f t="shared" ref="BW641" si="12057">O641/O653</f>
        <v>4.1429238673517048E-2</v>
      </c>
      <c r="BX641" s="128">
        <f t="shared" ref="BX641" si="12058">P641/P653</f>
        <v>5.2482770807563174E-2</v>
      </c>
      <c r="BY641" s="129">
        <f t="shared" ref="BY641" si="12059">Q641/Q653</f>
        <v>4.2309138773975179E-2</v>
      </c>
      <c r="BZ641" s="130">
        <f t="shared" ref="BZ641" si="12060">R641/R653</f>
        <v>4.7880967491714263E-2</v>
      </c>
      <c r="CA641" s="131">
        <f t="shared" ref="CA641" si="12061">S641/S653</f>
        <v>5.301736407628807E-2</v>
      </c>
      <c r="CB641" s="128">
        <f t="shared" ref="CB641" si="12062">T641/T653</f>
        <v>6.4846416382252553E-2</v>
      </c>
      <c r="CC641" s="129">
        <f t="shared" ref="CC641" si="12063">U641/U653</f>
        <v>2.0489470688673878E-2</v>
      </c>
      <c r="CD641" s="130">
        <f t="shared" ref="CD641" si="12064">V641/V653</f>
        <v>6.8689132121003194E-2</v>
      </c>
      <c r="CE641" s="131">
        <f t="shared" ref="CE641" si="12065">W641/W653</f>
        <v>3.5628885700621712E-2</v>
      </c>
      <c r="CF641" s="128">
        <f t="shared" ref="CF641" si="12066">X641/X653</f>
        <v>5.1469056053344446E-2</v>
      </c>
      <c r="CG641" s="129">
        <f t="shared" ref="CG641" si="12067">Y641/Y653</f>
        <v>3.8416763678696161E-2</v>
      </c>
      <c r="CH641" s="130">
        <f t="shared" ref="CH641" si="12068">Z641/Z653</f>
        <v>5.3341120358203147E-2</v>
      </c>
      <c r="CI641" s="128">
        <f t="shared" ref="CI641" si="12069">AA641/AA653</f>
        <v>6.3669227293267058E-2</v>
      </c>
      <c r="CJ641" s="134">
        <f t="shared" ref="CJ641" si="12070">AB641/AB653</f>
        <v>5.2535252788286739E-2</v>
      </c>
      <c r="CK641" s="135">
        <f t="shared" ref="CK641" si="12071">AC641/AC653</f>
        <v>4.8392952745487779E-2</v>
      </c>
    </row>
    <row r="642" spans="1:89" x14ac:dyDescent="0.2">
      <c r="A642" s="136" t="s">
        <v>29</v>
      </c>
      <c r="B642" s="205">
        <v>609</v>
      </c>
      <c r="C642" s="189">
        <v>1191</v>
      </c>
      <c r="D642" s="190">
        <v>519</v>
      </c>
      <c r="E642" s="191">
        <v>375</v>
      </c>
      <c r="F642" s="188">
        <v>757</v>
      </c>
      <c r="G642" s="192">
        <v>1307</v>
      </c>
      <c r="H642" s="190">
        <v>1140</v>
      </c>
      <c r="I642" s="191">
        <v>1669</v>
      </c>
      <c r="J642" s="188">
        <v>406</v>
      </c>
      <c r="K642" s="189">
        <v>121</v>
      </c>
      <c r="L642" s="190">
        <v>1078</v>
      </c>
      <c r="M642" s="188">
        <v>351</v>
      </c>
      <c r="N642" s="193">
        <v>1799</v>
      </c>
      <c r="O642" s="206">
        <v>1032</v>
      </c>
      <c r="P642" s="188">
        <v>923</v>
      </c>
      <c r="Q642" s="189">
        <v>534</v>
      </c>
      <c r="R642" s="190">
        <v>1026</v>
      </c>
      <c r="S642" s="191">
        <v>997</v>
      </c>
      <c r="T642" s="188">
        <v>474</v>
      </c>
      <c r="U642" s="192">
        <v>110</v>
      </c>
      <c r="V642" s="190">
        <v>1245</v>
      </c>
      <c r="W642" s="207">
        <v>638</v>
      </c>
      <c r="X642" s="188">
        <v>936</v>
      </c>
      <c r="Y642" s="192">
        <v>221</v>
      </c>
      <c r="Z642" s="190">
        <v>1410</v>
      </c>
      <c r="AA642" s="188">
        <v>1700</v>
      </c>
      <c r="AB642" s="169">
        <v>12322</v>
      </c>
      <c r="AC642" s="170">
        <f t="shared" si="11743"/>
        <v>10246</v>
      </c>
      <c r="BI642" s="136" t="s">
        <v>29</v>
      </c>
      <c r="BJ642" s="128">
        <f>B642/B653</f>
        <v>4.6000453206435532E-2</v>
      </c>
      <c r="BK642" s="129">
        <f t="shared" ref="BK642" si="12072">C642/C653</f>
        <v>8.5107903387165923E-2</v>
      </c>
      <c r="BL642" s="130">
        <f t="shared" ref="BL642" si="12073">D642/D653</f>
        <v>8.4928816887579778E-2</v>
      </c>
      <c r="BM642" s="131">
        <f t="shared" ref="BM642" si="12074">E642/E653</f>
        <v>6.1415001637733377E-2</v>
      </c>
      <c r="BN642" s="128">
        <f t="shared" ref="BN642" si="12075">F642/F653</f>
        <v>4.7959959452610237E-2</v>
      </c>
      <c r="BO642" s="129">
        <f t="shared" ref="BO642" si="12076">G642/G653</f>
        <v>8.4355234284239064E-2</v>
      </c>
      <c r="BP642" s="130">
        <f t="shared" ref="BP642" si="12077">H642/H653</f>
        <v>5.8449548810500407E-2</v>
      </c>
      <c r="BQ642" s="131">
        <f t="shared" ref="BQ642" si="12078">I642/I653</f>
        <v>7.7300727154833035E-2</v>
      </c>
      <c r="BR642" s="128">
        <f t="shared" ref="BR642" si="12079">J642/J653</f>
        <v>0.11074740861974905</v>
      </c>
      <c r="BS642" s="129">
        <f t="shared" ref="BS642" si="12080">K642/K653</f>
        <v>3.4229137199434226E-2</v>
      </c>
      <c r="BT642" s="130">
        <f t="shared" ref="BT642" si="12081">L642/L653</f>
        <v>9.0771303469181538E-2</v>
      </c>
      <c r="BU642" s="128">
        <f t="shared" ref="BU642" si="12082">M642/M653</f>
        <v>3.056958717993381E-2</v>
      </c>
      <c r="BV642" s="132">
        <f t="shared" ref="BV642" si="12083">N642/N653</f>
        <v>8.2217448928293954E-2</v>
      </c>
      <c r="BW642" s="133">
        <f t="shared" ref="BW642" si="12084">O642/O653</f>
        <v>4.8201774871555345E-2</v>
      </c>
      <c r="BX642" s="128">
        <f t="shared" ref="BX642" si="12085">P642/P653</f>
        <v>8.1551510867644464E-2</v>
      </c>
      <c r="BY642" s="129">
        <f t="shared" ref="BY642" si="12086">Q642/Q653</f>
        <v>5.0206844678450546E-2</v>
      </c>
      <c r="BZ642" s="130">
        <f t="shared" ref="BZ642" si="12087">R642/R653</f>
        <v>7.2350327903532893E-2</v>
      </c>
      <c r="CA642" s="131">
        <f t="shared" ref="CA642" si="12088">S642/S653</f>
        <v>7.0950754341019079E-2</v>
      </c>
      <c r="CB642" s="128">
        <f t="shared" ref="CB642" si="12089">T642/T653</f>
        <v>0.1348122866894198</v>
      </c>
      <c r="CC642" s="129">
        <f t="shared" ref="CC642" si="12090">U642/U653</f>
        <v>3.1303357996585089E-2</v>
      </c>
      <c r="CD642" s="130">
        <f t="shared" ref="CD642" si="12091">V642/V653</f>
        <v>0.10729983624924588</v>
      </c>
      <c r="CE642" s="131">
        <f t="shared" ref="CE642" si="12092">W642/W653</f>
        <v>5.085286146979117E-2</v>
      </c>
      <c r="CF642" s="128">
        <f t="shared" ref="CF642" si="12093">X642/X653</f>
        <v>9.7520316732652643E-2</v>
      </c>
      <c r="CG642" s="129">
        <f t="shared" ref="CG642" si="12094">Y642/Y653</f>
        <v>3.6753700315982039E-2</v>
      </c>
      <c r="CH642" s="130">
        <f t="shared" ref="CH642" si="12095">Z642/Z653</f>
        <v>6.8623156665206603E-2</v>
      </c>
      <c r="CI642" s="128">
        <f t="shared" ref="CI642" si="12096">AA642/AA653</f>
        <v>7.6818798011748762E-2</v>
      </c>
      <c r="CJ642" s="134">
        <f t="shared" ref="CJ642" si="12097">AB642/AB653</f>
        <v>7.5676804402299416E-2</v>
      </c>
      <c r="CK642" s="135">
        <f t="shared" ref="CK642" si="12098">AC642/AC653</f>
        <v>6.3051143671193757E-2</v>
      </c>
    </row>
    <row r="643" spans="1:89" x14ac:dyDescent="0.2">
      <c r="A643" s="145" t="s">
        <v>30</v>
      </c>
      <c r="B643" s="202">
        <v>802</v>
      </c>
      <c r="C643" s="196">
        <v>1818</v>
      </c>
      <c r="D643" s="197">
        <v>568</v>
      </c>
      <c r="E643" s="198">
        <v>499</v>
      </c>
      <c r="F643" s="195">
        <v>775</v>
      </c>
      <c r="G643" s="199">
        <v>1886</v>
      </c>
      <c r="H643" s="197">
        <v>1334</v>
      </c>
      <c r="I643" s="198">
        <v>2371</v>
      </c>
      <c r="J643" s="195">
        <v>520</v>
      </c>
      <c r="K643" s="196">
        <v>133</v>
      </c>
      <c r="L643" s="197">
        <v>1433</v>
      </c>
      <c r="M643" s="195">
        <v>503</v>
      </c>
      <c r="N643" s="200">
        <v>2305</v>
      </c>
      <c r="O643" s="203">
        <v>1222</v>
      </c>
      <c r="P643" s="195">
        <v>1097</v>
      </c>
      <c r="Q643" s="196">
        <v>808</v>
      </c>
      <c r="R643" s="197">
        <v>1061</v>
      </c>
      <c r="S643" s="198">
        <v>1343</v>
      </c>
      <c r="T643" s="195">
        <v>522</v>
      </c>
      <c r="U643" s="199">
        <v>90</v>
      </c>
      <c r="V643" s="197">
        <v>1294</v>
      </c>
      <c r="W643" s="204">
        <v>794</v>
      </c>
      <c r="X643" s="195">
        <v>1104</v>
      </c>
      <c r="Y643" s="199">
        <v>320</v>
      </c>
      <c r="Z643" s="197">
        <v>1542</v>
      </c>
      <c r="AA643" s="195">
        <v>2175</v>
      </c>
      <c r="AB643" s="169">
        <v>14357</v>
      </c>
      <c r="AC643" s="170">
        <f t="shared" si="11743"/>
        <v>13962</v>
      </c>
      <c r="BI643" s="145" t="s">
        <v>30</v>
      </c>
      <c r="BJ643" s="128">
        <f>B643/B653</f>
        <v>6.0578593549361737E-2</v>
      </c>
      <c r="BK643" s="129">
        <f t="shared" ref="BK643" si="12099">C643/C653</f>
        <v>0.12991281977990568</v>
      </c>
      <c r="BL643" s="130">
        <f t="shared" ref="BL643" si="12100">D643/D653</f>
        <v>9.2947144493536249E-2</v>
      </c>
      <c r="BM643" s="131">
        <f t="shared" ref="BM643" si="12101">E643/E653</f>
        <v>8.1722895512610541E-2</v>
      </c>
      <c r="BN643" s="128">
        <f t="shared" ref="BN643" si="12102">F643/F653</f>
        <v>4.9100354789660412E-2</v>
      </c>
      <c r="BO643" s="129">
        <f t="shared" ref="BO643" si="12103">G643/G653</f>
        <v>0.12172453853104427</v>
      </c>
      <c r="BP643" s="130">
        <f t="shared" ref="BP643" si="12104">H643/H653</f>
        <v>6.8396226415094338E-2</v>
      </c>
      <c r="BQ643" s="131">
        <f t="shared" ref="BQ643" si="12105">I643/I653</f>
        <v>0.10981427446621278</v>
      </c>
      <c r="BR643" s="128">
        <f t="shared" ref="BR643" si="12106">J643/J653</f>
        <v>0.14184397163120568</v>
      </c>
      <c r="BS643" s="129">
        <f t="shared" ref="BS643" si="12107">K643/K653</f>
        <v>3.7623762376237622E-2</v>
      </c>
      <c r="BT643" s="130">
        <f t="shared" ref="BT643" si="12108">L643/L653</f>
        <v>0.12066352307174133</v>
      </c>
      <c r="BU643" s="128">
        <f t="shared" ref="BU643" si="12109">M643/M653</f>
        <v>4.3807699007141612E-2</v>
      </c>
      <c r="BV643" s="132">
        <f t="shared" ref="BV643" si="12110">N643/N653</f>
        <v>0.10534253461907592</v>
      </c>
      <c r="BW643" s="133">
        <f t="shared" ref="BW643" si="12111">O643/O653</f>
        <v>5.707613264829519E-2</v>
      </c>
      <c r="BX643" s="128">
        <f t="shared" ref="BX643" si="12112">P643/P653</f>
        <v>9.692525181127408E-2</v>
      </c>
      <c r="BY643" s="129">
        <f t="shared" ref="BY643" si="12113">Q643/Q653</f>
        <v>7.5968409176382104E-2</v>
      </c>
      <c r="BZ643" s="130">
        <f t="shared" ref="BZ643" si="12114">R643/R653</f>
        <v>7.4818419011353221E-2</v>
      </c>
      <c r="CA643" s="131">
        <f t="shared" ref="CA643" si="12115">S643/S653</f>
        <v>9.5573583831483067E-2</v>
      </c>
      <c r="CB643" s="128">
        <f t="shared" ref="CB643" si="12116">T643/T653</f>
        <v>0.14846416382252559</v>
      </c>
      <c r="CC643" s="129">
        <f t="shared" ref="CC643" si="12117">U643/U653</f>
        <v>2.5611838360842343E-2</v>
      </c>
      <c r="CD643" s="130">
        <f t="shared" ref="CD643" si="12118">V643/V653</f>
        <v>0.11152288201327243</v>
      </c>
      <c r="CE643" s="131">
        <f t="shared" ref="CE643" si="12119">W643/W653</f>
        <v>6.3287103459269883E-2</v>
      </c>
      <c r="CF643" s="128">
        <f t="shared" ref="CF643" si="12120">X643/X653</f>
        <v>0.11502396332569285</v>
      </c>
      <c r="CG643" s="129">
        <f t="shared" ref="CG643" si="12121">Y643/Y653</f>
        <v>5.321802760685182E-2</v>
      </c>
      <c r="CH643" s="130">
        <f t="shared" ref="CH643" si="12122">Z643/Z653</f>
        <v>7.5047452182800414E-2</v>
      </c>
      <c r="CI643" s="128">
        <f t="shared" ref="CI643" si="12123">AA643/AA653</f>
        <v>9.8282873926796202E-2</v>
      </c>
      <c r="CJ643" s="134">
        <f t="shared" ref="CJ643" si="12124">AB643/AB653</f>
        <v>8.8174961922075371E-2</v>
      </c>
      <c r="CK643" s="135">
        <f t="shared" ref="CK643" si="12125">AC643/AC653</f>
        <v>8.5918413813898822E-2</v>
      </c>
    </row>
    <row r="644" spans="1:89" x14ac:dyDescent="0.2">
      <c r="A644" s="136" t="s">
        <v>31</v>
      </c>
      <c r="B644" s="205">
        <v>754</v>
      </c>
      <c r="C644" s="189">
        <v>1836</v>
      </c>
      <c r="D644" s="190">
        <v>353</v>
      </c>
      <c r="E644" s="191">
        <v>535</v>
      </c>
      <c r="F644" s="188">
        <v>539</v>
      </c>
      <c r="G644" s="192">
        <v>2014</v>
      </c>
      <c r="H644" s="190">
        <v>1153</v>
      </c>
      <c r="I644" s="191">
        <v>2552</v>
      </c>
      <c r="J644" s="188">
        <v>327</v>
      </c>
      <c r="K644" s="189">
        <v>113</v>
      </c>
      <c r="L644" s="190">
        <v>1380</v>
      </c>
      <c r="M644" s="188">
        <v>356</v>
      </c>
      <c r="N644" s="193">
        <v>1931</v>
      </c>
      <c r="O644" s="206">
        <v>1389</v>
      </c>
      <c r="P644" s="188">
        <v>873</v>
      </c>
      <c r="Q644" s="189">
        <v>855</v>
      </c>
      <c r="R644" s="190">
        <v>909</v>
      </c>
      <c r="S644" s="191">
        <v>1179</v>
      </c>
      <c r="T644" s="188">
        <v>395</v>
      </c>
      <c r="U644" s="192">
        <v>65</v>
      </c>
      <c r="V644" s="190">
        <v>1466</v>
      </c>
      <c r="W644" s="207">
        <v>627</v>
      </c>
      <c r="X644" s="188">
        <v>825</v>
      </c>
      <c r="Y644" s="192">
        <v>293</v>
      </c>
      <c r="Z644" s="190">
        <v>1285</v>
      </c>
      <c r="AA644" s="188">
        <v>1766</v>
      </c>
      <c r="AB644" s="169">
        <v>12190</v>
      </c>
      <c r="AC644" s="170">
        <f t="shared" si="11743"/>
        <v>13580</v>
      </c>
      <c r="BI644" s="136" t="s">
        <v>31</v>
      </c>
      <c r="BJ644" s="128">
        <f>B644/B653</f>
        <v>5.6952942065110659E-2</v>
      </c>
      <c r="BK644" s="129">
        <f t="shared" ref="BK644" si="12126">C644/C653</f>
        <v>0.13119908532228097</v>
      </c>
      <c r="BL644" s="130">
        <f t="shared" ref="BL644" si="12127">D644/D653</f>
        <v>5.7764686630666015E-2</v>
      </c>
      <c r="BM644" s="131">
        <f t="shared" ref="BM644" si="12128">E644/E653</f>
        <v>8.7618735669832956E-2</v>
      </c>
      <c r="BN644" s="128">
        <f t="shared" ref="BN644" si="12129">F644/F653</f>
        <v>3.4148504815002534E-2</v>
      </c>
      <c r="BO644" s="129">
        <f t="shared" ref="BO644" si="12130">G644/G653</f>
        <v>0.12998580095520848</v>
      </c>
      <c r="BP644" s="130">
        <f t="shared" ref="BP644" si="12131">H644/H653</f>
        <v>5.9116078753076291E-2</v>
      </c>
      <c r="BQ644" s="131">
        <f t="shared" ref="BQ644" si="12132">I644/I653</f>
        <v>0.11819739706359131</v>
      </c>
      <c r="BR644" s="128">
        <f t="shared" ref="BR644" si="12133">J644/J653</f>
        <v>8.9198036006546647E-2</v>
      </c>
      <c r="BS644" s="129">
        <f t="shared" ref="BS644" si="12134">K644/K653</f>
        <v>3.1966053748231964E-2</v>
      </c>
      <c r="BT644" s="130">
        <f t="shared" ref="BT644" si="12135">L644/L653</f>
        <v>0.11620074099023241</v>
      </c>
      <c r="BU644" s="128">
        <f t="shared" ref="BU644" si="12136">M644/M653</f>
        <v>3.1005051384776171E-2</v>
      </c>
      <c r="BV644" s="132">
        <f t="shared" ref="BV644" si="12137">N644/N653</f>
        <v>8.8250079978063153E-2</v>
      </c>
      <c r="BW644" s="133">
        <f t="shared" ref="BW644" si="12138">O644/O653</f>
        <v>6.4876226062587569E-2</v>
      </c>
      <c r="BX644" s="128">
        <f t="shared" ref="BX644" si="12139">P644/P653</f>
        <v>7.7133769217176185E-2</v>
      </c>
      <c r="BY644" s="129">
        <f t="shared" ref="BY644" si="12140">Q644/Q653</f>
        <v>8.0387363670552839E-2</v>
      </c>
      <c r="BZ644" s="130">
        <f t="shared" ref="BZ644" si="12141">R644/R653</f>
        <v>6.4099851914533532E-2</v>
      </c>
      <c r="CA644" s="131">
        <f t="shared" ref="CA644" si="12142">S644/S653</f>
        <v>8.390264730999146E-2</v>
      </c>
      <c r="CB644" s="128">
        <f t="shared" ref="CB644" si="12143">T644/T653</f>
        <v>0.11234357224118316</v>
      </c>
      <c r="CC644" s="129">
        <f t="shared" ref="CC644" si="12144">U644/U653</f>
        <v>1.8497438816163916E-2</v>
      </c>
      <c r="CD644" s="130">
        <f t="shared" ref="CD644" si="12145">V644/V653</f>
        <v>0.12634663449107988</v>
      </c>
      <c r="CE644" s="131">
        <f t="shared" ref="CE644" si="12146">W644/W653</f>
        <v>4.9976087996174076E-2</v>
      </c>
      <c r="CF644" s="128">
        <f t="shared" ref="CF644" si="12147">X644/X653</f>
        <v>8.5955407376536785E-2</v>
      </c>
      <c r="CG644" s="129">
        <f t="shared" ref="CG644" si="12148">Y644/Y653</f>
        <v>4.8727756527523695E-2</v>
      </c>
      <c r="CH644" s="130">
        <f t="shared" ref="CH644" si="12149">Z644/Z653</f>
        <v>6.253954348566701E-2</v>
      </c>
      <c r="CI644" s="128">
        <f t="shared" ref="CI644" si="12150">AA644/AA653</f>
        <v>7.9801174875734293E-2</v>
      </c>
      <c r="CJ644" s="134">
        <f t="shared" ref="CJ644" si="12151">AB644/AB653</f>
        <v>7.4866113103719351E-2</v>
      </c>
      <c r="CK644" s="135">
        <f t="shared" ref="CK644" si="12152">AC644/AC653</f>
        <v>8.3567687981144959E-2</v>
      </c>
    </row>
    <row r="645" spans="1:89" x14ac:dyDescent="0.2">
      <c r="A645" s="145" t="s">
        <v>32</v>
      </c>
      <c r="B645" s="202">
        <v>810</v>
      </c>
      <c r="C645" s="196">
        <v>1294</v>
      </c>
      <c r="D645" s="197">
        <v>253</v>
      </c>
      <c r="E645" s="198">
        <v>459</v>
      </c>
      <c r="F645" s="195">
        <v>498</v>
      </c>
      <c r="G645" s="199">
        <v>1808</v>
      </c>
      <c r="H645" s="197">
        <v>1081</v>
      </c>
      <c r="I645" s="198">
        <v>1986</v>
      </c>
      <c r="J645" s="195">
        <v>356</v>
      </c>
      <c r="K645" s="196">
        <v>86</v>
      </c>
      <c r="L645" s="197">
        <v>1091</v>
      </c>
      <c r="M645" s="195">
        <v>408</v>
      </c>
      <c r="N645" s="200">
        <v>1855</v>
      </c>
      <c r="O645" s="203">
        <v>1077</v>
      </c>
      <c r="P645" s="195">
        <v>610</v>
      </c>
      <c r="Q645" s="196">
        <v>819</v>
      </c>
      <c r="R645" s="197">
        <v>721</v>
      </c>
      <c r="S645" s="198">
        <v>1159</v>
      </c>
      <c r="T645" s="195">
        <v>233</v>
      </c>
      <c r="U645" s="199">
        <v>86</v>
      </c>
      <c r="V645" s="197">
        <v>1441</v>
      </c>
      <c r="W645" s="204">
        <v>546</v>
      </c>
      <c r="X645" s="195">
        <v>528</v>
      </c>
      <c r="Y645" s="199">
        <v>355</v>
      </c>
      <c r="Z645" s="197">
        <v>1022</v>
      </c>
      <c r="AA645" s="195">
        <v>1655</v>
      </c>
      <c r="AB645" s="169">
        <v>10499</v>
      </c>
      <c r="AC645" s="170">
        <f t="shared" si="11743"/>
        <v>11738</v>
      </c>
      <c r="BI645" s="145" t="s">
        <v>32</v>
      </c>
      <c r="BJ645" s="128">
        <f>B645/B653</f>
        <v>6.1182868796736914E-2</v>
      </c>
      <c r="BK645" s="129">
        <f t="shared" ref="BK645" si="12153">C645/C653</f>
        <v>9.2468200657424615E-2</v>
      </c>
      <c r="BL645" s="130">
        <f t="shared" ref="BL645" si="12154">D645/D653</f>
        <v>4.1400752740958925E-2</v>
      </c>
      <c r="BM645" s="131">
        <f t="shared" ref="BM645" si="12155">E645/E653</f>
        <v>7.517196200458566E-2</v>
      </c>
      <c r="BN645" s="128">
        <f t="shared" ref="BN645" si="12156">F645/F653</f>
        <v>3.1550937658388241E-2</v>
      </c>
      <c r="BO645" s="129">
        <f t="shared" ref="BO645" si="12157">G645/G653</f>
        <v>0.11669033174131922</v>
      </c>
      <c r="BP645" s="130">
        <f t="shared" ref="BP645" si="12158">H645/H653</f>
        <v>5.5424528301886794E-2</v>
      </c>
      <c r="BQ645" s="131">
        <f t="shared" ref="BQ645" si="12159">I645/I653</f>
        <v>9.1982770598860633E-2</v>
      </c>
      <c r="BR645" s="128">
        <f t="shared" ref="BR645" si="12160">J645/J653</f>
        <v>9.7108565193671573E-2</v>
      </c>
      <c r="BS645" s="129">
        <f t="shared" ref="BS645" si="12161">K645/K653</f>
        <v>2.4328147100424326E-2</v>
      </c>
      <c r="BT645" s="130">
        <f t="shared" ref="BT645" si="12162">L645/L653</f>
        <v>9.1865948130683731E-2</v>
      </c>
      <c r="BU645" s="128">
        <f t="shared" ref="BU645" si="12163">M645/M653</f>
        <v>3.5533879115136738E-2</v>
      </c>
      <c r="BV645" s="132">
        <f t="shared" ref="BV645" si="12164">N645/N653</f>
        <v>8.4776746949408163E-2</v>
      </c>
      <c r="BW645" s="133">
        <f t="shared" ref="BW645" si="12165">O645/O653</f>
        <v>5.0303596450256886E-2</v>
      </c>
      <c r="BX645" s="128">
        <f t="shared" ref="BX645" si="12166">P645/P653</f>
        <v>5.3896448135713024E-2</v>
      </c>
      <c r="BY645" s="129">
        <f t="shared" ref="BY645" si="12167">Q645/Q653</f>
        <v>7.7002632568634821E-2</v>
      </c>
      <c r="BZ645" s="130">
        <f t="shared" ref="BZ645" si="12168">R645/R653</f>
        <v>5.0842676821098651E-2</v>
      </c>
      <c r="CA645" s="131">
        <f t="shared" ref="CA645" si="12169">S645/S653</f>
        <v>8.2479362368346146E-2</v>
      </c>
      <c r="CB645" s="128">
        <f t="shared" ref="CB645" si="12170">T645/T653</f>
        <v>6.6268486916951086E-2</v>
      </c>
      <c r="CC645" s="129">
        <f t="shared" ref="CC645" si="12171">U645/U653</f>
        <v>2.4473534433693798E-2</v>
      </c>
      <c r="CD645" s="130">
        <f t="shared" ref="CD645" si="12172">V645/V653</f>
        <v>0.12419201930535206</v>
      </c>
      <c r="CE645" s="131">
        <f t="shared" ref="CE645" si="12173">W645/W653</f>
        <v>4.3519846963175512E-2</v>
      </c>
      <c r="CF645" s="128">
        <f t="shared" ref="CF645" si="12174">X645/X653</f>
        <v>5.5011460720983535E-2</v>
      </c>
      <c r="CG645" s="129">
        <f t="shared" ref="CG645" si="12175">Y645/Y653</f>
        <v>5.9038749376351236E-2</v>
      </c>
      <c r="CH645" s="130">
        <f t="shared" ref="CH645" si="12176">Z645/Z653</f>
        <v>4.9739621355915704E-2</v>
      </c>
      <c r="CI645" s="128">
        <f t="shared" ref="CI645" si="12177">AA645/AA653</f>
        <v>7.478535924084953E-2</v>
      </c>
      <c r="CJ645" s="134">
        <f t="shared" ref="CJ645" si="12178">AB645/AB653</f>
        <v>6.4480666240849013E-2</v>
      </c>
      <c r="CK645" s="135">
        <f t="shared" ref="CK645" si="12179">AC645/AC653</f>
        <v>7.2232512630536053E-2</v>
      </c>
    </row>
    <row r="646" spans="1:89" x14ac:dyDescent="0.2">
      <c r="A646" s="136" t="s">
        <v>33</v>
      </c>
      <c r="B646" s="205">
        <v>753</v>
      </c>
      <c r="C646" s="189">
        <v>692</v>
      </c>
      <c r="D646" s="190">
        <v>185</v>
      </c>
      <c r="E646" s="191">
        <v>387</v>
      </c>
      <c r="F646" s="188">
        <v>548</v>
      </c>
      <c r="G646" s="192">
        <v>1270</v>
      </c>
      <c r="H646" s="190">
        <v>749</v>
      </c>
      <c r="I646" s="191">
        <v>1479</v>
      </c>
      <c r="J646" s="188">
        <v>200</v>
      </c>
      <c r="K646" s="189">
        <v>58</v>
      </c>
      <c r="L646" s="190">
        <v>1029</v>
      </c>
      <c r="M646" s="188">
        <v>391</v>
      </c>
      <c r="N646" s="193">
        <v>1137</v>
      </c>
      <c r="O646" s="206">
        <v>1139</v>
      </c>
      <c r="P646" s="188">
        <v>475</v>
      </c>
      <c r="Q646" s="189">
        <v>706</v>
      </c>
      <c r="R646" s="190">
        <v>715</v>
      </c>
      <c r="S646" s="191">
        <v>868</v>
      </c>
      <c r="T646" s="188">
        <v>148</v>
      </c>
      <c r="U646" s="192">
        <v>110</v>
      </c>
      <c r="V646" s="190">
        <v>927</v>
      </c>
      <c r="W646" s="207">
        <v>502</v>
      </c>
      <c r="X646" s="188">
        <v>307</v>
      </c>
      <c r="Y646" s="192">
        <v>281</v>
      </c>
      <c r="Z646" s="190">
        <v>911</v>
      </c>
      <c r="AA646" s="188">
        <v>1151</v>
      </c>
      <c r="AB646" s="169">
        <v>8084</v>
      </c>
      <c r="AC646" s="170">
        <f t="shared" si="11743"/>
        <v>9034</v>
      </c>
      <c r="BI646" s="136" t="s">
        <v>33</v>
      </c>
      <c r="BJ646" s="128">
        <f>B646/B653</f>
        <v>5.6877407659188757E-2</v>
      </c>
      <c r="BK646" s="129">
        <f t="shared" ref="BK646" si="12180">C646/C653</f>
        <v>4.9449764184650566E-2</v>
      </c>
      <c r="BL646" s="130">
        <f t="shared" ref="BL646" si="12181">D646/D653</f>
        <v>3.0273277695958108E-2</v>
      </c>
      <c r="BM646" s="131">
        <f t="shared" ref="BM646" si="12182">E646/E653</f>
        <v>6.3380281690140844E-2</v>
      </c>
      <c r="BN646" s="128">
        <f t="shared" ref="BN646" si="12183">F646/F653</f>
        <v>3.4718702483527625E-2</v>
      </c>
      <c r="BO646" s="129">
        <f t="shared" ref="BO646" si="12184">G646/G653</f>
        <v>8.1967213114754092E-2</v>
      </c>
      <c r="BP646" s="130">
        <f t="shared" ref="BP646" si="12185">H646/H653</f>
        <v>3.8402378999179657E-2</v>
      </c>
      <c r="BQ646" s="131">
        <f t="shared" ref="BQ646" si="12186">I646/I653</f>
        <v>6.8500764207308606E-2</v>
      </c>
      <c r="BR646" s="128">
        <f t="shared" ref="BR646" si="12187">J646/J653</f>
        <v>5.4555373704309872E-2</v>
      </c>
      <c r="BS646" s="129">
        <f t="shared" ref="BS646" si="12188">K646/K653</f>
        <v>1.6407355021216409E-2</v>
      </c>
      <c r="BT646" s="130">
        <f t="shared" ref="BT646" si="12189">L646/L653</f>
        <v>8.664533512967329E-2</v>
      </c>
      <c r="BU646" s="128">
        <f t="shared" ref="BU646" si="12190">M646/M653</f>
        <v>3.4053300818672708E-2</v>
      </c>
      <c r="BV646" s="132">
        <f t="shared" ref="BV646" si="12191">N646/N653</f>
        <v>5.1962890178693842E-2</v>
      </c>
      <c r="BW646" s="133">
        <f t="shared" ref="BW646" si="12192">O646/O653</f>
        <v>5.3199439514245682E-2</v>
      </c>
      <c r="BX646" s="128">
        <f t="shared" ref="BX646" si="12193">P646/P653</f>
        <v>4.1968545679448667E-2</v>
      </c>
      <c r="BY646" s="129">
        <f t="shared" ref="BY646" si="12194">Q646/Q653</f>
        <v>6.6378337720947728E-2</v>
      </c>
      <c r="BZ646" s="130">
        <f t="shared" ref="BZ646" si="12195">R646/R653</f>
        <v>5.0419575488329454E-2</v>
      </c>
      <c r="CA646" s="131">
        <f t="shared" ref="CA646" si="12196">S646/S653</f>
        <v>6.1770566467406772E-2</v>
      </c>
      <c r="CB646" s="128">
        <f t="shared" ref="CB646" si="12197">T646/T653</f>
        <v>4.209328782707622E-2</v>
      </c>
      <c r="CC646" s="129">
        <f t="shared" ref="CC646" si="12198">U646/U653</f>
        <v>3.1303357996585089E-2</v>
      </c>
      <c r="CD646" s="130">
        <f t="shared" ref="CD646" si="12199">V646/V653</f>
        <v>7.9893131086787902E-2</v>
      </c>
      <c r="CE646" s="131">
        <f t="shared" ref="CE646" si="12200">W646/W653</f>
        <v>4.0012753068707156E-2</v>
      </c>
      <c r="CF646" s="128">
        <f t="shared" ref="CF646" si="12201">X646/X653</f>
        <v>3.1985830381329447E-2</v>
      </c>
      <c r="CG646" s="129">
        <f t="shared" ref="CG646" si="12202">Y646/Y653</f>
        <v>4.6732080492266757E-2</v>
      </c>
      <c r="CH646" s="130">
        <f t="shared" ref="CH646" si="12203">Z646/Z653</f>
        <v>4.4337372852484548E-2</v>
      </c>
      <c r="CI646" s="128">
        <f t="shared" ref="CI646" si="12204">AA646/AA653</f>
        <v>5.2010845006778127E-2</v>
      </c>
      <c r="CJ646" s="134">
        <f t="shared" ref="CJ646" si="12205">AB646/AB653</f>
        <v>4.9648700437281972E-2</v>
      </c>
      <c r="CK646" s="135">
        <f t="shared" ref="CK646" si="12206">AC646/AC653</f>
        <v>5.5592819824864768E-2</v>
      </c>
    </row>
    <row r="647" spans="1:89" x14ac:dyDescent="0.2">
      <c r="A647" s="145" t="s">
        <v>34</v>
      </c>
      <c r="B647" s="202">
        <v>142</v>
      </c>
      <c r="C647" s="196">
        <v>347</v>
      </c>
      <c r="D647" s="197">
        <v>93</v>
      </c>
      <c r="E647" s="198">
        <v>235</v>
      </c>
      <c r="F647" s="195">
        <v>276</v>
      </c>
      <c r="G647" s="199">
        <v>652</v>
      </c>
      <c r="H647" s="197">
        <v>331</v>
      </c>
      <c r="I647" s="198">
        <v>716</v>
      </c>
      <c r="J647" s="195">
        <v>47</v>
      </c>
      <c r="K647" s="196">
        <v>22</v>
      </c>
      <c r="L647" s="197">
        <v>297</v>
      </c>
      <c r="M647" s="195">
        <v>278</v>
      </c>
      <c r="N647" s="200">
        <v>472</v>
      </c>
      <c r="O647" s="203">
        <v>703</v>
      </c>
      <c r="P647" s="195">
        <v>272</v>
      </c>
      <c r="Q647" s="196">
        <v>369</v>
      </c>
      <c r="R647" s="197">
        <v>380</v>
      </c>
      <c r="S647" s="198">
        <v>377</v>
      </c>
      <c r="T647" s="195">
        <v>123</v>
      </c>
      <c r="U647" s="199">
        <v>91</v>
      </c>
      <c r="V647" s="197">
        <v>287</v>
      </c>
      <c r="W647" s="204">
        <v>283</v>
      </c>
      <c r="X647" s="195">
        <v>204</v>
      </c>
      <c r="Y647" s="199">
        <v>265</v>
      </c>
      <c r="Z647" s="197">
        <v>513</v>
      </c>
      <c r="AA647" s="195">
        <v>532</v>
      </c>
      <c r="AB647" s="169">
        <v>3437</v>
      </c>
      <c r="AC647" s="170">
        <f t="shared" si="11743"/>
        <v>4870</v>
      </c>
      <c r="BI647" s="145" t="s">
        <v>34</v>
      </c>
      <c r="BJ647" s="128">
        <f>B647/B653</f>
        <v>1.0725885640909434E-2</v>
      </c>
      <c r="BK647" s="129">
        <f t="shared" ref="BK647" si="12207">C647/C653</f>
        <v>2.4796341289123912E-2</v>
      </c>
      <c r="BL647" s="130">
        <f t="shared" ref="BL647" si="12208">D647/D653</f>
        <v>1.5218458517427589E-2</v>
      </c>
      <c r="BM647" s="131">
        <f t="shared" ref="BM647" si="12209">E647/E653</f>
        <v>3.8486734359646252E-2</v>
      </c>
      <c r="BN647" s="128">
        <f t="shared" ref="BN647" si="12210">F647/F653</f>
        <v>1.7486061834769386E-2</v>
      </c>
      <c r="BO647" s="129">
        <f t="shared" ref="BO647" si="12211">G647/G653</f>
        <v>4.2080805473086354E-2</v>
      </c>
      <c r="BP647" s="130">
        <f t="shared" ref="BP647" si="12212">H647/H653</f>
        <v>1.6970877768662837E-2</v>
      </c>
      <c r="BQ647" s="131">
        <f t="shared" ref="BQ647" si="12213">I647/I653</f>
        <v>3.3161965633828908E-2</v>
      </c>
      <c r="BR647" s="128">
        <f t="shared" ref="BR647" si="12214">J647/J653</f>
        <v>1.282051282051282E-2</v>
      </c>
      <c r="BS647" s="129">
        <f t="shared" ref="BS647" si="12215">K647/K653</f>
        <v>6.2234794908062234E-3</v>
      </c>
      <c r="BT647" s="130">
        <f t="shared" ref="BT647" si="12216">L647/L653</f>
        <v>2.5008420343550018E-2</v>
      </c>
      <c r="BU647" s="128">
        <f t="shared" ref="BU647" si="12217">M647/M653</f>
        <v>2.4211809789235324E-2</v>
      </c>
      <c r="BV647" s="132">
        <f t="shared" ref="BV647" si="12218">N647/N653</f>
        <v>2.1571226177962616E-2</v>
      </c>
      <c r="BW647" s="133">
        <f t="shared" ref="BW647" si="12219">O647/O653</f>
        <v>3.2835123773937415E-2</v>
      </c>
      <c r="BX647" s="128">
        <f t="shared" ref="BX647" si="12220">P647/P653</f>
        <v>2.4032514578547447E-2</v>
      </c>
      <c r="BY647" s="129">
        <f t="shared" ref="BY647" si="12221">Q647/Q653</f>
        <v>3.4693493794659649E-2</v>
      </c>
      <c r="BZ647" s="130">
        <f t="shared" ref="BZ647" si="12222">R647/R653</f>
        <v>2.679641774204922E-2</v>
      </c>
      <c r="CA647" s="131">
        <f t="shared" ref="CA647" si="12223">S647/S653</f>
        <v>2.6828921150014232E-2</v>
      </c>
      <c r="CB647" s="128">
        <f t="shared" ref="CB647" si="12224">T647/T653</f>
        <v>3.4982935153583618E-2</v>
      </c>
      <c r="CC647" s="129">
        <f t="shared" ref="CC647" si="12225">U647/U653</f>
        <v>2.5896414342629483E-2</v>
      </c>
      <c r="CD647" s="130">
        <f t="shared" ref="CD647" si="12226">V647/V653</f>
        <v>2.4734982332155476E-2</v>
      </c>
      <c r="CE647" s="131">
        <f t="shared" ref="CE647" si="12227">W647/W653</f>
        <v>2.2556990275785112E-2</v>
      </c>
      <c r="CF647" s="128">
        <f t="shared" ref="CF647" si="12228">X647/X653</f>
        <v>2.125442800583455E-2</v>
      </c>
      <c r="CG647" s="129">
        <f t="shared" ref="CG647" si="12229">Y647/Y653</f>
        <v>4.4071179111924166E-2</v>
      </c>
      <c r="CH647" s="130">
        <f t="shared" ref="CH647" si="12230">Z647/Z653</f>
        <v>2.4967148488830485E-2</v>
      </c>
      <c r="CI647" s="128">
        <f t="shared" ref="CI647" si="12231">AA647/AA653</f>
        <v>2.4039765024853142E-2</v>
      </c>
      <c r="CJ647" s="134">
        <f t="shared" ref="CJ647" si="12232">AB647/AB653</f>
        <v>2.1108681766815702E-2</v>
      </c>
      <c r="CK647" s="135">
        <f t="shared" ref="CK647" si="12233">AC647/AC653</f>
        <v>2.9968677501338435E-2</v>
      </c>
    </row>
    <row r="648" spans="1:89" x14ac:dyDescent="0.2">
      <c r="A648" s="136" t="s">
        <v>35</v>
      </c>
      <c r="B648" s="205">
        <v>0</v>
      </c>
      <c r="C648" s="189">
        <v>158</v>
      </c>
      <c r="D648" s="190">
        <v>3</v>
      </c>
      <c r="E648" s="191">
        <v>87</v>
      </c>
      <c r="F648" s="188">
        <v>3</v>
      </c>
      <c r="G648" s="192">
        <v>210</v>
      </c>
      <c r="H648" s="190">
        <v>46</v>
      </c>
      <c r="I648" s="191">
        <v>175</v>
      </c>
      <c r="J648" s="188">
        <v>8</v>
      </c>
      <c r="K648" s="189">
        <v>4</v>
      </c>
      <c r="L648" s="190">
        <v>54</v>
      </c>
      <c r="M648" s="188">
        <v>38</v>
      </c>
      <c r="N648" s="193">
        <v>92</v>
      </c>
      <c r="O648" s="206">
        <v>110</v>
      </c>
      <c r="P648" s="188">
        <v>44</v>
      </c>
      <c r="Q648" s="189">
        <v>41</v>
      </c>
      <c r="R648" s="190">
        <v>77</v>
      </c>
      <c r="S648" s="191">
        <v>26</v>
      </c>
      <c r="T648" s="188">
        <v>8</v>
      </c>
      <c r="U648" s="192">
        <v>1</v>
      </c>
      <c r="V648" s="190">
        <v>41</v>
      </c>
      <c r="W648" s="207">
        <v>8</v>
      </c>
      <c r="X648" s="188">
        <v>24</v>
      </c>
      <c r="Y648" s="192">
        <v>28</v>
      </c>
      <c r="Z648" s="190">
        <v>41</v>
      </c>
      <c r="AA648" s="188">
        <v>73</v>
      </c>
      <c r="AB648" s="169">
        <v>441</v>
      </c>
      <c r="AC648" s="170">
        <f t="shared" si="11743"/>
        <v>959</v>
      </c>
      <c r="BI648" s="136" t="s">
        <v>35</v>
      </c>
      <c r="BJ648" s="128">
        <f>B648/B653</f>
        <v>0</v>
      </c>
      <c r="BK648" s="129">
        <f t="shared" ref="BK648" si="12234">C648/C653</f>
        <v>1.1290553094183222E-2</v>
      </c>
      <c r="BL648" s="130">
        <f t="shared" ref="BL648" si="12235">D648/D653</f>
        <v>4.9091801669121256E-4</v>
      </c>
      <c r="BM648" s="131">
        <f t="shared" ref="BM648" si="12236">E648/E653</f>
        <v>1.4248280379954143E-2</v>
      </c>
      <c r="BN648" s="128">
        <f t="shared" ref="BN648" si="12237">F648/F653</f>
        <v>1.9006588950836291E-4</v>
      </c>
      <c r="BO648" s="129">
        <f t="shared" ref="BO648" si="12238">G648/G653</f>
        <v>1.3553633664644378E-2</v>
      </c>
      <c r="BP648" s="130">
        <f t="shared" ref="BP648" si="12239">H648/H653</f>
        <v>2.3584905660377358E-3</v>
      </c>
      <c r="BQ648" s="131">
        <f t="shared" ref="BQ648" si="12240">I648/I653</f>
        <v>8.1052290306146083E-3</v>
      </c>
      <c r="BR648" s="128">
        <f t="shared" ref="BR648" si="12241">J648/J653</f>
        <v>2.1822149481723948E-3</v>
      </c>
      <c r="BS648" s="129">
        <f t="shared" ref="BS648" si="12242">K648/K653</f>
        <v>1.1315417256011315E-3</v>
      </c>
      <c r="BT648" s="130">
        <f t="shared" ref="BT648" si="12243">L648/L653</f>
        <v>4.5469855170090943E-3</v>
      </c>
      <c r="BU648" s="128">
        <f t="shared" ref="BU648" si="12244">M648/M653</f>
        <v>3.3095279568019511E-3</v>
      </c>
      <c r="BV648" s="132">
        <f t="shared" ref="BV648" si="12245">N648/N653</f>
        <v>4.2045610346876285E-3</v>
      </c>
      <c r="BW648" s="133">
        <f t="shared" ref="BW648" si="12246">O648/O653</f>
        <v>5.137786081270434E-3</v>
      </c>
      <c r="BX648" s="128">
        <f t="shared" ref="BX648" si="12247">P648/P653</f>
        <v>3.887612652412087E-3</v>
      </c>
      <c r="BY648" s="129">
        <f t="shared" ref="BY648" si="12248">Q648/Q653</f>
        <v>3.8548326438510717E-3</v>
      </c>
      <c r="BZ648" s="130">
        <f t="shared" ref="BZ648" si="12249">R648/R653</f>
        <v>5.4298004372047102E-3</v>
      </c>
      <c r="CA648" s="131">
        <f t="shared" ref="CA648" si="12250">S648/S653</f>
        <v>1.8502704241389126E-3</v>
      </c>
      <c r="CB648" s="128">
        <f t="shared" ref="CB648" si="12251">T648/T653</f>
        <v>2.2753128555176336E-3</v>
      </c>
      <c r="CC648" s="129">
        <f t="shared" ref="CC648" si="12252">U648/U653</f>
        <v>2.8457598178713718E-4</v>
      </c>
      <c r="CD648" s="130">
        <f t="shared" ref="CD648" si="12253">V648/V653</f>
        <v>3.5335689045936395E-3</v>
      </c>
      <c r="CE648" s="131">
        <f t="shared" ref="CE648" si="12254">W648/W653</f>
        <v>6.3765343535788295E-4</v>
      </c>
      <c r="CF648" s="128">
        <f t="shared" ref="CF648" si="12255">X648/X653</f>
        <v>2.500520941862888E-3</v>
      </c>
      <c r="CG648" s="129">
        <f t="shared" ref="CG648" si="12256">Y648/Y653</f>
        <v>4.6565774155995342E-3</v>
      </c>
      <c r="CH648" s="130">
        <f t="shared" ref="CH648" si="12257">Z648/Z653</f>
        <v>1.9954251228889862E-3</v>
      </c>
      <c r="CI648" s="128">
        <f t="shared" ref="CI648" si="12258">AA648/AA653</f>
        <v>3.2986895616809761E-3</v>
      </c>
      <c r="CJ648" s="134">
        <f t="shared" ref="CJ648" si="12259">AB648/AB653</f>
        <v>2.708445929347025E-3</v>
      </c>
      <c r="CK648" s="135">
        <f t="shared" ref="CK648" si="12260">AC648/AC653</f>
        <v>5.9014295120705463E-3</v>
      </c>
    </row>
    <row r="649" spans="1:89" x14ac:dyDescent="0.2">
      <c r="A649" s="145" t="s">
        <v>36</v>
      </c>
      <c r="B649" s="202"/>
      <c r="C649" s="196"/>
      <c r="D649" s="197"/>
      <c r="E649" s="198"/>
      <c r="F649" s="195"/>
      <c r="G649" s="199"/>
      <c r="H649" s="197"/>
      <c r="I649" s="198"/>
      <c r="J649" s="195"/>
      <c r="K649" s="199"/>
      <c r="L649" s="197"/>
      <c r="M649" s="195"/>
      <c r="N649" s="200"/>
      <c r="O649" s="203"/>
      <c r="P649" s="195"/>
      <c r="Q649" s="199"/>
      <c r="R649" s="197"/>
      <c r="S649" s="198"/>
      <c r="T649" s="195"/>
      <c r="U649" s="199"/>
      <c r="V649" s="197"/>
      <c r="W649" s="198"/>
      <c r="X649" s="195"/>
      <c r="Y649" s="199"/>
      <c r="Z649" s="197"/>
      <c r="AA649" s="195"/>
      <c r="AB649" s="169">
        <f t="shared" ref="AB649" si="12261">B649+D649+F649+H649+J649+L649+N649+P649+R649+T649+V649+X649+Z649</f>
        <v>0</v>
      </c>
      <c r="AC649" s="170">
        <f t="shared" si="11743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71">
        <f t="shared" ref="AB650:AB652" si="12289">SUM(B650,D650,F650,H650,J650,L650,N650,P650,R650,T650,V650,X650,Z650)</f>
        <v>0</v>
      </c>
      <c r="AC650" s="172">
        <f t="shared" ref="AC650:AC652" si="12290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1">C650/C653</f>
        <v>0</v>
      </c>
      <c r="BL650" s="130">
        <f t="shared" ref="BL650" si="12292">D650/D653</f>
        <v>0</v>
      </c>
      <c r="BM650" s="131">
        <f t="shared" ref="BM650" si="12293">E650/E653</f>
        <v>0</v>
      </c>
      <c r="BN650" s="128">
        <f t="shared" ref="BN650" si="12294">F650/F653</f>
        <v>0</v>
      </c>
      <c r="BO650" s="129">
        <f t="shared" ref="BO650" si="12295">G650/G653</f>
        <v>0</v>
      </c>
      <c r="BP650" s="130">
        <f t="shared" ref="BP650" si="12296">H650/H653</f>
        <v>0</v>
      </c>
      <c r="BQ650" s="131">
        <f t="shared" ref="BQ650" si="12297">I650/I653</f>
        <v>0</v>
      </c>
      <c r="BR650" s="128">
        <f t="shared" ref="BR650" si="12298">J650/J653</f>
        <v>0</v>
      </c>
      <c r="BS650" s="129">
        <f t="shared" ref="BS650" si="12299">K650/K653</f>
        <v>0</v>
      </c>
      <c r="BT650" s="130">
        <f t="shared" ref="BT650" si="12300">L650/L653</f>
        <v>0</v>
      </c>
      <c r="BU650" s="128">
        <f t="shared" ref="BU650" si="12301">M650/M653</f>
        <v>0</v>
      </c>
      <c r="BV650" s="132">
        <f t="shared" ref="BV650" si="12302">N650/N653</f>
        <v>0</v>
      </c>
      <c r="BW650" s="133">
        <f t="shared" ref="BW650" si="12303">O650/O653</f>
        <v>0</v>
      </c>
      <c r="BX650" s="128">
        <f t="shared" ref="BX650" si="12304">P650/P653</f>
        <v>0</v>
      </c>
      <c r="BY650" s="129">
        <f t="shared" ref="BY650" si="12305">Q650/Q653</f>
        <v>0</v>
      </c>
      <c r="BZ650" s="130">
        <f t="shared" ref="BZ650" si="12306">R650/R653</f>
        <v>0</v>
      </c>
      <c r="CA650" s="131">
        <f t="shared" ref="CA650" si="12307">S650/S653</f>
        <v>0</v>
      </c>
      <c r="CB650" s="128">
        <f t="shared" ref="CB650" si="12308">T650/T653</f>
        <v>0</v>
      </c>
      <c r="CC650" s="129">
        <f t="shared" ref="CC650" si="12309">U650/U653</f>
        <v>0</v>
      </c>
      <c r="CD650" s="130">
        <f t="shared" ref="CD650" si="12310">V650/V653</f>
        <v>0</v>
      </c>
      <c r="CE650" s="131">
        <f t="shared" ref="CE650" si="12311">W650/W653</f>
        <v>0</v>
      </c>
      <c r="CF650" s="128">
        <f t="shared" ref="CF650" si="12312">X650/X653</f>
        <v>0</v>
      </c>
      <c r="CG650" s="129">
        <f t="shared" ref="CG650" si="12313">Y650/Y653</f>
        <v>0</v>
      </c>
      <c r="CH650" s="130">
        <f t="shared" ref="CH650" si="12314">Z650/Z653</f>
        <v>0</v>
      </c>
      <c r="CI650" s="128">
        <f t="shared" ref="CI650" si="12315">AA650/AA653</f>
        <v>0</v>
      </c>
      <c r="CJ650" s="134">
        <f t="shared" ref="CJ650" si="12316">AB650/AB653</f>
        <v>0</v>
      </c>
      <c r="CK650" s="135">
        <f t="shared" ref="CK650" si="12317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71">
        <f t="shared" si="12289"/>
        <v>0</v>
      </c>
      <c r="AC651" s="172">
        <f t="shared" si="12290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71">
        <f t="shared" si="12289"/>
        <v>0</v>
      </c>
      <c r="AC652" s="172">
        <f t="shared" si="12290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4.25" thickTop="1" thickBot="1" x14ac:dyDescent="0.25">
      <c r="A653" s="266" t="s">
        <v>13</v>
      </c>
      <c r="B653" s="20">
        <f>SUM(B630:B652)</f>
        <v>13239</v>
      </c>
      <c r="C653" s="21">
        <f t="shared" ref="C653:AA653" si="12372">SUM(C630:C652)</f>
        <v>13994</v>
      </c>
      <c r="D653" s="20">
        <f t="shared" si="12372"/>
        <v>6111</v>
      </c>
      <c r="E653" s="21">
        <f t="shared" si="12372"/>
        <v>6106</v>
      </c>
      <c r="F653" s="20">
        <f t="shared" si="12372"/>
        <v>15784</v>
      </c>
      <c r="G653" s="21">
        <f t="shared" si="12372"/>
        <v>15494</v>
      </c>
      <c r="H653" s="20">
        <f t="shared" si="12372"/>
        <v>19504</v>
      </c>
      <c r="I653" s="21">
        <f t="shared" si="12372"/>
        <v>21591</v>
      </c>
      <c r="J653" s="20">
        <f t="shared" si="12372"/>
        <v>3666</v>
      </c>
      <c r="K653" s="21">
        <f t="shared" si="12372"/>
        <v>3535</v>
      </c>
      <c r="L653" s="20">
        <f t="shared" si="12372"/>
        <v>11876</v>
      </c>
      <c r="M653" s="21">
        <f t="shared" si="12372"/>
        <v>11482</v>
      </c>
      <c r="N653" s="20">
        <f t="shared" si="12372"/>
        <v>21881</v>
      </c>
      <c r="O653" s="21">
        <f t="shared" si="12372"/>
        <v>21410</v>
      </c>
      <c r="P653" s="20">
        <f t="shared" si="12372"/>
        <v>11318</v>
      </c>
      <c r="Q653" s="21">
        <f t="shared" si="12372"/>
        <v>10636</v>
      </c>
      <c r="R653" s="20">
        <f t="shared" si="12372"/>
        <v>14181</v>
      </c>
      <c r="S653" s="21">
        <f t="shared" si="12372"/>
        <v>14052</v>
      </c>
      <c r="T653" s="20">
        <f t="shared" si="12372"/>
        <v>3516</v>
      </c>
      <c r="U653" s="21">
        <f t="shared" si="12372"/>
        <v>3514</v>
      </c>
      <c r="V653" s="20">
        <f t="shared" si="12372"/>
        <v>11603</v>
      </c>
      <c r="W653" s="21">
        <f t="shared" si="12372"/>
        <v>12546</v>
      </c>
      <c r="X653" s="20">
        <f t="shared" si="12372"/>
        <v>9598</v>
      </c>
      <c r="Y653" s="21">
        <f t="shared" si="12372"/>
        <v>6013</v>
      </c>
      <c r="Z653" s="20">
        <f t="shared" si="12372"/>
        <v>20547</v>
      </c>
      <c r="AA653" s="21">
        <f t="shared" si="12372"/>
        <v>22130</v>
      </c>
      <c r="AB653" s="173">
        <f t="shared" ref="AB653:AC653" si="12373">SUM(AB629:AB652)</f>
        <v>162824</v>
      </c>
      <c r="AC653" s="174">
        <f t="shared" si="12373"/>
        <v>162503</v>
      </c>
      <c r="BI653" s="266" t="s">
        <v>13</v>
      </c>
      <c r="BJ653" s="154">
        <f>SUM(BJ629:BJ652)</f>
        <v>1</v>
      </c>
      <c r="BK653" s="155">
        <f t="shared" ref="BK653:CK653" si="12374">SUM(BK629:BK652)</f>
        <v>0.99999999999999989</v>
      </c>
      <c r="BL653" s="154">
        <f t="shared" si="12374"/>
        <v>1</v>
      </c>
      <c r="BM653" s="155">
        <f t="shared" si="12374"/>
        <v>1</v>
      </c>
      <c r="BN653" s="154">
        <f t="shared" si="12374"/>
        <v>0.99999999999999978</v>
      </c>
      <c r="BO653" s="155">
        <f t="shared" si="12374"/>
        <v>1</v>
      </c>
      <c r="BP653" s="154">
        <f t="shared" si="12374"/>
        <v>1</v>
      </c>
      <c r="BQ653" s="155">
        <f t="shared" si="12374"/>
        <v>0.99999999999999989</v>
      </c>
      <c r="BR653" s="154">
        <f t="shared" si="12374"/>
        <v>1</v>
      </c>
      <c r="BS653" s="155">
        <f t="shared" si="12374"/>
        <v>1</v>
      </c>
      <c r="BT653" s="154">
        <f t="shared" si="12374"/>
        <v>0.99999999999999989</v>
      </c>
      <c r="BU653" s="155">
        <f t="shared" si="12374"/>
        <v>1.0000000000000002</v>
      </c>
      <c r="BV653" s="154">
        <f t="shared" si="12374"/>
        <v>0.99999999999999989</v>
      </c>
      <c r="BW653" s="155">
        <f t="shared" si="12374"/>
        <v>0.99999999999999978</v>
      </c>
      <c r="BX653" s="154">
        <f t="shared" si="12374"/>
        <v>1</v>
      </c>
      <c r="BY653" s="155">
        <f t="shared" si="12374"/>
        <v>1</v>
      </c>
      <c r="BZ653" s="154">
        <f t="shared" si="12374"/>
        <v>1</v>
      </c>
      <c r="CA653" s="155">
        <f t="shared" si="12374"/>
        <v>0.99999999999999989</v>
      </c>
      <c r="CB653" s="154">
        <f t="shared" si="12374"/>
        <v>1</v>
      </c>
      <c r="CC653" s="155">
        <f t="shared" si="12374"/>
        <v>1.0000000000000002</v>
      </c>
      <c r="CD653" s="154">
        <f t="shared" si="12374"/>
        <v>0.99999999999999989</v>
      </c>
      <c r="CE653" s="155">
        <f t="shared" si="12374"/>
        <v>1</v>
      </c>
      <c r="CF653" s="154">
        <f t="shared" si="12374"/>
        <v>0.99999999999999989</v>
      </c>
      <c r="CG653" s="155">
        <f t="shared" si="12374"/>
        <v>0.99999999999999989</v>
      </c>
      <c r="CH653" s="154">
        <f t="shared" si="12374"/>
        <v>0.99999999999999989</v>
      </c>
      <c r="CI653" s="155">
        <f t="shared" si="12374"/>
        <v>1</v>
      </c>
      <c r="CJ653" s="154">
        <f t="shared" si="12374"/>
        <v>1</v>
      </c>
      <c r="CK653" s="155">
        <f t="shared" si="12374"/>
        <v>1.0000000000000002</v>
      </c>
    </row>
    <row r="654" spans="1:89" ht="13.5" thickTop="1" x14ac:dyDescent="0.2">
      <c r="A654" s="186"/>
    </row>
    <row r="656" spans="1:89" x14ac:dyDescent="0.2">
      <c r="A656" s="300">
        <f>+A625+1</f>
        <v>44583</v>
      </c>
      <c r="B656" s="300"/>
      <c r="C656" s="300"/>
      <c r="D656" s="300"/>
      <c r="BI656" s="305">
        <f>+BI594+2</f>
        <v>44583</v>
      </c>
      <c r="BJ656" s="305"/>
      <c r="BK656" s="305"/>
      <c r="BL656" s="305"/>
    </row>
    <row r="657" spans="1:89" ht="13.5" thickBot="1" x14ac:dyDescent="0.25">
      <c r="AE657" s="269" t="s">
        <v>84</v>
      </c>
    </row>
    <row r="658" spans="1:89" ht="14.25" thickTop="1" thickBot="1" x14ac:dyDescent="0.25">
      <c r="A658" s="296" t="s">
        <v>0</v>
      </c>
      <c r="B658" s="298" t="s">
        <v>1</v>
      </c>
      <c r="C658" s="299"/>
      <c r="D658" s="298" t="s">
        <v>2</v>
      </c>
      <c r="E658" s="299"/>
      <c r="F658" s="298" t="s">
        <v>3</v>
      </c>
      <c r="G658" s="299"/>
      <c r="H658" s="298" t="s">
        <v>4</v>
      </c>
      <c r="I658" s="299"/>
      <c r="J658" s="298" t="s">
        <v>5</v>
      </c>
      <c r="K658" s="299"/>
      <c r="L658" s="298" t="s">
        <v>6</v>
      </c>
      <c r="M658" s="299"/>
      <c r="N658" s="298" t="s">
        <v>7</v>
      </c>
      <c r="O658" s="299"/>
      <c r="P658" s="298" t="s">
        <v>8</v>
      </c>
      <c r="Q658" s="299"/>
      <c r="R658" s="298" t="s">
        <v>9</v>
      </c>
      <c r="S658" s="299"/>
      <c r="T658" s="298" t="s">
        <v>10</v>
      </c>
      <c r="U658" s="299"/>
      <c r="V658" s="298" t="s">
        <v>11</v>
      </c>
      <c r="W658" s="299"/>
      <c r="X658" s="298" t="s">
        <v>12</v>
      </c>
      <c r="Y658" s="299"/>
      <c r="Z658" s="301" t="s">
        <v>40</v>
      </c>
      <c r="AA658" s="302"/>
      <c r="AB658" s="303" t="s">
        <v>41</v>
      </c>
      <c r="AC658" s="304"/>
      <c r="AE658" s="296" t="s">
        <v>0</v>
      </c>
      <c r="AF658" s="298" t="s">
        <v>1</v>
      </c>
      <c r="AG658" s="299"/>
      <c r="AH658" s="298" t="s">
        <v>2</v>
      </c>
      <c r="AI658" s="299"/>
      <c r="AJ658" s="298" t="s">
        <v>3</v>
      </c>
      <c r="AK658" s="299"/>
      <c r="AL658" s="298" t="s">
        <v>4</v>
      </c>
      <c r="AM658" s="299"/>
      <c r="AN658" s="298" t="s">
        <v>5</v>
      </c>
      <c r="AO658" s="299"/>
      <c r="AP658" s="298" t="s">
        <v>6</v>
      </c>
      <c r="AQ658" s="299"/>
      <c r="AR658" s="298" t="s">
        <v>7</v>
      </c>
      <c r="AS658" s="299"/>
      <c r="AT658" s="298" t="s">
        <v>8</v>
      </c>
      <c r="AU658" s="299"/>
      <c r="AV658" s="298" t="s">
        <v>9</v>
      </c>
      <c r="AW658" s="299"/>
      <c r="AX658" s="298" t="s">
        <v>10</v>
      </c>
      <c r="AY658" s="299"/>
      <c r="AZ658" s="298" t="s">
        <v>11</v>
      </c>
      <c r="BA658" s="299"/>
      <c r="BB658" s="298" t="s">
        <v>12</v>
      </c>
      <c r="BC658" s="299"/>
      <c r="BD658" s="301" t="s">
        <v>40</v>
      </c>
      <c r="BE658" s="302"/>
      <c r="BF658" s="303" t="s">
        <v>41</v>
      </c>
      <c r="BG658" s="304"/>
      <c r="BI658" s="296" t="s">
        <v>0</v>
      </c>
      <c r="BJ658" s="298" t="s">
        <v>1</v>
      </c>
      <c r="BK658" s="299"/>
      <c r="BL658" s="298" t="s">
        <v>2</v>
      </c>
      <c r="BM658" s="299"/>
      <c r="BN658" s="298" t="s">
        <v>3</v>
      </c>
      <c r="BO658" s="299"/>
      <c r="BP658" s="298" t="s">
        <v>4</v>
      </c>
      <c r="BQ658" s="299"/>
      <c r="BR658" s="298" t="s">
        <v>5</v>
      </c>
      <c r="BS658" s="299"/>
      <c r="BT658" s="298" t="s">
        <v>6</v>
      </c>
      <c r="BU658" s="299"/>
      <c r="BV658" s="298" t="s">
        <v>7</v>
      </c>
      <c r="BW658" s="299"/>
      <c r="BX658" s="298" t="s">
        <v>8</v>
      </c>
      <c r="BY658" s="299"/>
      <c r="BZ658" s="298" t="s">
        <v>9</v>
      </c>
      <c r="CA658" s="299"/>
      <c r="CB658" s="298" t="s">
        <v>10</v>
      </c>
      <c r="CC658" s="299"/>
      <c r="CD658" s="298" t="s">
        <v>11</v>
      </c>
      <c r="CE658" s="299"/>
      <c r="CF658" s="298" t="s">
        <v>12</v>
      </c>
      <c r="CG658" s="299"/>
      <c r="CH658" s="301" t="s">
        <v>40</v>
      </c>
      <c r="CI658" s="302"/>
      <c r="CJ658" s="298" t="s">
        <v>41</v>
      </c>
      <c r="CK658" s="299"/>
    </row>
    <row r="659" spans="1:89" ht="15" thickTop="1" thickBot="1" x14ac:dyDescent="0.3">
      <c r="A659" s="297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75" t="s">
        <v>14</v>
      </c>
      <c r="AC659" s="176" t="s">
        <v>15</v>
      </c>
      <c r="AE659" s="297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75" t="s">
        <v>14</v>
      </c>
      <c r="BG659" s="176" t="s">
        <v>15</v>
      </c>
      <c r="BI659" s="297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85"/>
      <c r="D660" s="126"/>
      <c r="E660" s="179"/>
      <c r="F660" s="125"/>
      <c r="G660" s="127"/>
      <c r="H660" s="126"/>
      <c r="I660" s="179"/>
      <c r="J660" s="125"/>
      <c r="K660" s="127"/>
      <c r="L660" s="126"/>
      <c r="M660" s="125"/>
      <c r="N660" s="178"/>
      <c r="O660" s="180"/>
      <c r="P660" s="125"/>
      <c r="Q660" s="127"/>
      <c r="R660" s="126"/>
      <c r="S660" s="179"/>
      <c r="T660" s="125"/>
      <c r="U660" s="127"/>
      <c r="V660" s="126"/>
      <c r="W660" s="179"/>
      <c r="X660" s="125"/>
      <c r="Y660" s="127"/>
      <c r="Z660" s="183"/>
      <c r="AA660" s="184"/>
      <c r="AB660" s="169">
        <f>B660+D660+F660+H660+J660+L660+N660+P660+R660+T660+V660+X660+Z660</f>
        <v>0</v>
      </c>
      <c r="AC660" s="170">
        <f>C660+E660+G660+I660+K660+M660+O660+Q660+S660+U660+W660+Y660+AA660</f>
        <v>0</v>
      </c>
      <c r="AE660" s="272" t="str">
        <f>$AE$9</f>
        <v>07:00 - 07:59</v>
      </c>
      <c r="AF660" s="125">
        <f>SUMIF($A$9:$A$32,$AE660,B$660:B$683)</f>
        <v>878</v>
      </c>
      <c r="AG660" s="185">
        <f t="shared" ref="AG660:AV662" si="12375">SUMIF($A$9:$A$32,$AE660,C$660:C$683)</f>
        <v>577</v>
      </c>
      <c r="AH660" s="126">
        <f t="shared" si="12375"/>
        <v>309</v>
      </c>
      <c r="AI660" s="179">
        <f t="shared" si="12375"/>
        <v>303</v>
      </c>
      <c r="AJ660" s="125">
        <f t="shared" si="12375"/>
        <v>1162</v>
      </c>
      <c r="AK660" s="127">
        <f t="shared" si="12375"/>
        <v>657</v>
      </c>
      <c r="AL660" s="126">
        <f t="shared" si="12375"/>
        <v>1208</v>
      </c>
      <c r="AM660" s="179">
        <f t="shared" si="12375"/>
        <v>1164</v>
      </c>
      <c r="AN660" s="125">
        <f t="shared" si="12375"/>
        <v>90</v>
      </c>
      <c r="AO660" s="127">
        <f t="shared" si="12375"/>
        <v>267</v>
      </c>
      <c r="AP660" s="126">
        <f t="shared" si="12375"/>
        <v>435</v>
      </c>
      <c r="AQ660" s="125">
        <f t="shared" si="12375"/>
        <v>766</v>
      </c>
      <c r="AR660" s="178">
        <f t="shared" si="12375"/>
        <v>1230</v>
      </c>
      <c r="AS660" s="180">
        <f t="shared" si="12375"/>
        <v>1394</v>
      </c>
      <c r="AT660" s="125">
        <f t="shared" si="12375"/>
        <v>727</v>
      </c>
      <c r="AU660" s="127">
        <f t="shared" si="12375"/>
        <v>656</v>
      </c>
      <c r="AV660" s="126">
        <f t="shared" si="12375"/>
        <v>904</v>
      </c>
      <c r="AW660" s="179">
        <f t="shared" ref="AW660:BE662" si="12376">SUMIF($A$9:$A$32,$AE660,S$660:S$683)</f>
        <v>778</v>
      </c>
      <c r="AX660" s="125">
        <f t="shared" si="12376"/>
        <v>158</v>
      </c>
      <c r="AY660" s="127">
        <f t="shared" si="12376"/>
        <v>260</v>
      </c>
      <c r="AZ660" s="126">
        <f t="shared" si="12376"/>
        <v>389</v>
      </c>
      <c r="BA660" s="179">
        <f t="shared" si="12376"/>
        <v>762</v>
      </c>
      <c r="BB660" s="125">
        <f t="shared" si="12376"/>
        <v>603</v>
      </c>
      <c r="BC660" s="127">
        <f t="shared" si="12376"/>
        <v>421</v>
      </c>
      <c r="BD660" s="183">
        <f t="shared" si="12376"/>
        <v>1030</v>
      </c>
      <c r="BE660" s="184">
        <f t="shared" si="12376"/>
        <v>1019</v>
      </c>
      <c r="BF660" s="169">
        <f>AF660+AH660+AJ660+AL660+AN660+AP660+AR660+AT660+AV660+AX660+AZ660+BB660+BD660</f>
        <v>9123</v>
      </c>
      <c r="BG660" s="170">
        <f>AG660+AI660+AK660+AM660+AO660+AQ660+AS660+AU660+AW660+AY660+BA660+BC660+BE660</f>
        <v>9024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2">
      <c r="A661" s="136" t="s">
        <v>17</v>
      </c>
      <c r="B661" s="188">
        <v>102</v>
      </c>
      <c r="C661" s="189">
        <v>0</v>
      </c>
      <c r="D661" s="190">
        <v>77</v>
      </c>
      <c r="E661" s="191">
        <v>3</v>
      </c>
      <c r="F661" s="188">
        <v>260</v>
      </c>
      <c r="G661" s="192">
        <v>2</v>
      </c>
      <c r="H661" s="190">
        <v>151</v>
      </c>
      <c r="I661" s="191">
        <v>12</v>
      </c>
      <c r="J661" s="188">
        <v>6</v>
      </c>
      <c r="K661" s="192">
        <v>14</v>
      </c>
      <c r="L661" s="190">
        <v>15</v>
      </c>
      <c r="M661" s="188">
        <v>30</v>
      </c>
      <c r="N661" s="193">
        <v>75</v>
      </c>
      <c r="O661" s="194">
        <v>41</v>
      </c>
      <c r="P661" s="188">
        <v>31</v>
      </c>
      <c r="Q661" s="192">
        <v>36</v>
      </c>
      <c r="R661" s="190">
        <v>5</v>
      </c>
      <c r="S661" s="191">
        <v>43</v>
      </c>
      <c r="T661" s="188">
        <v>1</v>
      </c>
      <c r="U661" s="192">
        <v>0</v>
      </c>
      <c r="V661" s="190">
        <v>2</v>
      </c>
      <c r="W661" s="191">
        <v>0</v>
      </c>
      <c r="X661" s="188">
        <v>1</v>
      </c>
      <c r="Y661" s="192">
        <v>0</v>
      </c>
      <c r="Z661" s="190">
        <v>0</v>
      </c>
      <c r="AA661" s="188">
        <v>0</v>
      </c>
      <c r="AB661" s="169">
        <f t="shared" ref="AB661:AB680" si="12404">B661+D661+F661+H661+J661+L661+N661+P661+R661+T661+V661+X661+Z661</f>
        <v>726</v>
      </c>
      <c r="AC661" s="170">
        <f t="shared" ref="AC661:AC680" si="12405">C661+E661+G661+I661+K661+M661+O661+Q661+S661+U661+W661+Y661+AA661</f>
        <v>181</v>
      </c>
      <c r="AE661" s="274" t="str">
        <f>$AE$10</f>
        <v>08:00 - 08:59</v>
      </c>
      <c r="AF661" s="125">
        <f>SUMIF($A$9:$A$32,$AE661,B$660:B$683)</f>
        <v>823</v>
      </c>
      <c r="AG661" s="189">
        <f t="shared" si="12375"/>
        <v>650</v>
      </c>
      <c r="AH661" s="190">
        <f t="shared" si="12375"/>
        <v>236</v>
      </c>
      <c r="AI661" s="191">
        <f t="shared" si="12375"/>
        <v>319</v>
      </c>
      <c r="AJ661" s="275">
        <f t="shared" si="12375"/>
        <v>1016</v>
      </c>
      <c r="AK661" s="192">
        <f t="shared" si="12375"/>
        <v>648</v>
      </c>
      <c r="AL661" s="190">
        <f t="shared" si="12375"/>
        <v>1275</v>
      </c>
      <c r="AM661" s="191">
        <f t="shared" si="12375"/>
        <v>948</v>
      </c>
      <c r="AN661" s="275">
        <f t="shared" si="12375"/>
        <v>67</v>
      </c>
      <c r="AO661" s="192">
        <f t="shared" si="12375"/>
        <v>270</v>
      </c>
      <c r="AP661" s="190">
        <f t="shared" si="12375"/>
        <v>387</v>
      </c>
      <c r="AQ661" s="275">
        <f t="shared" si="12375"/>
        <v>759</v>
      </c>
      <c r="AR661" s="193">
        <f t="shared" si="12375"/>
        <v>1024</v>
      </c>
      <c r="AS661" s="194">
        <f t="shared" si="12375"/>
        <v>1366</v>
      </c>
      <c r="AT661" s="275">
        <f t="shared" si="12375"/>
        <v>618</v>
      </c>
      <c r="AU661" s="192">
        <f t="shared" si="12375"/>
        <v>487</v>
      </c>
      <c r="AV661" s="190">
        <f t="shared" si="12375"/>
        <v>889</v>
      </c>
      <c r="AW661" s="191">
        <f t="shared" si="12376"/>
        <v>561</v>
      </c>
      <c r="AX661" s="275">
        <f t="shared" si="12376"/>
        <v>103</v>
      </c>
      <c r="AY661" s="192">
        <f t="shared" si="12376"/>
        <v>199</v>
      </c>
      <c r="AZ661" s="190">
        <f t="shared" si="12376"/>
        <v>332</v>
      </c>
      <c r="BA661" s="191">
        <f t="shared" si="12376"/>
        <v>702</v>
      </c>
      <c r="BB661" s="275">
        <f t="shared" si="12376"/>
        <v>503</v>
      </c>
      <c r="BC661" s="192">
        <f t="shared" si="12376"/>
        <v>373</v>
      </c>
      <c r="BD661" s="190">
        <f t="shared" si="12376"/>
        <v>1094</v>
      </c>
      <c r="BE661" s="275">
        <f t="shared" si="12376"/>
        <v>927</v>
      </c>
      <c r="BF661" s="171">
        <f>SUM(AF661,AH661,AJ661,AL661,AN661,AP661,AR661,AT661,AV661,AX661,AZ661,BB661,BD661)</f>
        <v>8367</v>
      </c>
      <c r="BG661" s="172">
        <f>SUM(AG661,AI661,AK661,AM661,AO661,AQ661,AS661,AU661,AW661,AY661,BA661,BC661,BE661)</f>
        <v>8209</v>
      </c>
      <c r="BI661" s="136" t="s">
        <v>17</v>
      </c>
      <c r="BJ661" s="128">
        <f>B661/B684</f>
        <v>9.2091007583965327E-3</v>
      </c>
      <c r="BK661" s="129">
        <f t="shared" ref="BK661" si="12406">C661/C684</f>
        <v>0</v>
      </c>
      <c r="BL661" s="130">
        <f t="shared" ref="BL661" si="12407">D661/D684</f>
        <v>1.7432646592709985E-2</v>
      </c>
      <c r="BM661" s="131">
        <f t="shared" ref="BM661" si="12408">E661/E684</f>
        <v>6.1728395061728394E-4</v>
      </c>
      <c r="BN661" s="128">
        <f t="shared" ref="BN661" si="12409">F661/F684</f>
        <v>2.1184714413753768E-2</v>
      </c>
      <c r="BO661" s="129">
        <f t="shared" ref="BO661" si="12410">G661/G684</f>
        <v>1.3143195110731419E-4</v>
      </c>
      <c r="BP661" s="130">
        <f t="shared" ref="BP661" si="12411">H661/H684</f>
        <v>8.4683977342829911E-3</v>
      </c>
      <c r="BQ661" s="131">
        <f t="shared" ref="BQ661" si="12412">I661/I684</f>
        <v>5.9008654602675059E-4</v>
      </c>
      <c r="BR661" s="128">
        <f t="shared" ref="BR661" si="12413">J661/J684</f>
        <v>2.3668639053254438E-3</v>
      </c>
      <c r="BS661" s="129">
        <f t="shared" ref="BS661" si="12414">K661/K684</f>
        <v>6.3348416289592761E-3</v>
      </c>
      <c r="BT661" s="130">
        <f t="shared" ref="BT661" si="12415">L661/L684</f>
        <v>1.7029972752043597E-3</v>
      </c>
      <c r="BU661" s="128">
        <f t="shared" ref="BU661" si="12416">M661/M684</f>
        <v>3.8714672861014324E-3</v>
      </c>
      <c r="BV661" s="132">
        <f t="shared" ref="BV661" si="12417">N661/N684</f>
        <v>3.9097117239222231E-3</v>
      </c>
      <c r="BW661" s="133">
        <f t="shared" ref="BW661" si="12418">O661/O684</f>
        <v>2.3532112724559489E-3</v>
      </c>
      <c r="BX661" s="128">
        <f t="shared" ref="BX661" si="12419">P661/P684</f>
        <v>3.1814449917898194E-3</v>
      </c>
      <c r="BY661" s="129">
        <f t="shared" ref="BY661" si="12420">Q661/Q684</f>
        <v>4.5163718479488144E-3</v>
      </c>
      <c r="BZ661" s="130">
        <f t="shared" ref="BZ661" si="12421">R661/R684</f>
        <v>3.8470416249903824E-4</v>
      </c>
      <c r="CA661" s="131">
        <f t="shared" ref="CA661" si="12422">S661/S684</f>
        <v>3.6748995812323731E-3</v>
      </c>
      <c r="CB661" s="128">
        <f t="shared" ref="CB661" si="12423">T661/T684</f>
        <v>4.2016806722689078E-4</v>
      </c>
      <c r="CC661" s="129">
        <f t="shared" ref="CC661" si="12424">U661/U684</f>
        <v>0</v>
      </c>
      <c r="CD661" s="130">
        <f t="shared" ref="CD661" si="12425">V661/V684</f>
        <v>2.0296326364927948E-4</v>
      </c>
      <c r="CE661" s="131">
        <f t="shared" ref="CE661" si="12426">W661/W684</f>
        <v>0</v>
      </c>
      <c r="CF661" s="128">
        <f t="shared" ref="CF661" si="12427">X661/X684</f>
        <v>1.218026796589525E-4</v>
      </c>
      <c r="CG661" s="129">
        <f t="shared" ref="CG661" si="12428">Y661/Y684</f>
        <v>0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5.3119489584629006E-3</v>
      </c>
      <c r="CK661" s="135">
        <f t="shared" ref="CK661" si="12432">AC661/AC684</f>
        <v>1.3293770289525097E-3</v>
      </c>
    </row>
    <row r="662" spans="1:89" ht="13.5" thickBot="1" x14ac:dyDescent="0.25">
      <c r="A662" s="145" t="s">
        <v>18</v>
      </c>
      <c r="B662" s="195">
        <v>488</v>
      </c>
      <c r="C662" s="196">
        <v>0</v>
      </c>
      <c r="D662" s="197">
        <v>265</v>
      </c>
      <c r="E662" s="198">
        <v>65</v>
      </c>
      <c r="F662" s="195">
        <v>1186</v>
      </c>
      <c r="G662" s="199">
        <v>211</v>
      </c>
      <c r="H662" s="197">
        <v>773</v>
      </c>
      <c r="I662" s="198">
        <v>317</v>
      </c>
      <c r="J662" s="195">
        <v>44</v>
      </c>
      <c r="K662" s="199">
        <v>67</v>
      </c>
      <c r="L662" s="197">
        <v>196</v>
      </c>
      <c r="M662" s="195">
        <v>287</v>
      </c>
      <c r="N662" s="200">
        <v>567</v>
      </c>
      <c r="O662" s="201">
        <v>651</v>
      </c>
      <c r="P662" s="195">
        <v>330</v>
      </c>
      <c r="Q662" s="199">
        <v>400</v>
      </c>
      <c r="R662" s="197">
        <v>356</v>
      </c>
      <c r="S662" s="198">
        <v>399</v>
      </c>
      <c r="T662" s="195">
        <v>29</v>
      </c>
      <c r="U662" s="199">
        <v>181</v>
      </c>
      <c r="V662" s="197">
        <v>135</v>
      </c>
      <c r="W662" s="198">
        <v>464</v>
      </c>
      <c r="X662" s="195">
        <v>318</v>
      </c>
      <c r="Y662" s="199">
        <v>214</v>
      </c>
      <c r="Z662" s="197">
        <v>665</v>
      </c>
      <c r="AA662" s="195">
        <v>452</v>
      </c>
      <c r="AB662" s="169">
        <f t="shared" si="12404"/>
        <v>5352</v>
      </c>
      <c r="AC662" s="170">
        <f t="shared" si="12405"/>
        <v>3708</v>
      </c>
      <c r="AE662" s="272">
        <f>$AE$11</f>
        <v>0</v>
      </c>
      <c r="AF662" s="125">
        <f>SUMIF($A$9:$A$32,$AE662,B$660:B$683)</f>
        <v>0</v>
      </c>
      <c r="AG662" s="196">
        <f t="shared" si="12375"/>
        <v>0</v>
      </c>
      <c r="AH662" s="197">
        <f t="shared" si="12375"/>
        <v>0</v>
      </c>
      <c r="AI662" s="198">
        <f t="shared" si="12375"/>
        <v>0</v>
      </c>
      <c r="AJ662" s="195">
        <f t="shared" si="12375"/>
        <v>0</v>
      </c>
      <c r="AK662" s="199">
        <f t="shared" si="12375"/>
        <v>0</v>
      </c>
      <c r="AL662" s="197">
        <f t="shared" si="12375"/>
        <v>0</v>
      </c>
      <c r="AM662" s="198">
        <f t="shared" si="12375"/>
        <v>0</v>
      </c>
      <c r="AN662" s="195">
        <f t="shared" si="12375"/>
        <v>0</v>
      </c>
      <c r="AO662" s="199">
        <f t="shared" si="12375"/>
        <v>0</v>
      </c>
      <c r="AP662" s="197">
        <f t="shared" si="12375"/>
        <v>0</v>
      </c>
      <c r="AQ662" s="195">
        <f t="shared" si="12375"/>
        <v>0</v>
      </c>
      <c r="AR662" s="200">
        <f t="shared" si="12375"/>
        <v>0</v>
      </c>
      <c r="AS662" s="201">
        <f t="shared" si="12375"/>
        <v>0</v>
      </c>
      <c r="AT662" s="195">
        <f t="shared" si="12375"/>
        <v>0</v>
      </c>
      <c r="AU662" s="199">
        <f t="shared" si="12375"/>
        <v>0</v>
      </c>
      <c r="AV662" s="197">
        <f t="shared" si="12375"/>
        <v>0</v>
      </c>
      <c r="AW662" s="198">
        <f t="shared" si="12376"/>
        <v>0</v>
      </c>
      <c r="AX662" s="195">
        <f t="shared" si="12376"/>
        <v>0</v>
      </c>
      <c r="AY662" s="199">
        <f t="shared" si="12376"/>
        <v>0</v>
      </c>
      <c r="AZ662" s="197">
        <f t="shared" si="12376"/>
        <v>0</v>
      </c>
      <c r="BA662" s="198">
        <f t="shared" si="12376"/>
        <v>0</v>
      </c>
      <c r="BB662" s="195">
        <f t="shared" si="12376"/>
        <v>0</v>
      </c>
      <c r="BC662" s="199">
        <f t="shared" si="12376"/>
        <v>0</v>
      </c>
      <c r="BD662" s="197">
        <f t="shared" si="12376"/>
        <v>0</v>
      </c>
      <c r="BE662" s="195">
        <f t="shared" si="12376"/>
        <v>0</v>
      </c>
      <c r="BF662" s="171">
        <f>SUM(AF662,AH662,AJ662,AL662,AN662,AP662,AR662,AT662,AV662,AX662,AZ662,BB662,BD662)</f>
        <v>0</v>
      </c>
      <c r="BG662" s="172">
        <f>SUM(AG662,AI662,AK662,AM662,AO662,AQ662,AS662,AU662,AW662,AY662,BA662,BC662,BE662)</f>
        <v>0</v>
      </c>
      <c r="BI662" s="145" t="s">
        <v>18</v>
      </c>
      <c r="BJ662" s="128">
        <f>B662/B684</f>
        <v>4.4059227157818709E-2</v>
      </c>
      <c r="BK662" s="129">
        <f t="shared" ref="BK662" si="12433">C662/C684</f>
        <v>0</v>
      </c>
      <c r="BL662" s="130">
        <f t="shared" ref="BL662" si="12434">D662/D684</f>
        <v>5.9995472039846051E-2</v>
      </c>
      <c r="BM662" s="131">
        <f t="shared" ref="BM662" si="12435">E662/E684</f>
        <v>1.3374485596707819E-2</v>
      </c>
      <c r="BN662" s="128">
        <f t="shared" ref="BN662" si="12436">F662/F684</f>
        <v>9.6634889595046042E-2</v>
      </c>
      <c r="BO662" s="129">
        <f t="shared" ref="BO662" si="12437">G662/G684</f>
        <v>1.3866070841821647E-2</v>
      </c>
      <c r="BP662" s="130">
        <f t="shared" ref="BP662" si="12438">H662/H684</f>
        <v>4.3351466547024847E-2</v>
      </c>
      <c r="BQ662" s="131">
        <f t="shared" ref="BQ662" si="12439">I662/I684</f>
        <v>1.5588119590873329E-2</v>
      </c>
      <c r="BR662" s="128">
        <f t="shared" ref="BR662" si="12440">J662/J684</f>
        <v>1.7357001972386588E-2</v>
      </c>
      <c r="BS662" s="129">
        <f t="shared" ref="BS662" si="12441">K662/K684</f>
        <v>3.0316742081447964E-2</v>
      </c>
      <c r="BT662" s="130">
        <f t="shared" ref="BT662" si="12442">L662/L684</f>
        <v>2.2252497729336965E-2</v>
      </c>
      <c r="BU662" s="128">
        <f t="shared" ref="BU662" si="12443">M662/M684</f>
        <v>3.7037037037037035E-2</v>
      </c>
      <c r="BV662" s="132">
        <f t="shared" ref="BV662" si="12444">N662/N684</f>
        <v>2.9557420632852004E-2</v>
      </c>
      <c r="BW662" s="133">
        <f t="shared" ref="BW662" si="12445">O662/O684</f>
        <v>3.7364403374849336E-2</v>
      </c>
      <c r="BX662" s="128">
        <f t="shared" ref="BX662" si="12446">P662/P684</f>
        <v>3.3866995073891626E-2</v>
      </c>
      <c r="BY662" s="129">
        <f t="shared" ref="BY662" si="12447">Q662/Q684</f>
        <v>5.0181909421653494E-2</v>
      </c>
      <c r="BZ662" s="130">
        <f t="shared" ref="BZ662" si="12448">R662/R684</f>
        <v>2.7390936369931524E-2</v>
      </c>
      <c r="CA662" s="131">
        <f t="shared" ref="CA662" si="12449">S662/S684</f>
        <v>3.4099649602598071E-2</v>
      </c>
      <c r="CB662" s="128">
        <f t="shared" ref="CB662" si="12450">T662/T684</f>
        <v>1.2184873949579832E-2</v>
      </c>
      <c r="CC662" s="129">
        <f t="shared" ref="CC662" si="12451">U662/U684</f>
        <v>9.1000502765208643E-2</v>
      </c>
      <c r="CD662" s="130">
        <f t="shared" ref="CD662" si="12452">V662/V684</f>
        <v>1.3700020296326365E-2</v>
      </c>
      <c r="CE662" s="131">
        <f t="shared" ref="CE662" si="12453">W662/W684</f>
        <v>4.3514958266904248E-2</v>
      </c>
      <c r="CF662" s="128">
        <f t="shared" ref="CF662" si="12454">X662/X684</f>
        <v>3.8733252131546894E-2</v>
      </c>
      <c r="CG662" s="129">
        <f t="shared" ref="CG662" si="12455">Y662/Y684</f>
        <v>5.2826462601826711E-2</v>
      </c>
      <c r="CH662" s="130">
        <f t="shared" ref="CH662" si="12456">Z662/Z684</f>
        <v>3.8295421825511086E-2</v>
      </c>
      <c r="CI662" s="128">
        <f t="shared" ref="CI662" si="12457">AA662/AA684</f>
        <v>2.3783214943435937E-2</v>
      </c>
      <c r="CJ662" s="134">
        <f t="shared" ref="CJ662" si="12458">AB662/AB684</f>
        <v>3.9159160916933118E-2</v>
      </c>
      <c r="CK662" s="135">
        <f t="shared" ref="CK662" si="12459">AC662/AC684</f>
        <v>2.723386753235307E-2</v>
      </c>
    </row>
    <row r="663" spans="1:89" ht="14.25" thickTop="1" thickBot="1" x14ac:dyDescent="0.25">
      <c r="A663" s="136" t="s">
        <v>19</v>
      </c>
      <c r="B663" s="188">
        <v>689</v>
      </c>
      <c r="C663" s="189">
        <v>458</v>
      </c>
      <c r="D663" s="190">
        <v>369</v>
      </c>
      <c r="E663" s="191">
        <v>290</v>
      </c>
      <c r="F663" s="188">
        <v>1206</v>
      </c>
      <c r="G663" s="192">
        <v>561</v>
      </c>
      <c r="H663" s="190">
        <v>1168</v>
      </c>
      <c r="I663" s="191">
        <v>708</v>
      </c>
      <c r="J663" s="188">
        <v>55</v>
      </c>
      <c r="K663" s="192">
        <v>163</v>
      </c>
      <c r="L663" s="190">
        <v>364</v>
      </c>
      <c r="M663" s="188">
        <v>533</v>
      </c>
      <c r="N663" s="193">
        <v>1072</v>
      </c>
      <c r="O663" s="194">
        <v>1322</v>
      </c>
      <c r="P663" s="188">
        <v>630</v>
      </c>
      <c r="Q663" s="192">
        <v>672</v>
      </c>
      <c r="R663" s="190">
        <v>762</v>
      </c>
      <c r="S663" s="191">
        <v>701</v>
      </c>
      <c r="T663" s="188">
        <v>99</v>
      </c>
      <c r="U663" s="192">
        <v>311</v>
      </c>
      <c r="V663" s="190">
        <v>324</v>
      </c>
      <c r="W663" s="191">
        <v>904</v>
      </c>
      <c r="X663" s="188">
        <v>501</v>
      </c>
      <c r="Y663" s="192">
        <v>446</v>
      </c>
      <c r="Z663" s="190">
        <v>1051</v>
      </c>
      <c r="AA663" s="188">
        <v>910</v>
      </c>
      <c r="AB663" s="169">
        <f t="shared" si="12404"/>
        <v>8290</v>
      </c>
      <c r="AC663" s="170">
        <f t="shared" si="12405"/>
        <v>7979</v>
      </c>
      <c r="AE663" s="266" t="s">
        <v>13</v>
      </c>
      <c r="AF663" s="20">
        <f t="shared" ref="AF663:BG663" si="12460">SUM(AF660:AF662)</f>
        <v>1701</v>
      </c>
      <c r="AG663" s="21">
        <f t="shared" si="12460"/>
        <v>1227</v>
      </c>
      <c r="AH663" s="20">
        <f t="shared" si="12460"/>
        <v>545</v>
      </c>
      <c r="AI663" s="21">
        <f t="shared" si="12460"/>
        <v>622</v>
      </c>
      <c r="AJ663" s="20">
        <f t="shared" si="12460"/>
        <v>2178</v>
      </c>
      <c r="AK663" s="21">
        <f t="shared" si="12460"/>
        <v>1305</v>
      </c>
      <c r="AL663" s="20">
        <f t="shared" si="12460"/>
        <v>2483</v>
      </c>
      <c r="AM663" s="21">
        <f t="shared" si="12460"/>
        <v>2112</v>
      </c>
      <c r="AN663" s="20">
        <f t="shared" si="12460"/>
        <v>157</v>
      </c>
      <c r="AO663" s="21">
        <f t="shared" si="12460"/>
        <v>537</v>
      </c>
      <c r="AP663" s="20">
        <f t="shared" si="12460"/>
        <v>822</v>
      </c>
      <c r="AQ663" s="21">
        <f t="shared" si="12460"/>
        <v>1525</v>
      </c>
      <c r="AR663" s="20">
        <f t="shared" si="12460"/>
        <v>2254</v>
      </c>
      <c r="AS663" s="21">
        <f t="shared" si="12460"/>
        <v>2760</v>
      </c>
      <c r="AT663" s="20">
        <f t="shared" si="12460"/>
        <v>1345</v>
      </c>
      <c r="AU663" s="21">
        <f t="shared" si="12460"/>
        <v>1143</v>
      </c>
      <c r="AV663" s="20">
        <f t="shared" si="12460"/>
        <v>1793</v>
      </c>
      <c r="AW663" s="21">
        <f t="shared" si="12460"/>
        <v>1339</v>
      </c>
      <c r="AX663" s="20">
        <f t="shared" si="12460"/>
        <v>261</v>
      </c>
      <c r="AY663" s="21">
        <f t="shared" si="12460"/>
        <v>459</v>
      </c>
      <c r="AZ663" s="20">
        <f t="shared" si="12460"/>
        <v>721</v>
      </c>
      <c r="BA663" s="21">
        <f t="shared" si="12460"/>
        <v>1464</v>
      </c>
      <c r="BB663" s="20">
        <f t="shared" si="12460"/>
        <v>1106</v>
      </c>
      <c r="BC663" s="21">
        <f t="shared" si="12460"/>
        <v>794</v>
      </c>
      <c r="BD663" s="20">
        <f t="shared" si="12460"/>
        <v>2124</v>
      </c>
      <c r="BE663" s="21">
        <f t="shared" si="12460"/>
        <v>1946</v>
      </c>
      <c r="BF663" s="173">
        <f t="shared" si="12460"/>
        <v>17490</v>
      </c>
      <c r="BG663" s="174">
        <f t="shared" si="12460"/>
        <v>17233</v>
      </c>
      <c r="BI663" s="136" t="s">
        <v>19</v>
      </c>
      <c r="BJ663" s="128">
        <f>B663/B684</f>
        <v>6.2206572769953054E-2</v>
      </c>
      <c r="BK663" s="129">
        <f t="shared" ref="BK663" si="12461">C663/C684</f>
        <v>3.5287772555666848E-2</v>
      </c>
      <c r="BL663" s="130">
        <f t="shared" ref="BL663" si="12462">D663/D684</f>
        <v>8.3540864840389403E-2</v>
      </c>
      <c r="BM663" s="131">
        <f t="shared" ref="BM663" si="12463">E663/E684</f>
        <v>5.9670781893004114E-2</v>
      </c>
      <c r="BN663" s="128">
        <f t="shared" ref="BN663" si="12464">F663/F684</f>
        <v>9.8264483011488629E-2</v>
      </c>
      <c r="BO663" s="129">
        <f t="shared" ref="BO663" si="12465">G663/G684</f>
        <v>3.6866662285601627E-2</v>
      </c>
      <c r="BP663" s="130">
        <f t="shared" ref="BP663" si="12466">H663/H684</f>
        <v>6.5503897706241931E-2</v>
      </c>
      <c r="BQ663" s="131">
        <f t="shared" ref="BQ663" si="12467">I663/I684</f>
        <v>3.4815106215578283E-2</v>
      </c>
      <c r="BR663" s="128">
        <f t="shared" ref="BR663" si="12468">J663/J684</f>
        <v>2.1696252465483234E-2</v>
      </c>
      <c r="BS663" s="129">
        <f t="shared" ref="BS663" si="12469">K663/K684</f>
        <v>7.3755656108597287E-2</v>
      </c>
      <c r="BT663" s="130">
        <f t="shared" ref="BT663" si="12470">L663/L684</f>
        <v>4.1326067211625794E-2</v>
      </c>
      <c r="BU663" s="128">
        <f t="shared" ref="BU663" si="12471">M663/M684</f>
        <v>6.8783068783068779E-2</v>
      </c>
      <c r="BV663" s="132">
        <f t="shared" ref="BV663" si="12472">N663/N684</f>
        <v>5.5882812907261638E-2</v>
      </c>
      <c r="BW663" s="133">
        <f t="shared" ref="BW663" si="12473">O663/O684</f>
        <v>7.5876714687482069E-2</v>
      </c>
      <c r="BX663" s="128">
        <f t="shared" ref="BX663" si="12474">P663/P684</f>
        <v>6.4655172413793108E-2</v>
      </c>
      <c r="BY663" s="129">
        <f t="shared" ref="BY663" si="12475">Q663/Q684</f>
        <v>8.4305607828377871E-2</v>
      </c>
      <c r="BZ663" s="130">
        <f t="shared" ref="BZ663" si="12476">R663/R684</f>
        <v>5.8628914364853429E-2</v>
      </c>
      <c r="CA663" s="131">
        <f t="shared" ref="CA663" si="12477">S663/S684</f>
        <v>5.9909409452183572E-2</v>
      </c>
      <c r="CB663" s="128">
        <f t="shared" ref="CB663" si="12478">T663/T684</f>
        <v>4.1596638655462183E-2</v>
      </c>
      <c r="CC663" s="129">
        <f t="shared" ref="CC663" si="12479">U663/U684</f>
        <v>0.15635997988939165</v>
      </c>
      <c r="CD663" s="130">
        <f t="shared" ref="CD663" si="12480">V663/V684</f>
        <v>3.2880048711183274E-2</v>
      </c>
      <c r="CE663" s="131">
        <f t="shared" ref="CE663" si="12481">W663/W684</f>
        <v>8.4779142830347931E-2</v>
      </c>
      <c r="CF663" s="128">
        <f t="shared" ref="CF663" si="12482">X663/X684</f>
        <v>6.1023142509135202E-2</v>
      </c>
      <c r="CG663" s="129">
        <f t="shared" ref="CG663" si="12483">Y663/Y684</f>
        <v>0.11009627252530239</v>
      </c>
      <c r="CH663" s="130">
        <f t="shared" ref="CH663" si="12484">Z663/Z684</f>
        <v>6.0524042614454363E-2</v>
      </c>
      <c r="CI663" s="128">
        <f t="shared" ref="CI663" si="12485">AA663/AA684</f>
        <v>4.7882136279926338E-2</v>
      </c>
      <c r="CJ663" s="134">
        <f t="shared" ref="CJ663" si="12486">AB663/AB684</f>
        <v>6.065572571027196E-2</v>
      </c>
      <c r="CK663" s="135">
        <f t="shared" ref="CK663" si="12487">AC663/AC684</f>
        <v>5.8602758640950686E-2</v>
      </c>
    </row>
    <row r="664" spans="1:89" ht="13.5" thickTop="1" x14ac:dyDescent="0.2">
      <c r="A664" s="145" t="s">
        <v>20</v>
      </c>
      <c r="B664" s="195">
        <v>878</v>
      </c>
      <c r="C664" s="196">
        <v>577</v>
      </c>
      <c r="D664" s="197">
        <v>309</v>
      </c>
      <c r="E664" s="198">
        <v>303</v>
      </c>
      <c r="F664" s="195">
        <v>1162</v>
      </c>
      <c r="G664" s="199">
        <v>657</v>
      </c>
      <c r="H664" s="197">
        <v>1208</v>
      </c>
      <c r="I664" s="198">
        <v>1164</v>
      </c>
      <c r="J664" s="195">
        <v>90</v>
      </c>
      <c r="K664" s="199">
        <v>267</v>
      </c>
      <c r="L664" s="197">
        <v>435</v>
      </c>
      <c r="M664" s="195">
        <v>766</v>
      </c>
      <c r="N664" s="200">
        <v>1230</v>
      </c>
      <c r="O664" s="201">
        <v>1394</v>
      </c>
      <c r="P664" s="195">
        <v>727</v>
      </c>
      <c r="Q664" s="199">
        <v>656</v>
      </c>
      <c r="R664" s="197">
        <v>904</v>
      </c>
      <c r="S664" s="198">
        <v>778</v>
      </c>
      <c r="T664" s="195">
        <v>158</v>
      </c>
      <c r="U664" s="199">
        <v>260</v>
      </c>
      <c r="V664" s="197">
        <v>389</v>
      </c>
      <c r="W664" s="198">
        <v>762</v>
      </c>
      <c r="X664" s="195">
        <v>603</v>
      </c>
      <c r="Y664" s="199">
        <v>421</v>
      </c>
      <c r="Z664" s="197">
        <v>1030</v>
      </c>
      <c r="AA664" s="195">
        <v>1019</v>
      </c>
      <c r="AB664" s="169">
        <f t="shared" si="12404"/>
        <v>9123</v>
      </c>
      <c r="AC664" s="170">
        <f t="shared" si="12405"/>
        <v>9024</v>
      </c>
      <c r="BI664" s="145" t="s">
        <v>20</v>
      </c>
      <c r="BJ664" s="128">
        <f>B664/B684</f>
        <v>7.9270494763452506E-2</v>
      </c>
      <c r="BK664" s="129">
        <f t="shared" ref="BK664" si="12488">C664/C684</f>
        <v>4.4456429617073731E-2</v>
      </c>
      <c r="BL664" s="130">
        <f t="shared" ref="BL664" si="12489">D664/D684</f>
        <v>6.9956984378537465E-2</v>
      </c>
      <c r="BM664" s="131">
        <f t="shared" ref="BM664" si="12490">E664/E684</f>
        <v>6.2345679012345681E-2</v>
      </c>
      <c r="BN664" s="128">
        <f t="shared" ref="BN664" si="12491">F664/F684</f>
        <v>9.4679377495314923E-2</v>
      </c>
      <c r="BO664" s="129">
        <f t="shared" ref="BO664" si="12492">G664/G684</f>
        <v>4.3175395938752713E-2</v>
      </c>
      <c r="BP664" s="130">
        <f t="shared" ref="BP664" si="12493">H664/H684</f>
        <v>6.7747181874263929E-2</v>
      </c>
      <c r="BQ664" s="131">
        <f t="shared" ref="BQ664" si="12494">I664/I684</f>
        <v>5.7238394964594805E-2</v>
      </c>
      <c r="BR664" s="128">
        <f t="shared" ref="BR664" si="12495">J664/J684</f>
        <v>3.5502958579881658E-2</v>
      </c>
      <c r="BS664" s="129">
        <f t="shared" ref="BS664" si="12496">K664/K684</f>
        <v>0.12081447963800905</v>
      </c>
      <c r="BT664" s="130">
        <f t="shared" ref="BT664" si="12497">L664/L684</f>
        <v>4.9386920980926431E-2</v>
      </c>
      <c r="BU664" s="128">
        <f t="shared" ref="BU664" si="12498">M664/M684</f>
        <v>9.8851464705123238E-2</v>
      </c>
      <c r="BV664" s="132">
        <f t="shared" ref="BV664" si="12499">N664/N684</f>
        <v>6.411927227232446E-2</v>
      </c>
      <c r="BW664" s="133">
        <f t="shared" ref="BW664" si="12500">O664/O684</f>
        <v>8.0009183263502273E-2</v>
      </c>
      <c r="BX664" s="128">
        <f t="shared" ref="BX664" si="12501">P664/P684</f>
        <v>7.4610016420361247E-2</v>
      </c>
      <c r="BY664" s="129">
        <f t="shared" ref="BY664" si="12502">Q664/Q684</f>
        <v>8.2298331451511733E-2</v>
      </c>
      <c r="BZ664" s="130">
        <f t="shared" ref="BZ664" si="12503">R664/R684</f>
        <v>6.9554512579826117E-2</v>
      </c>
      <c r="CA664" s="131">
        <f t="shared" ref="CA664" si="12504">S664/S684</f>
        <v>6.6490043586018288E-2</v>
      </c>
      <c r="CB664" s="128">
        <f t="shared" ref="CB664" si="12505">T664/T684</f>
        <v>6.638655462184874E-2</v>
      </c>
      <c r="CC664" s="129">
        <f t="shared" ref="CC664" si="12506">U664/U684</f>
        <v>0.13071895424836602</v>
      </c>
      <c r="CD664" s="130">
        <f t="shared" ref="CD664" si="12507">V664/V684</f>
        <v>3.947635477978486E-2</v>
      </c>
      <c r="CE664" s="131">
        <f t="shared" ref="CE664" si="12508">W664/W684</f>
        <v>7.1462065084872919E-2</v>
      </c>
      <c r="CF664" s="128">
        <f t="shared" ref="CF664" si="12509">X664/X684</f>
        <v>7.3447015834348359E-2</v>
      </c>
      <c r="CG664" s="129">
        <f t="shared" ref="CG664" si="12510">Y664/Y684</f>
        <v>0.10392495680078993</v>
      </c>
      <c r="CH664" s="130">
        <f t="shared" ref="CH664" si="12511">Z664/Z684</f>
        <v>5.9314713504175068E-2</v>
      </c>
      <c r="CI664" s="128">
        <f t="shared" ref="CI664" si="12512">AA664/AA684</f>
        <v>5.3617469087082349E-2</v>
      </c>
      <c r="CJ664" s="134">
        <f t="shared" ref="CJ664" si="12513">AB664/AB684</f>
        <v>6.6750565217709418E-2</v>
      </c>
      <c r="CK664" s="135">
        <f t="shared" ref="CK664" si="12514">AC664/AC684</f>
        <v>6.6277891211422357E-2</v>
      </c>
    </row>
    <row r="665" spans="1:89" ht="13.5" thickBot="1" x14ac:dyDescent="0.25">
      <c r="A665" s="136" t="s">
        <v>21</v>
      </c>
      <c r="B665" s="188">
        <v>823</v>
      </c>
      <c r="C665" s="189">
        <v>650</v>
      </c>
      <c r="D665" s="190">
        <v>236</v>
      </c>
      <c r="E665" s="191">
        <v>319</v>
      </c>
      <c r="F665" s="188">
        <v>1016</v>
      </c>
      <c r="G665" s="192">
        <v>648</v>
      </c>
      <c r="H665" s="190">
        <v>1275</v>
      </c>
      <c r="I665" s="191">
        <v>948</v>
      </c>
      <c r="J665" s="188">
        <v>67</v>
      </c>
      <c r="K665" s="192">
        <v>270</v>
      </c>
      <c r="L665" s="190">
        <v>387</v>
      </c>
      <c r="M665" s="188">
        <v>759</v>
      </c>
      <c r="N665" s="193">
        <v>1024</v>
      </c>
      <c r="O665" s="194">
        <v>1366</v>
      </c>
      <c r="P665" s="188">
        <v>618</v>
      </c>
      <c r="Q665" s="192">
        <v>487</v>
      </c>
      <c r="R665" s="190">
        <v>889</v>
      </c>
      <c r="S665" s="191">
        <v>561</v>
      </c>
      <c r="T665" s="188">
        <v>103</v>
      </c>
      <c r="U665" s="192">
        <v>199</v>
      </c>
      <c r="V665" s="190">
        <v>332</v>
      </c>
      <c r="W665" s="191">
        <v>702</v>
      </c>
      <c r="X665" s="188">
        <v>503</v>
      </c>
      <c r="Y665" s="192">
        <v>373</v>
      </c>
      <c r="Z665" s="190">
        <v>1094</v>
      </c>
      <c r="AA665" s="188">
        <v>927</v>
      </c>
      <c r="AB665" s="169">
        <f t="shared" si="12404"/>
        <v>8367</v>
      </c>
      <c r="AC665" s="170">
        <f t="shared" si="12405"/>
        <v>8209</v>
      </c>
      <c r="AE665" s="269" t="s">
        <v>85</v>
      </c>
      <c r="BI665" s="136" t="s">
        <v>21</v>
      </c>
      <c r="BJ665" s="128">
        <f>B665/B684</f>
        <v>7.4304803178042611E-2</v>
      </c>
      <c r="BK665" s="129">
        <f t="shared" ref="BK665" si="12515">C665/C684</f>
        <v>5.0080899915247709E-2</v>
      </c>
      <c r="BL665" s="130">
        <f t="shared" ref="BL665" si="12516">D665/D684</f>
        <v>5.3429929816617615E-2</v>
      </c>
      <c r="BM665" s="131">
        <f t="shared" ref="BM665" si="12517">E665/E684</f>
        <v>6.5637860082304531E-2</v>
      </c>
      <c r="BN665" s="128">
        <f t="shared" ref="BN665" si="12518">F665/F684</f>
        <v>8.2783345555283952E-2</v>
      </c>
      <c r="BO665" s="129">
        <f t="shared" ref="BO665" si="12519">G665/G684</f>
        <v>4.2583952158769797E-2</v>
      </c>
      <c r="BP665" s="130">
        <f t="shared" ref="BP665" si="12520">H665/H684</f>
        <v>7.1504682855700746E-2</v>
      </c>
      <c r="BQ665" s="131">
        <f t="shared" ref="BQ665" si="12521">I665/I684</f>
        <v>4.6616837136113295E-2</v>
      </c>
      <c r="BR665" s="128">
        <f t="shared" ref="BR665" si="12522">J665/J684</f>
        <v>2.6429980276134121E-2</v>
      </c>
      <c r="BS665" s="129">
        <f t="shared" ref="BS665" si="12523">K665/K684</f>
        <v>0.12217194570135746</v>
      </c>
      <c r="BT665" s="130">
        <f t="shared" ref="BT665" si="12524">L665/L684</f>
        <v>4.3937329700272483E-2</v>
      </c>
      <c r="BU665" s="128">
        <f t="shared" ref="BU665" si="12525">M665/M684</f>
        <v>9.7948122338366236E-2</v>
      </c>
      <c r="BV665" s="132">
        <f t="shared" ref="BV665" si="12526">N665/N684</f>
        <v>5.3380597403951416E-2</v>
      </c>
      <c r="BW665" s="133">
        <f t="shared" ref="BW665" si="12527">O665/O684</f>
        <v>7.8402112150605524E-2</v>
      </c>
      <c r="BX665" s="128">
        <f t="shared" ref="BX665" si="12528">P665/P684</f>
        <v>6.342364532019705E-2</v>
      </c>
      <c r="BY665" s="129">
        <f t="shared" ref="BY665" si="12529">Q665/Q684</f>
        <v>6.1096474720863131E-2</v>
      </c>
      <c r="BZ665" s="130">
        <f t="shared" ref="BZ665" si="12530">R665/R684</f>
        <v>6.8400400092329006E-2</v>
      </c>
      <c r="CA665" s="131">
        <f t="shared" ref="CA665" si="12531">S665/S684</f>
        <v>4.7944620117938638E-2</v>
      </c>
      <c r="CB665" s="128">
        <f t="shared" ref="CB665" si="12532">T665/T684</f>
        <v>4.3277310924369747E-2</v>
      </c>
      <c r="CC665" s="129">
        <f t="shared" ref="CC665" si="12533">U665/U684</f>
        <v>0.10005027652086476</v>
      </c>
      <c r="CD665" s="130">
        <f t="shared" ref="CD665" si="12534">V665/V684</f>
        <v>3.3691901765780394E-2</v>
      </c>
      <c r="CE665" s="131">
        <f t="shared" ref="CE665" si="12535">W665/W684</f>
        <v>6.5835130826221513E-2</v>
      </c>
      <c r="CF665" s="128">
        <f t="shared" ref="CF665" si="12536">X665/X684</f>
        <v>6.1266747868453104E-2</v>
      </c>
      <c r="CG665" s="129">
        <f t="shared" ref="CG665" si="12537">Y665/Y684</f>
        <v>9.2076030609725995E-2</v>
      </c>
      <c r="CH665" s="130">
        <f t="shared" ref="CH665" si="12538">Z665/Z684</f>
        <v>6.3000287935502441E-2</v>
      </c>
      <c r="CI665" s="128">
        <f t="shared" ref="CI665" si="12539">AA665/AA684</f>
        <v>4.8776637726913971E-2</v>
      </c>
      <c r="CJ665" s="134">
        <f t="shared" ref="CJ665" si="12540">AB665/AB684</f>
        <v>6.121911423616954E-2</v>
      </c>
      <c r="CK665" s="135">
        <f t="shared" ref="CK665" si="12541">AC665/AC684</f>
        <v>6.0292022268901388E-2</v>
      </c>
    </row>
    <row r="666" spans="1:89" ht="14.25" thickTop="1" thickBot="1" x14ac:dyDescent="0.25">
      <c r="A666" s="145" t="s">
        <v>22</v>
      </c>
      <c r="B666" s="195">
        <v>921</v>
      </c>
      <c r="C666" s="196">
        <v>825</v>
      </c>
      <c r="D666" s="197">
        <v>331</v>
      </c>
      <c r="E666" s="198">
        <v>247</v>
      </c>
      <c r="F666" s="195">
        <v>1167</v>
      </c>
      <c r="G666" s="199">
        <v>445</v>
      </c>
      <c r="H666" s="197">
        <v>1522</v>
      </c>
      <c r="I666" s="198">
        <v>1104</v>
      </c>
      <c r="J666" s="195">
        <v>111</v>
      </c>
      <c r="K666" s="199">
        <v>332</v>
      </c>
      <c r="L666" s="197">
        <v>340</v>
      </c>
      <c r="M666" s="195">
        <v>1023</v>
      </c>
      <c r="N666" s="200">
        <v>1039</v>
      </c>
      <c r="O666" s="201">
        <v>1704</v>
      </c>
      <c r="P666" s="195">
        <v>657</v>
      </c>
      <c r="Q666" s="199">
        <v>466</v>
      </c>
      <c r="R666" s="197">
        <v>955</v>
      </c>
      <c r="S666" s="198">
        <v>690</v>
      </c>
      <c r="T666" s="195">
        <v>103</v>
      </c>
      <c r="U666" s="199">
        <v>141</v>
      </c>
      <c r="V666" s="197">
        <v>319</v>
      </c>
      <c r="W666" s="198">
        <v>1113</v>
      </c>
      <c r="X666" s="195">
        <v>469</v>
      </c>
      <c r="Y666" s="199">
        <v>295</v>
      </c>
      <c r="Z666" s="197">
        <v>1097</v>
      </c>
      <c r="AA666" s="195">
        <v>970</v>
      </c>
      <c r="AB666" s="169">
        <f t="shared" si="12404"/>
        <v>9031</v>
      </c>
      <c r="AC666" s="170">
        <f t="shared" si="12405"/>
        <v>9355</v>
      </c>
      <c r="AE666" s="296" t="s">
        <v>0</v>
      </c>
      <c r="AF666" s="298" t="s">
        <v>1</v>
      </c>
      <c r="AG666" s="299"/>
      <c r="AH666" s="298" t="s">
        <v>2</v>
      </c>
      <c r="AI666" s="299"/>
      <c r="AJ666" s="298" t="s">
        <v>3</v>
      </c>
      <c r="AK666" s="299"/>
      <c r="AL666" s="298" t="s">
        <v>4</v>
      </c>
      <c r="AM666" s="299"/>
      <c r="AN666" s="298" t="s">
        <v>5</v>
      </c>
      <c r="AO666" s="299"/>
      <c r="AP666" s="298" t="s">
        <v>6</v>
      </c>
      <c r="AQ666" s="299"/>
      <c r="AR666" s="298" t="s">
        <v>7</v>
      </c>
      <c r="AS666" s="299"/>
      <c r="AT666" s="298" t="s">
        <v>8</v>
      </c>
      <c r="AU666" s="299"/>
      <c r="AV666" s="298" t="s">
        <v>9</v>
      </c>
      <c r="AW666" s="299"/>
      <c r="AX666" s="298" t="s">
        <v>10</v>
      </c>
      <c r="AY666" s="299"/>
      <c r="AZ666" s="298" t="s">
        <v>11</v>
      </c>
      <c r="BA666" s="299"/>
      <c r="BB666" s="298" t="s">
        <v>12</v>
      </c>
      <c r="BC666" s="299"/>
      <c r="BD666" s="301" t="s">
        <v>40</v>
      </c>
      <c r="BE666" s="302"/>
      <c r="BF666" s="303" t="s">
        <v>41</v>
      </c>
      <c r="BG666" s="304"/>
      <c r="BI666" s="145" t="s">
        <v>22</v>
      </c>
      <c r="BJ666" s="128">
        <f>B666/B684</f>
        <v>8.3152762730227522E-2</v>
      </c>
      <c r="BK666" s="129">
        <f t="shared" ref="BK666" si="12542">C666/C684</f>
        <v>6.3564219123199012E-2</v>
      </c>
      <c r="BL666" s="130">
        <f t="shared" ref="BL666" si="12543">D666/D684</f>
        <v>7.4937740547883172E-2</v>
      </c>
      <c r="BM666" s="131">
        <f t="shared" ref="BM666" si="12544">E666/E684</f>
        <v>5.0823045267489715E-2</v>
      </c>
      <c r="BN666" s="128">
        <f t="shared" ref="BN666" si="12545">F666/F684</f>
        <v>9.508677584942557E-2</v>
      </c>
      <c r="BO666" s="129">
        <f t="shared" ref="BO666" si="12546">G666/G684</f>
        <v>2.9243609121377408E-2</v>
      </c>
      <c r="BP666" s="130">
        <f t="shared" ref="BP666" si="12547">H666/H684</f>
        <v>8.5356962593236496E-2</v>
      </c>
      <c r="BQ666" s="131">
        <f t="shared" ref="BQ666" si="12548">I666/I684</f>
        <v>5.4287962234461057E-2</v>
      </c>
      <c r="BR666" s="128">
        <f t="shared" ref="BR666" si="12549">J666/J684</f>
        <v>4.3786982248520713E-2</v>
      </c>
      <c r="BS666" s="129">
        <f t="shared" ref="BS666" si="12550">K666/K684</f>
        <v>0.1502262443438914</v>
      </c>
      <c r="BT666" s="130">
        <f t="shared" ref="BT666" si="12551">L666/L684</f>
        <v>3.860127157129882E-2</v>
      </c>
      <c r="BU666" s="128">
        <f t="shared" ref="BU666" si="12552">M666/M684</f>
        <v>0.13201703445605883</v>
      </c>
      <c r="BV666" s="132">
        <f t="shared" ref="BV666" si="12553">N666/N684</f>
        <v>5.4162539748735861E-2</v>
      </c>
      <c r="BW666" s="133">
        <f t="shared" ref="BW666" si="12554">O666/O684</f>
        <v>9.780175629914481E-2</v>
      </c>
      <c r="BX666" s="128">
        <f t="shared" ref="BX666" si="12555">P666/P684</f>
        <v>6.742610837438423E-2</v>
      </c>
      <c r="BY666" s="129">
        <f t="shared" ref="BY666" si="12556">Q666/Q684</f>
        <v>5.8461924476226321E-2</v>
      </c>
      <c r="BZ666" s="130">
        <f t="shared" ref="BZ666" si="12557">R666/R684</f>
        <v>7.3478495037316308E-2</v>
      </c>
      <c r="CA666" s="131">
        <f t="shared" ref="CA666" si="12558">S666/S684</f>
        <v>5.8969318861635756E-2</v>
      </c>
      <c r="CB666" s="128">
        <f t="shared" ref="CB666" si="12559">T666/T684</f>
        <v>4.3277310924369747E-2</v>
      </c>
      <c r="CC666" s="129">
        <f t="shared" ref="CC666" si="12560">U666/U684</f>
        <v>7.0889894419306182E-2</v>
      </c>
      <c r="CD666" s="130">
        <f t="shared" ref="CD666" si="12561">V666/V684</f>
        <v>3.2372640552060079E-2</v>
      </c>
      <c r="CE666" s="131">
        <f t="shared" ref="CE666" si="12562">W666/W684</f>
        <v>0.10437963049798368</v>
      </c>
      <c r="CF666" s="128">
        <f t="shared" ref="CF666" si="12563">X666/X684</f>
        <v>5.7125456760048723E-2</v>
      </c>
      <c r="CG666" s="129">
        <f t="shared" ref="CG666" si="12564">Y666/Y684</f>
        <v>7.2821525549247104E-2</v>
      </c>
      <c r="CH666" s="130">
        <f t="shared" ref="CH666" si="12565">Z666/Z684</f>
        <v>6.3173049236970924E-2</v>
      </c>
      <c r="CI666" s="128">
        <f t="shared" ref="CI666" si="12566">AA666/AA684</f>
        <v>5.1039200210470925E-2</v>
      </c>
      <c r="CJ666" s="134">
        <f t="shared" ref="CJ666" si="12567">AB666/AB684</f>
        <v>6.6077425680273347E-2</v>
      </c>
      <c r="CK666" s="135">
        <f t="shared" ref="CK666" si="12568">AC666/AC684</f>
        <v>6.8708961910777508E-2</v>
      </c>
    </row>
    <row r="667" spans="1:89" ht="15" thickTop="1" thickBot="1" x14ac:dyDescent="0.3">
      <c r="A667" s="136" t="s">
        <v>23</v>
      </c>
      <c r="B667" s="188">
        <v>665</v>
      </c>
      <c r="C667" s="189">
        <v>695</v>
      </c>
      <c r="D667" s="190">
        <v>236</v>
      </c>
      <c r="E667" s="191">
        <v>149</v>
      </c>
      <c r="F667" s="188">
        <v>843</v>
      </c>
      <c r="G667" s="192">
        <v>369</v>
      </c>
      <c r="H667" s="190">
        <v>1207</v>
      </c>
      <c r="I667" s="191">
        <v>842</v>
      </c>
      <c r="J667" s="188">
        <v>104</v>
      </c>
      <c r="K667" s="192">
        <v>229</v>
      </c>
      <c r="L667" s="190">
        <v>229</v>
      </c>
      <c r="M667" s="188">
        <v>839</v>
      </c>
      <c r="N667" s="193">
        <v>864</v>
      </c>
      <c r="O667" s="194">
        <v>1130</v>
      </c>
      <c r="P667" s="188">
        <v>484</v>
      </c>
      <c r="Q667" s="192">
        <v>356</v>
      </c>
      <c r="R667" s="190">
        <v>692</v>
      </c>
      <c r="S667" s="191">
        <v>592</v>
      </c>
      <c r="T667" s="188">
        <v>93</v>
      </c>
      <c r="U667" s="192">
        <v>135</v>
      </c>
      <c r="V667" s="190">
        <v>325</v>
      </c>
      <c r="W667" s="191">
        <v>941</v>
      </c>
      <c r="X667" s="188">
        <v>416</v>
      </c>
      <c r="Y667" s="192">
        <v>239</v>
      </c>
      <c r="Z667" s="190">
        <v>930</v>
      </c>
      <c r="AA667" s="188">
        <v>1036</v>
      </c>
      <c r="AB667" s="169">
        <f t="shared" si="12404"/>
        <v>7088</v>
      </c>
      <c r="AC667" s="170">
        <f t="shared" si="12405"/>
        <v>7552</v>
      </c>
      <c r="AE667" s="297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75" t="s">
        <v>14</v>
      </c>
      <c r="BG667" s="176" t="s">
        <v>15</v>
      </c>
      <c r="BI667" s="136" t="s">
        <v>23</v>
      </c>
      <c r="BJ667" s="128">
        <f>B667/B684</f>
        <v>6.0039725532683282E-2</v>
      </c>
      <c r="BK667" s="129">
        <f t="shared" ref="BK667" si="12569">C667/C684</f>
        <v>5.3548039140149474E-2</v>
      </c>
      <c r="BL667" s="130">
        <f t="shared" ref="BL667" si="12570">D667/D684</f>
        <v>5.3429929816617615E-2</v>
      </c>
      <c r="BM667" s="131">
        <f t="shared" ref="BM667" si="12571">E667/E684</f>
        <v>3.0658436213991769E-2</v>
      </c>
      <c r="BN667" s="128">
        <f t="shared" ref="BN667" si="12572">F667/F684</f>
        <v>6.8687362503055488E-2</v>
      </c>
      <c r="BO667" s="129">
        <f t="shared" ref="BO667" si="12573">G667/G684</f>
        <v>2.4249194979299466E-2</v>
      </c>
      <c r="BP667" s="130">
        <f t="shared" ref="BP667" si="12574">H667/H684</f>
        <v>6.7691099770063379E-2</v>
      </c>
      <c r="BQ667" s="131">
        <f t="shared" ref="BQ667" si="12575">I667/I684</f>
        <v>4.1404405979543667E-2</v>
      </c>
      <c r="BR667" s="128">
        <f t="shared" ref="BR667" si="12576">J667/J684</f>
        <v>4.1025641025641026E-2</v>
      </c>
      <c r="BS667" s="129">
        <f t="shared" ref="BS667" si="12577">K667/K684</f>
        <v>0.10361990950226245</v>
      </c>
      <c r="BT667" s="130">
        <f t="shared" ref="BT667" si="12578">L667/L684</f>
        <v>2.5999091734786556E-2</v>
      </c>
      <c r="BU667" s="128">
        <f t="shared" ref="BU667" si="12579">M667/M684</f>
        <v>0.1082720351013034</v>
      </c>
      <c r="BV667" s="132">
        <f t="shared" ref="BV667" si="12580">N667/N684</f>
        <v>4.5039879059584009E-2</v>
      </c>
      <c r="BW667" s="133">
        <f t="shared" ref="BW667" si="12581">O667/O684</f>
        <v>6.4856798484761516E-2</v>
      </c>
      <c r="BX667" s="128">
        <f t="shared" ref="BX667" si="12582">P667/P684</f>
        <v>4.9671592775041053E-2</v>
      </c>
      <c r="BY667" s="129">
        <f t="shared" ref="BY667" si="12583">Q667/Q684</f>
        <v>4.4661899385271611E-2</v>
      </c>
      <c r="BZ667" s="130">
        <f t="shared" ref="BZ667" si="12584">R667/R684</f>
        <v>5.3243056089866896E-2</v>
      </c>
      <c r="CA667" s="131">
        <f t="shared" ref="CA667" si="12585">S667/S684</f>
        <v>5.0593966327664303E-2</v>
      </c>
      <c r="CB667" s="128">
        <f t="shared" ref="CB667" si="12586">T667/T684</f>
        <v>3.907563025210084E-2</v>
      </c>
      <c r="CC667" s="129">
        <f t="shared" ref="CC667" si="12587">U667/U684</f>
        <v>6.7873303167420809E-2</v>
      </c>
      <c r="CD667" s="130">
        <f t="shared" ref="CD667" si="12588">V667/V684</f>
        <v>3.2981530343007916E-2</v>
      </c>
      <c r="CE667" s="131">
        <f t="shared" ref="CE667" si="12589">W667/W684</f>
        <v>8.8249085623182968E-2</v>
      </c>
      <c r="CF667" s="128">
        <f t="shared" ref="CF667" si="12590">X667/X684</f>
        <v>5.0669914738124239E-2</v>
      </c>
      <c r="CG667" s="129">
        <f t="shared" ref="CG667" si="12591">Y667/Y684</f>
        <v>5.8997778326339179E-2</v>
      </c>
      <c r="CH667" s="130">
        <f t="shared" ref="CH667" si="12592">Z667/Z684</f>
        <v>5.3556003455226028E-2</v>
      </c>
      <c r="CI667" s="128">
        <f t="shared" ref="CI667" si="12593">AA667/AA684</f>
        <v>5.4511970534069983E-2</v>
      </c>
      <c r="CJ667" s="134">
        <f t="shared" ref="CJ667" si="12594">AB667/AB684</f>
        <v>5.1861011318987654E-2</v>
      </c>
      <c r="CK667" s="135">
        <f t="shared" ref="CK667" si="12595">AC667/AC684</f>
        <v>5.5466603992537861E-2</v>
      </c>
    </row>
    <row r="668" spans="1:89" ht="13.5" thickTop="1" x14ac:dyDescent="0.2">
      <c r="A668" s="145" t="s">
        <v>24</v>
      </c>
      <c r="B668" s="202">
        <v>491</v>
      </c>
      <c r="C668" s="196">
        <v>726</v>
      </c>
      <c r="D668" s="197">
        <v>208</v>
      </c>
      <c r="E668" s="198">
        <v>193</v>
      </c>
      <c r="F668" s="195">
        <v>586</v>
      </c>
      <c r="G668" s="199">
        <v>390</v>
      </c>
      <c r="H668" s="197">
        <v>940</v>
      </c>
      <c r="I668" s="198">
        <v>902</v>
      </c>
      <c r="J668" s="195">
        <v>89</v>
      </c>
      <c r="K668" s="199">
        <v>122</v>
      </c>
      <c r="L668" s="197">
        <v>280</v>
      </c>
      <c r="M668" s="195">
        <v>483</v>
      </c>
      <c r="N668" s="200">
        <v>788</v>
      </c>
      <c r="O668" s="203">
        <v>800</v>
      </c>
      <c r="P668" s="195">
        <v>445</v>
      </c>
      <c r="Q668" s="199">
        <v>337</v>
      </c>
      <c r="R668" s="197">
        <v>661</v>
      </c>
      <c r="S668" s="198">
        <v>465</v>
      </c>
      <c r="T668" s="195">
        <v>98</v>
      </c>
      <c r="U668" s="199">
        <v>95</v>
      </c>
      <c r="V668" s="197">
        <v>307</v>
      </c>
      <c r="W668" s="204">
        <v>467</v>
      </c>
      <c r="X668" s="195">
        <v>379</v>
      </c>
      <c r="Y668" s="199">
        <v>150</v>
      </c>
      <c r="Z668" s="197">
        <v>827</v>
      </c>
      <c r="AA668" s="195">
        <v>859</v>
      </c>
      <c r="AB668" s="169">
        <f t="shared" si="12404"/>
        <v>6099</v>
      </c>
      <c r="AC668" s="170">
        <f t="shared" si="12405"/>
        <v>5989</v>
      </c>
      <c r="AE668" s="272" t="str">
        <f>$AE$17</f>
        <v>17:00 - 17:59</v>
      </c>
      <c r="AF668" s="125">
        <f t="shared" ref="AF668:AU670" si="12596">SUMIF($A$9:$A$32,$AE668,B$660:B$683)</f>
        <v>805</v>
      </c>
      <c r="AG668" s="185">
        <f t="shared" si="12596"/>
        <v>1303</v>
      </c>
      <c r="AH668" s="126">
        <f t="shared" si="12596"/>
        <v>332</v>
      </c>
      <c r="AI668" s="179">
        <f t="shared" si="12596"/>
        <v>474</v>
      </c>
      <c r="AJ668" s="125">
        <f t="shared" si="12596"/>
        <v>657</v>
      </c>
      <c r="AK668" s="127">
        <f t="shared" si="12596"/>
        <v>2149</v>
      </c>
      <c r="AL668" s="126">
        <f t="shared" si="12596"/>
        <v>1338</v>
      </c>
      <c r="AM668" s="179">
        <f t="shared" si="12596"/>
        <v>2249</v>
      </c>
      <c r="AN668" s="125">
        <f t="shared" si="12596"/>
        <v>375</v>
      </c>
      <c r="AO668" s="127">
        <f t="shared" si="12596"/>
        <v>80</v>
      </c>
      <c r="AP668" s="126">
        <f t="shared" si="12596"/>
        <v>894</v>
      </c>
      <c r="AQ668" s="125">
        <f t="shared" si="12596"/>
        <v>365</v>
      </c>
      <c r="AR668" s="178">
        <f t="shared" si="12596"/>
        <v>1866</v>
      </c>
      <c r="AS668" s="180">
        <f t="shared" si="12596"/>
        <v>1197</v>
      </c>
      <c r="AT668" s="125">
        <f t="shared" si="12596"/>
        <v>972</v>
      </c>
      <c r="AU668" s="127">
        <f t="shared" si="12596"/>
        <v>632</v>
      </c>
      <c r="AV668" s="126">
        <f t="shared" ref="AP668:BE670" si="12597">SUMIF($A$9:$A$32,$AE668,R$660:R$683)</f>
        <v>1161</v>
      </c>
      <c r="AW668" s="179">
        <f t="shared" si="12597"/>
        <v>1125</v>
      </c>
      <c r="AX668" s="125">
        <f t="shared" si="12597"/>
        <v>301</v>
      </c>
      <c r="AY668" s="127">
        <f t="shared" si="12597"/>
        <v>64</v>
      </c>
      <c r="AZ668" s="126">
        <f t="shared" si="12597"/>
        <v>1023</v>
      </c>
      <c r="BA668" s="179">
        <f t="shared" si="12597"/>
        <v>743</v>
      </c>
      <c r="BB668" s="125">
        <f t="shared" si="12597"/>
        <v>985</v>
      </c>
      <c r="BC668" s="127">
        <f t="shared" si="12597"/>
        <v>229</v>
      </c>
      <c r="BD668" s="183">
        <f t="shared" si="12597"/>
        <v>1470</v>
      </c>
      <c r="BE668" s="184">
        <f t="shared" si="12597"/>
        <v>1890</v>
      </c>
      <c r="BF668" s="169">
        <f>AF668+AH668+AJ668+AL668+AN668+AP668+AR668+AT668+AV668+AX668+AZ668+BB668+BD668</f>
        <v>12179</v>
      </c>
      <c r="BG668" s="170">
        <f>AG668+AI668+AK668+AM668+AO668+AQ668+AS668+AU668+AW668+AY668+BA668+BC668+BE668</f>
        <v>12500</v>
      </c>
      <c r="BI668" s="145" t="s">
        <v>24</v>
      </c>
      <c r="BJ668" s="128">
        <f>B668/B684</f>
        <v>4.4330083062477425E-2</v>
      </c>
      <c r="BK668" s="129">
        <f t="shared" ref="BK668" si="12598">C668/C684</f>
        <v>5.5936512828415129E-2</v>
      </c>
      <c r="BL668" s="130">
        <f t="shared" ref="BL668" si="12599">D668/D684</f>
        <v>4.7090785601086711E-2</v>
      </c>
      <c r="BM668" s="131">
        <f t="shared" ref="BM668" si="12600">E668/E684</f>
        <v>3.9711934156378602E-2</v>
      </c>
      <c r="BN668" s="128">
        <f t="shared" ref="BN668" si="12601">F668/F684</f>
        <v>4.7747087101768108E-2</v>
      </c>
      <c r="BO668" s="129">
        <f t="shared" ref="BO668" si="12602">G668/G684</f>
        <v>2.5629230465926266E-2</v>
      </c>
      <c r="BP668" s="130">
        <f t="shared" ref="BP668" si="12603">H668/H684</f>
        <v>5.271717794851663E-2</v>
      </c>
      <c r="BQ668" s="131">
        <f t="shared" ref="BQ668" si="12604">I668/I684</f>
        <v>4.4354838709677422E-2</v>
      </c>
      <c r="BR668" s="128">
        <f t="shared" ref="BR668" si="12605">J668/J684</f>
        <v>3.5108481262327414E-2</v>
      </c>
      <c r="BS668" s="129">
        <f t="shared" ref="BS668" si="12606">K668/K684</f>
        <v>5.5203619909502261E-2</v>
      </c>
      <c r="BT668" s="130">
        <f t="shared" ref="BT668" si="12607">L668/L684</f>
        <v>3.1789282470481378E-2</v>
      </c>
      <c r="BU668" s="128">
        <f t="shared" ref="BU668" si="12608">M668/M684</f>
        <v>6.2330623306233061E-2</v>
      </c>
      <c r="BV668" s="132">
        <f t="shared" ref="BV668" si="12609">N668/N684</f>
        <v>4.1078037846009489E-2</v>
      </c>
      <c r="BW668" s="133">
        <f t="shared" ref="BW668" si="12610">O668/O684</f>
        <v>4.591631751133559E-2</v>
      </c>
      <c r="BX668" s="128">
        <f t="shared" ref="BX668" si="12611">P668/P684</f>
        <v>4.5669129720853859E-2</v>
      </c>
      <c r="BY668" s="129">
        <f t="shared" ref="BY668" si="12612">Q668/Q684</f>
        <v>4.227825868774307E-2</v>
      </c>
      <c r="BZ668" s="130">
        <f t="shared" ref="BZ668" si="12613">R668/R684</f>
        <v>5.0857890282372857E-2</v>
      </c>
      <c r="CA668" s="131">
        <f t="shared" ref="CA668" si="12614">S668/S684</f>
        <v>3.9740193145884964E-2</v>
      </c>
      <c r="CB668" s="128">
        <f t="shared" ref="CB668" si="12615">T668/T684</f>
        <v>4.1176470588235294E-2</v>
      </c>
      <c r="CC668" s="129">
        <f t="shared" ref="CC668" si="12616">U668/U684</f>
        <v>4.7762694821518348E-2</v>
      </c>
      <c r="CD668" s="130">
        <f t="shared" ref="CD668" si="12617">V668/V684</f>
        <v>3.11548609701644E-2</v>
      </c>
      <c r="CE668" s="131">
        <f t="shared" ref="CE668" si="12618">W668/W684</f>
        <v>4.3796304979836817E-2</v>
      </c>
      <c r="CF668" s="128">
        <f t="shared" ref="CF668" si="12619">X668/X684</f>
        <v>4.6163215590742997E-2</v>
      </c>
      <c r="CG668" s="129">
        <f t="shared" ref="CG668" si="12620">Y668/Y684</f>
        <v>3.7027894347074798E-2</v>
      </c>
      <c r="CH668" s="130">
        <f t="shared" ref="CH668" si="12621">Z668/Z684</f>
        <v>4.762453210480852E-2</v>
      </c>
      <c r="CI668" s="128">
        <f t="shared" ref="CI668" si="12622">AA668/AA684</f>
        <v>4.5198631938963431E-2</v>
      </c>
      <c r="CJ668" s="134">
        <f t="shared" ref="CJ668" si="12623">AB668/AB684</f>
        <v>4.4624761291549901E-2</v>
      </c>
      <c r="CK668" s="135">
        <f t="shared" ref="CK668" si="12624">AC668/AC684</f>
        <v>4.3986955946942435E-2</v>
      </c>
    </row>
    <row r="669" spans="1:89" x14ac:dyDescent="0.2">
      <c r="A669" s="136" t="s">
        <v>25</v>
      </c>
      <c r="B669" s="205">
        <v>485</v>
      </c>
      <c r="C669" s="189">
        <v>761</v>
      </c>
      <c r="D669" s="190">
        <v>230</v>
      </c>
      <c r="E669" s="191">
        <v>219</v>
      </c>
      <c r="F669" s="188">
        <v>583</v>
      </c>
      <c r="G669" s="192">
        <v>532</v>
      </c>
      <c r="H669" s="190">
        <v>952</v>
      </c>
      <c r="I669" s="191">
        <v>965</v>
      </c>
      <c r="J669" s="188">
        <v>110</v>
      </c>
      <c r="K669" s="189">
        <v>93</v>
      </c>
      <c r="L669" s="190">
        <v>366</v>
      </c>
      <c r="M669" s="188">
        <v>426</v>
      </c>
      <c r="N669" s="193">
        <v>865</v>
      </c>
      <c r="O669" s="206">
        <v>794</v>
      </c>
      <c r="P669" s="188">
        <v>506</v>
      </c>
      <c r="Q669" s="189">
        <v>284</v>
      </c>
      <c r="R669" s="190">
        <v>646</v>
      </c>
      <c r="S669" s="191">
        <v>458</v>
      </c>
      <c r="T669" s="197">
        <v>119</v>
      </c>
      <c r="U669" s="188">
        <v>92</v>
      </c>
      <c r="V669" s="190">
        <v>380</v>
      </c>
      <c r="W669" s="207">
        <v>506</v>
      </c>
      <c r="X669" s="188">
        <v>386</v>
      </c>
      <c r="Y669" s="192">
        <v>134</v>
      </c>
      <c r="Z669" s="190">
        <v>887</v>
      </c>
      <c r="AA669" s="188">
        <v>921</v>
      </c>
      <c r="AB669" s="169">
        <f t="shared" si="12404"/>
        <v>6515</v>
      </c>
      <c r="AC669" s="170">
        <f t="shared" si="12405"/>
        <v>6185</v>
      </c>
      <c r="AE669" s="274" t="str">
        <f>$AE$18</f>
        <v>18:00 - 18:59</v>
      </c>
      <c r="AF669" s="125">
        <f t="shared" si="12596"/>
        <v>783</v>
      </c>
      <c r="AG669" s="189">
        <f t="shared" si="12596"/>
        <v>1296</v>
      </c>
      <c r="AH669" s="190">
        <f t="shared" si="12596"/>
        <v>286</v>
      </c>
      <c r="AI669" s="191">
        <f t="shared" si="12596"/>
        <v>410</v>
      </c>
      <c r="AJ669" s="275">
        <f t="shared" si="12596"/>
        <v>452</v>
      </c>
      <c r="AK669" s="192">
        <f t="shared" si="12596"/>
        <v>1819</v>
      </c>
      <c r="AL669" s="190">
        <f t="shared" si="12596"/>
        <v>1235</v>
      </c>
      <c r="AM669" s="191">
        <f t="shared" si="12596"/>
        <v>2023</v>
      </c>
      <c r="AN669" s="275">
        <f t="shared" si="12596"/>
        <v>215</v>
      </c>
      <c r="AO669" s="192">
        <f t="shared" si="12596"/>
        <v>84</v>
      </c>
      <c r="AP669" s="190">
        <f t="shared" si="12597"/>
        <v>875</v>
      </c>
      <c r="AQ669" s="275">
        <f t="shared" si="12597"/>
        <v>230</v>
      </c>
      <c r="AR669" s="193">
        <f t="shared" si="12597"/>
        <v>1664</v>
      </c>
      <c r="AS669" s="194">
        <f t="shared" si="12597"/>
        <v>930</v>
      </c>
      <c r="AT669" s="275">
        <f t="shared" si="12597"/>
        <v>678</v>
      </c>
      <c r="AU669" s="192">
        <f t="shared" si="12597"/>
        <v>572</v>
      </c>
      <c r="AV669" s="190">
        <f t="shared" si="12597"/>
        <v>943</v>
      </c>
      <c r="AW669" s="191">
        <f t="shared" si="12597"/>
        <v>860</v>
      </c>
      <c r="AX669" s="275">
        <f t="shared" si="12597"/>
        <v>211</v>
      </c>
      <c r="AY669" s="192">
        <f t="shared" si="12597"/>
        <v>39</v>
      </c>
      <c r="AZ669" s="190">
        <f t="shared" si="12597"/>
        <v>1121</v>
      </c>
      <c r="BA669" s="191">
        <f t="shared" si="12597"/>
        <v>517</v>
      </c>
      <c r="BB669" s="275">
        <f t="shared" si="12597"/>
        <v>627</v>
      </c>
      <c r="BC669" s="192">
        <f t="shared" si="12597"/>
        <v>189</v>
      </c>
      <c r="BD669" s="190">
        <f t="shared" si="12597"/>
        <v>1372</v>
      </c>
      <c r="BE669" s="275">
        <f t="shared" si="12597"/>
        <v>1429</v>
      </c>
      <c r="BF669" s="171">
        <f>SUM(AF669,AH669,AJ669,AL669,AN669,AP669,AR669,AT669,AV669,AX669,AZ669,BB669,BD669)</f>
        <v>10462</v>
      </c>
      <c r="BG669" s="172">
        <f>SUM(AG669,AI669,AK669,AM669,AO669,AQ669,AS669,AU669,AW669,AY669,BA669,BC669,BE669)</f>
        <v>10398</v>
      </c>
      <c r="BI669" s="136" t="s">
        <v>25</v>
      </c>
      <c r="BJ669" s="128">
        <f>B669/B684</f>
        <v>4.3788371253159986E-2</v>
      </c>
      <c r="BK669" s="129">
        <f t="shared" ref="BK669" si="12625">C669/C684</f>
        <v>5.8633176670005394E-2</v>
      </c>
      <c r="BL669" s="130">
        <f t="shared" ref="BL669" si="12626">D669/D684</f>
        <v>5.2071541770432418E-2</v>
      </c>
      <c r="BM669" s="131">
        <f t="shared" ref="BM669" si="12627">E669/E684</f>
        <v>4.5061728395061729E-2</v>
      </c>
      <c r="BN669" s="128">
        <f t="shared" ref="BN669" si="12628">F669/F684</f>
        <v>4.750264808930172E-2</v>
      </c>
      <c r="BO669" s="129">
        <f t="shared" ref="BO669" si="12629">G669/G684</f>
        <v>3.4960898994545575E-2</v>
      </c>
      <c r="BP669" s="130">
        <f t="shared" ref="BP669" si="12630">H669/H684</f>
        <v>5.3390163198923223E-2</v>
      </c>
      <c r="BQ669" s="131">
        <f t="shared" ref="BQ669" si="12631">I669/I684</f>
        <v>4.7452793076317862E-2</v>
      </c>
      <c r="BR669" s="128">
        <f t="shared" ref="BR669" si="12632">J669/J684</f>
        <v>4.3392504930966469E-2</v>
      </c>
      <c r="BS669" s="129">
        <f t="shared" ref="BS669" si="12633">K669/K684</f>
        <v>4.2081447963800908E-2</v>
      </c>
      <c r="BT669" s="130">
        <f t="shared" ref="BT669" si="12634">L669/L684</f>
        <v>4.1553133514986379E-2</v>
      </c>
      <c r="BU669" s="128">
        <f t="shared" ref="BU669" si="12635">M669/M684</f>
        <v>5.4974835462640342E-2</v>
      </c>
      <c r="BV669" s="132">
        <f t="shared" ref="BV669" si="12636">N669/N684</f>
        <v>4.5092008549236305E-2</v>
      </c>
      <c r="BW669" s="133">
        <f t="shared" ref="BW669" si="12637">O669/O684</f>
        <v>4.5571945130000575E-2</v>
      </c>
      <c r="BX669" s="128">
        <f t="shared" ref="BX669" si="12638">P669/P684</f>
        <v>5.1929392446633825E-2</v>
      </c>
      <c r="BY669" s="129">
        <f t="shared" ref="BY669" si="12639">Q669/Q684</f>
        <v>3.5629155689373984E-2</v>
      </c>
      <c r="BZ669" s="130">
        <f t="shared" ref="BZ669" si="12640">R669/R684</f>
        <v>4.9703777794875739E-2</v>
      </c>
      <c r="CA669" s="131">
        <f t="shared" ref="CA669" si="12641">S669/S684</f>
        <v>3.9141953679172718E-2</v>
      </c>
      <c r="CB669" s="128">
        <f t="shared" ref="CB669" si="12642">T669/T684</f>
        <v>0.05</v>
      </c>
      <c r="CC669" s="129">
        <f t="shared" ref="CC669" si="12643">U669/U684</f>
        <v>4.6254399195575668E-2</v>
      </c>
      <c r="CD669" s="130">
        <f t="shared" ref="CD669" si="12644">V669/V684</f>
        <v>3.8563020093363098E-2</v>
      </c>
      <c r="CE669" s="131">
        <f t="shared" ref="CE669" si="12645">W669/W684</f>
        <v>4.7453812247960234E-2</v>
      </c>
      <c r="CF669" s="128">
        <f t="shared" ref="CF669" si="12646">X669/X684</f>
        <v>4.7015834348355663E-2</v>
      </c>
      <c r="CG669" s="129">
        <f t="shared" ref="CG669" si="12647">Y669/Y684</f>
        <v>3.3078252283386816E-2</v>
      </c>
      <c r="CH669" s="130">
        <f t="shared" ref="CH669" si="12648">Z669/Z684</f>
        <v>5.1079758134177942E-2</v>
      </c>
      <c r="CI669" s="128">
        <f t="shared" ref="CI669" si="12649">AA669/AA684</f>
        <v>4.8460931333859508E-2</v>
      </c>
      <c r="CJ669" s="134">
        <f t="shared" ref="CJ669" si="12650">AB669/AB684</f>
        <v>4.7668522678217348E-2</v>
      </c>
      <c r="CK669" s="135">
        <f t="shared" ref="CK669" si="12651">AC669/AC684</f>
        <v>4.5426502342935209E-2</v>
      </c>
    </row>
    <row r="670" spans="1:89" ht="13.5" thickBot="1" x14ac:dyDescent="0.25">
      <c r="A670" s="145" t="s">
        <v>26</v>
      </c>
      <c r="B670" s="202">
        <v>516</v>
      </c>
      <c r="C670" s="196">
        <v>754</v>
      </c>
      <c r="D670" s="197">
        <v>216</v>
      </c>
      <c r="E670" s="198">
        <v>237</v>
      </c>
      <c r="F670" s="195">
        <v>524</v>
      </c>
      <c r="G670" s="199">
        <v>593</v>
      </c>
      <c r="H670" s="197">
        <v>914</v>
      </c>
      <c r="I670" s="198">
        <v>955</v>
      </c>
      <c r="J670" s="195">
        <v>103</v>
      </c>
      <c r="K670" s="196">
        <v>99</v>
      </c>
      <c r="L670" s="197">
        <v>320</v>
      </c>
      <c r="M670" s="195">
        <v>368</v>
      </c>
      <c r="N670" s="200">
        <v>828</v>
      </c>
      <c r="O670" s="203">
        <v>840</v>
      </c>
      <c r="P670" s="195">
        <v>492</v>
      </c>
      <c r="Q670" s="196">
        <v>353</v>
      </c>
      <c r="R670" s="197">
        <v>643</v>
      </c>
      <c r="S670" s="198">
        <v>502</v>
      </c>
      <c r="T670" s="195">
        <v>83</v>
      </c>
      <c r="U670" s="199">
        <v>92</v>
      </c>
      <c r="V670" s="197">
        <v>434</v>
      </c>
      <c r="W670" s="204">
        <v>555</v>
      </c>
      <c r="X670" s="195">
        <v>350</v>
      </c>
      <c r="Y670" s="199">
        <v>150</v>
      </c>
      <c r="Z670" s="197">
        <v>944</v>
      </c>
      <c r="AA670" s="195">
        <v>1185</v>
      </c>
      <c r="AB670" s="169">
        <f t="shared" si="12404"/>
        <v>6367</v>
      </c>
      <c r="AC670" s="170">
        <f t="shared" si="12405"/>
        <v>6683</v>
      </c>
      <c r="AE670" s="272">
        <f>$AE$19</f>
        <v>0</v>
      </c>
      <c r="AF670" s="125">
        <f t="shared" si="12596"/>
        <v>0</v>
      </c>
      <c r="AG670" s="196">
        <f t="shared" si="12596"/>
        <v>0</v>
      </c>
      <c r="AH670" s="197">
        <f t="shared" si="12596"/>
        <v>0</v>
      </c>
      <c r="AI670" s="198">
        <f t="shared" si="12596"/>
        <v>0</v>
      </c>
      <c r="AJ670" s="195">
        <f t="shared" si="12596"/>
        <v>0</v>
      </c>
      <c r="AK670" s="199">
        <f t="shared" si="12596"/>
        <v>0</v>
      </c>
      <c r="AL670" s="197">
        <f t="shared" si="12596"/>
        <v>0</v>
      </c>
      <c r="AM670" s="198">
        <f t="shared" si="12596"/>
        <v>0</v>
      </c>
      <c r="AN670" s="195">
        <f t="shared" si="12596"/>
        <v>0</v>
      </c>
      <c r="AO670" s="199">
        <f t="shared" si="12596"/>
        <v>0</v>
      </c>
      <c r="AP670" s="197">
        <f t="shared" si="12597"/>
        <v>0</v>
      </c>
      <c r="AQ670" s="195">
        <f t="shared" si="12597"/>
        <v>0</v>
      </c>
      <c r="AR670" s="200">
        <f t="shared" si="12597"/>
        <v>0</v>
      </c>
      <c r="AS670" s="201">
        <f t="shared" si="12597"/>
        <v>0</v>
      </c>
      <c r="AT670" s="195">
        <f t="shared" si="12597"/>
        <v>0</v>
      </c>
      <c r="AU670" s="199">
        <f t="shared" si="12597"/>
        <v>0</v>
      </c>
      <c r="AV670" s="197">
        <f t="shared" si="12597"/>
        <v>0</v>
      </c>
      <c r="AW670" s="198">
        <f t="shared" si="12597"/>
        <v>0</v>
      </c>
      <c r="AX670" s="195">
        <f t="shared" si="12597"/>
        <v>0</v>
      </c>
      <c r="AY670" s="199">
        <f t="shared" si="12597"/>
        <v>0</v>
      </c>
      <c r="AZ670" s="197">
        <f t="shared" si="12597"/>
        <v>0</v>
      </c>
      <c r="BA670" s="198">
        <f t="shared" si="12597"/>
        <v>0</v>
      </c>
      <c r="BB670" s="195">
        <f t="shared" si="12597"/>
        <v>0</v>
      </c>
      <c r="BC670" s="199">
        <f t="shared" si="12597"/>
        <v>0</v>
      </c>
      <c r="BD670" s="197">
        <f t="shared" si="12597"/>
        <v>0</v>
      </c>
      <c r="BE670" s="195">
        <f t="shared" si="12597"/>
        <v>0</v>
      </c>
      <c r="BF670" s="171">
        <f>SUM(AF670,AH670,AJ670,AL670,AN670,AP670,AR670,AT670,AV670,AX670,AZ670,BB670,BD670)</f>
        <v>0</v>
      </c>
      <c r="BG670" s="172">
        <f>SUM(AG670,AI670,AK670,AM670,AO670,AQ670,AS670,AU670,AW670,AY670,BA670,BC670,BE670)</f>
        <v>0</v>
      </c>
      <c r="BI670" s="145" t="s">
        <v>26</v>
      </c>
      <c r="BJ670" s="128">
        <f>B670/B684</f>
        <v>4.6587215601300108E-2</v>
      </c>
      <c r="BK670" s="129">
        <f t="shared" ref="BK670" si="12652">C670/C684</f>
        <v>5.8093843901687342E-2</v>
      </c>
      <c r="BL670" s="130">
        <f t="shared" ref="BL670" si="12653">D670/D684</f>
        <v>4.8901969662666966E-2</v>
      </c>
      <c r="BM670" s="131">
        <f t="shared" ref="BM670" si="12654">E670/E684</f>
        <v>4.8765432098765431E-2</v>
      </c>
      <c r="BN670" s="128">
        <f t="shared" ref="BN670" si="12655">F670/F684</f>
        <v>4.269534751079606E-2</v>
      </c>
      <c r="BO670" s="129">
        <f t="shared" ref="BO670" si="12656">G670/G684</f>
        <v>3.8969573503318658E-2</v>
      </c>
      <c r="BP670" s="130">
        <f t="shared" ref="BP670" si="12657">H670/H684</f>
        <v>5.1259043239302339E-2</v>
      </c>
      <c r="BQ670" s="131">
        <f t="shared" ref="BQ670" si="12658">I670/I684</f>
        <v>4.6961054287962233E-2</v>
      </c>
      <c r="BR670" s="128">
        <f t="shared" ref="BR670" si="12659">J670/J684</f>
        <v>4.0631163708086782E-2</v>
      </c>
      <c r="BS670" s="129">
        <f t="shared" ref="BS670" si="12660">K670/K684</f>
        <v>4.4796380090497738E-2</v>
      </c>
      <c r="BT670" s="130">
        <f t="shared" ref="BT670" si="12661">L670/L684</f>
        <v>3.6330608537693009E-2</v>
      </c>
      <c r="BU670" s="128">
        <f t="shared" ref="BU670" si="12662">M670/M684</f>
        <v>4.7489998709510907E-2</v>
      </c>
      <c r="BV670" s="132">
        <f t="shared" ref="BV670" si="12663">N670/N684</f>
        <v>4.3163217432101338E-2</v>
      </c>
      <c r="BW670" s="133">
        <f t="shared" ref="BW670" si="12664">O670/O684</f>
        <v>4.8212133386902369E-2</v>
      </c>
      <c r="BX670" s="128">
        <f t="shared" ref="BX670" si="12665">P670/P684</f>
        <v>5.0492610837438424E-2</v>
      </c>
      <c r="BY670" s="129">
        <f t="shared" ref="BY670" si="12666">Q670/Q684</f>
        <v>4.4285535064609208E-2</v>
      </c>
      <c r="BZ670" s="130">
        <f t="shared" ref="BZ670" si="12667">R670/R684</f>
        <v>4.9472955297376317E-2</v>
      </c>
      <c r="CA670" s="131">
        <f t="shared" ref="CA670" si="12668">S670/S684</f>
        <v>4.2902316041363985E-2</v>
      </c>
      <c r="CB670" s="128">
        <f t="shared" ref="CB670" si="12669">T670/T684</f>
        <v>3.4873949579831934E-2</v>
      </c>
      <c r="CC670" s="129">
        <f t="shared" ref="CC670" si="12670">U670/U684</f>
        <v>4.6254399195575668E-2</v>
      </c>
      <c r="CD670" s="130">
        <f t="shared" ref="CD670" si="12671">V670/V684</f>
        <v>4.4043028211893646E-2</v>
      </c>
      <c r="CE670" s="131">
        <f t="shared" ref="CE670" si="12672">W670/W684</f>
        <v>5.2049141892525554E-2</v>
      </c>
      <c r="CF670" s="128">
        <f t="shared" ref="CF670" si="12673">X670/X684</f>
        <v>4.2630937880633372E-2</v>
      </c>
      <c r="CG670" s="129">
        <f t="shared" ref="CG670" si="12674">Y670/Y684</f>
        <v>3.7027894347074798E-2</v>
      </c>
      <c r="CH670" s="130">
        <f t="shared" ref="CH670" si="12675">Z670/Z684</f>
        <v>5.4362222862078896E-2</v>
      </c>
      <c r="CI670" s="128">
        <f t="shared" ref="CI670" si="12676">AA670/AA684</f>
        <v>6.2352012628255724E-2</v>
      </c>
      <c r="CJ670" s="134">
        <f t="shared" ref="CJ670" si="12677">AB670/AB684</f>
        <v>4.6585646031037584E-2</v>
      </c>
      <c r="CK670" s="135">
        <f t="shared" ref="CK670" si="12678">AC670/AC684</f>
        <v>4.9084125328671943E-2</v>
      </c>
    </row>
    <row r="671" spans="1:89" ht="14.25" thickTop="1" thickBot="1" x14ac:dyDescent="0.25">
      <c r="A671" s="136" t="s">
        <v>27</v>
      </c>
      <c r="B671" s="205">
        <v>491</v>
      </c>
      <c r="C671" s="189">
        <v>730</v>
      </c>
      <c r="D671" s="190">
        <v>225</v>
      </c>
      <c r="E671" s="191">
        <v>243</v>
      </c>
      <c r="F671" s="188">
        <v>498</v>
      </c>
      <c r="G671" s="192">
        <v>628</v>
      </c>
      <c r="H671" s="190">
        <v>965</v>
      </c>
      <c r="I671" s="191">
        <v>1087</v>
      </c>
      <c r="J671" s="188">
        <v>131</v>
      </c>
      <c r="K671" s="189">
        <v>82</v>
      </c>
      <c r="L671" s="190">
        <v>414</v>
      </c>
      <c r="M671" s="188">
        <v>364</v>
      </c>
      <c r="N671" s="193">
        <v>936</v>
      </c>
      <c r="O671" s="206">
        <v>719</v>
      </c>
      <c r="P671" s="188">
        <v>523</v>
      </c>
      <c r="Q671" s="189">
        <v>370</v>
      </c>
      <c r="R671" s="190">
        <v>731</v>
      </c>
      <c r="S671" s="191">
        <v>527</v>
      </c>
      <c r="T671" s="188">
        <v>132</v>
      </c>
      <c r="U671" s="192">
        <v>72</v>
      </c>
      <c r="V671" s="190">
        <v>489</v>
      </c>
      <c r="W671" s="207">
        <v>537</v>
      </c>
      <c r="X671" s="188">
        <v>434</v>
      </c>
      <c r="Y671" s="192">
        <v>155</v>
      </c>
      <c r="Z671" s="190">
        <v>1002</v>
      </c>
      <c r="AA671" s="188">
        <v>1118</v>
      </c>
      <c r="AB671" s="169">
        <f t="shared" si="12404"/>
        <v>6971</v>
      </c>
      <c r="AC671" s="170">
        <f t="shared" si="12405"/>
        <v>6632</v>
      </c>
      <c r="AE671" s="266" t="s">
        <v>13</v>
      </c>
      <c r="AF671" s="20">
        <f t="shared" ref="AF671:BG671" si="12679">SUM(AF668:AF670)</f>
        <v>1588</v>
      </c>
      <c r="AG671" s="21">
        <f t="shared" si="12679"/>
        <v>2599</v>
      </c>
      <c r="AH671" s="20">
        <f t="shared" si="12679"/>
        <v>618</v>
      </c>
      <c r="AI671" s="21">
        <f t="shared" si="12679"/>
        <v>884</v>
      </c>
      <c r="AJ671" s="20">
        <f t="shared" si="12679"/>
        <v>1109</v>
      </c>
      <c r="AK671" s="21">
        <f t="shared" si="12679"/>
        <v>3968</v>
      </c>
      <c r="AL671" s="20">
        <f t="shared" si="12679"/>
        <v>2573</v>
      </c>
      <c r="AM671" s="21">
        <f t="shared" si="12679"/>
        <v>4272</v>
      </c>
      <c r="AN671" s="20">
        <f t="shared" si="12679"/>
        <v>590</v>
      </c>
      <c r="AO671" s="21">
        <f t="shared" si="12679"/>
        <v>164</v>
      </c>
      <c r="AP671" s="20">
        <f t="shared" si="12679"/>
        <v>1769</v>
      </c>
      <c r="AQ671" s="21">
        <f t="shared" si="12679"/>
        <v>595</v>
      </c>
      <c r="AR671" s="20">
        <f t="shared" si="12679"/>
        <v>3530</v>
      </c>
      <c r="AS671" s="21">
        <f t="shared" si="12679"/>
        <v>2127</v>
      </c>
      <c r="AT671" s="20">
        <f t="shared" si="12679"/>
        <v>1650</v>
      </c>
      <c r="AU671" s="21">
        <f t="shared" si="12679"/>
        <v>1204</v>
      </c>
      <c r="AV671" s="20">
        <f t="shared" si="12679"/>
        <v>2104</v>
      </c>
      <c r="AW671" s="21">
        <f t="shared" si="12679"/>
        <v>1985</v>
      </c>
      <c r="AX671" s="20">
        <f t="shared" si="12679"/>
        <v>512</v>
      </c>
      <c r="AY671" s="21">
        <f t="shared" si="12679"/>
        <v>103</v>
      </c>
      <c r="AZ671" s="20">
        <f t="shared" si="12679"/>
        <v>2144</v>
      </c>
      <c r="BA671" s="21">
        <f t="shared" si="12679"/>
        <v>1260</v>
      </c>
      <c r="BB671" s="20">
        <f t="shared" si="12679"/>
        <v>1612</v>
      </c>
      <c r="BC671" s="21">
        <f t="shared" si="12679"/>
        <v>418</v>
      </c>
      <c r="BD671" s="20">
        <f t="shared" si="12679"/>
        <v>2842</v>
      </c>
      <c r="BE671" s="21">
        <f t="shared" si="12679"/>
        <v>3319</v>
      </c>
      <c r="BF671" s="173">
        <f t="shared" si="12679"/>
        <v>22641</v>
      </c>
      <c r="BG671" s="174">
        <f t="shared" si="12679"/>
        <v>22898</v>
      </c>
      <c r="BI671" s="136" t="s">
        <v>27</v>
      </c>
      <c r="BJ671" s="128">
        <f>B671/B684</f>
        <v>4.4330083062477425E-2</v>
      </c>
      <c r="BK671" s="129">
        <f t="shared" ref="BK671" si="12680">C671/C684</f>
        <v>5.6244702981739732E-2</v>
      </c>
      <c r="BL671" s="130">
        <f t="shared" ref="BL671" si="12681">D671/D684</f>
        <v>5.0939551731944761E-2</v>
      </c>
      <c r="BM671" s="131">
        <f t="shared" ref="BM671" si="12682">E671/E684</f>
        <v>0.05</v>
      </c>
      <c r="BN671" s="128">
        <f t="shared" ref="BN671" si="12683">F671/F684</f>
        <v>4.0576876069420682E-2</v>
      </c>
      <c r="BO671" s="129">
        <f t="shared" ref="BO671" si="12684">G671/G684</f>
        <v>4.1269632647696654E-2</v>
      </c>
      <c r="BP671" s="130">
        <f t="shared" ref="BP671" si="12685">H671/H684</f>
        <v>5.4119230553530372E-2</v>
      </c>
      <c r="BQ671" s="131">
        <f t="shared" ref="BQ671" si="12686">I671/I684</f>
        <v>5.3452006294256491E-2</v>
      </c>
      <c r="BR671" s="128">
        <f t="shared" ref="BR671" si="12687">J671/J684</f>
        <v>5.1676528599605524E-2</v>
      </c>
      <c r="BS671" s="129">
        <f t="shared" ref="BS671" si="12688">K671/K684</f>
        <v>3.7104072398190045E-2</v>
      </c>
      <c r="BT671" s="130">
        <f t="shared" ref="BT671" si="12689">L671/L684</f>
        <v>4.7002724795640327E-2</v>
      </c>
      <c r="BU671" s="128">
        <f t="shared" ref="BU671" si="12690">M671/M684</f>
        <v>4.6973803071364048E-2</v>
      </c>
      <c r="BV671" s="132">
        <f t="shared" ref="BV671" si="12691">N671/N684</f>
        <v>4.8793202314549339E-2</v>
      </c>
      <c r="BW671" s="133">
        <f t="shared" ref="BW671" si="12692">O671/O684</f>
        <v>4.1267290363312864E-2</v>
      </c>
      <c r="BX671" s="128">
        <f t="shared" ref="BX671" si="12693">P671/P684</f>
        <v>5.367405582922824E-2</v>
      </c>
      <c r="BY671" s="129">
        <f t="shared" ref="BY671" si="12694">Q671/Q684</f>
        <v>4.641826621502948E-2</v>
      </c>
      <c r="BZ671" s="130">
        <f t="shared" ref="BZ671" si="12695">R671/R684</f>
        <v>5.6243748557359391E-2</v>
      </c>
      <c r="CA671" s="131">
        <f t="shared" ref="CA671" si="12696">S671/S684</f>
        <v>4.5038885565336299E-2</v>
      </c>
      <c r="CB671" s="128">
        <f t="shared" ref="CB671" si="12697">T671/T684</f>
        <v>5.5462184873949577E-2</v>
      </c>
      <c r="CC671" s="129">
        <f t="shared" ref="CC671" si="12698">U671/U684</f>
        <v>3.6199095022624438E-2</v>
      </c>
      <c r="CD671" s="130">
        <f t="shared" ref="CD671" si="12699">V671/V684</f>
        <v>4.9624517962248836E-2</v>
      </c>
      <c r="CE671" s="131">
        <f t="shared" ref="CE671" si="12700">W671/W684</f>
        <v>5.0361061614930133E-2</v>
      </c>
      <c r="CF671" s="128">
        <f t="shared" ref="CF671" si="12701">X671/X684</f>
        <v>5.2862362971985384E-2</v>
      </c>
      <c r="CG671" s="129">
        <f t="shared" ref="CG671" si="12702">Y671/Y684</f>
        <v>3.826215749197729E-2</v>
      </c>
      <c r="CH671" s="130">
        <f t="shared" ref="CH671" si="12703">Z671/Z684</f>
        <v>5.7702274690469332E-2</v>
      </c>
      <c r="CI671" s="128">
        <f t="shared" ref="CI671" si="12704">AA671/AA684</f>
        <v>5.8826624572480925E-2</v>
      </c>
      <c r="CJ671" s="134">
        <f t="shared" ref="CJ671" si="12705">AB671/AB684</f>
        <v>5.1004953428987435E-2</v>
      </c>
      <c r="CK671" s="135">
        <f t="shared" ref="CK671" si="12706">AC671/AC684</f>
        <v>4.8709549480735047E-2</v>
      </c>
    </row>
    <row r="672" spans="1:89" ht="13.5" thickTop="1" x14ac:dyDescent="0.2">
      <c r="A672" s="145" t="s">
        <v>28</v>
      </c>
      <c r="B672" s="202">
        <v>572</v>
      </c>
      <c r="C672" s="196">
        <v>823</v>
      </c>
      <c r="D672" s="197">
        <v>286</v>
      </c>
      <c r="E672" s="198">
        <v>247</v>
      </c>
      <c r="F672" s="195">
        <v>481</v>
      </c>
      <c r="G672" s="199">
        <v>941</v>
      </c>
      <c r="H672" s="197">
        <v>1007</v>
      </c>
      <c r="I672" s="198">
        <v>1301</v>
      </c>
      <c r="J672" s="195">
        <v>168</v>
      </c>
      <c r="K672" s="196">
        <v>67</v>
      </c>
      <c r="L672" s="197">
        <v>650</v>
      </c>
      <c r="M672" s="195">
        <v>345</v>
      </c>
      <c r="N672" s="200">
        <v>1256</v>
      </c>
      <c r="O672" s="203">
        <v>780</v>
      </c>
      <c r="P672" s="195">
        <v>655</v>
      </c>
      <c r="Q672" s="196">
        <v>383</v>
      </c>
      <c r="R672" s="197">
        <v>717</v>
      </c>
      <c r="S672" s="198">
        <v>698</v>
      </c>
      <c r="T672" s="195">
        <v>179</v>
      </c>
      <c r="U672" s="199">
        <v>62</v>
      </c>
      <c r="V672" s="197">
        <v>656</v>
      </c>
      <c r="W672" s="204">
        <v>507</v>
      </c>
      <c r="X672" s="195">
        <v>545</v>
      </c>
      <c r="Y672" s="199">
        <v>151</v>
      </c>
      <c r="Z672" s="197">
        <v>1106</v>
      </c>
      <c r="AA672" s="195">
        <v>1063</v>
      </c>
      <c r="AB672" s="169">
        <f t="shared" si="12404"/>
        <v>8278</v>
      </c>
      <c r="AC672" s="170">
        <f t="shared" si="12405"/>
        <v>7368</v>
      </c>
      <c r="BI672" s="145" t="s">
        <v>28</v>
      </c>
      <c r="BJ672" s="128">
        <f>B672/B684</f>
        <v>5.1643192488262914E-2</v>
      </c>
      <c r="BK672" s="129">
        <f t="shared" ref="BK672" si="12707">C672/C684</f>
        <v>6.3410124046536717E-2</v>
      </c>
      <c r="BL672" s="130">
        <f t="shared" ref="BL672" si="12708">D672/D684</f>
        <v>6.4749830201494232E-2</v>
      </c>
      <c r="BM672" s="131">
        <f t="shared" ref="BM672" si="12709">E672/E684</f>
        <v>5.0823045267489715E-2</v>
      </c>
      <c r="BN672" s="128">
        <f t="shared" ref="BN672" si="12710">F672/F684</f>
        <v>3.9191721665444469E-2</v>
      </c>
      <c r="BO672" s="129">
        <f t="shared" ref="BO672" si="12711">G672/G684</f>
        <v>6.1838732995991325E-2</v>
      </c>
      <c r="BP672" s="130">
        <f t="shared" ref="BP672" si="12712">H672/H684</f>
        <v>5.6474678929953455E-2</v>
      </c>
      <c r="BQ672" s="131">
        <f t="shared" ref="BQ672" si="12713">I672/I684</f>
        <v>6.3975216365066881E-2</v>
      </c>
      <c r="BR672" s="128">
        <f t="shared" ref="BR672" si="12714">J672/J684</f>
        <v>6.6272189349112429E-2</v>
      </c>
      <c r="BS672" s="129">
        <f t="shared" ref="BS672" si="12715">K672/K684</f>
        <v>3.0316742081447964E-2</v>
      </c>
      <c r="BT672" s="130">
        <f t="shared" ref="BT672" si="12716">L672/L684</f>
        <v>7.3796548592188912E-2</v>
      </c>
      <c r="BU672" s="128">
        <f t="shared" ref="BU672" si="12717">M672/M684</f>
        <v>4.452187379016647E-2</v>
      </c>
      <c r="BV672" s="132">
        <f t="shared" ref="BV672" si="12718">N672/N684</f>
        <v>6.5474639003284152E-2</v>
      </c>
      <c r="BW672" s="133">
        <f t="shared" ref="BW672" si="12719">O672/O684</f>
        <v>4.4768409573552201E-2</v>
      </c>
      <c r="BX672" s="128">
        <f t="shared" ref="BX672" si="12720">P672/P684</f>
        <v>6.7220853858784888E-2</v>
      </c>
      <c r="BY672" s="129">
        <f t="shared" ref="BY672" si="12721">Q672/Q684</f>
        <v>4.8049178271233221E-2</v>
      </c>
      <c r="BZ672" s="130">
        <f t="shared" ref="BZ672" si="12722">R672/R684</f>
        <v>5.5166576902362083E-2</v>
      </c>
      <c r="CA672" s="131">
        <f t="shared" ref="CA672" si="12723">S672/S684</f>
        <v>5.9653021109306897E-2</v>
      </c>
      <c r="CB672" s="128">
        <f t="shared" ref="CB672" si="12724">T672/T684</f>
        <v>7.5210084033613442E-2</v>
      </c>
      <c r="CC672" s="129">
        <f t="shared" ref="CC672" si="12725">U672/U684</f>
        <v>3.1171442936148819E-2</v>
      </c>
      <c r="CD672" s="130">
        <f t="shared" ref="CD672" si="12726">V672/V684</f>
        <v>6.6571950476963668E-2</v>
      </c>
      <c r="CE672" s="131">
        <f t="shared" ref="CE672" si="12727">W672/W684</f>
        <v>4.7547594485604423E-2</v>
      </c>
      <c r="CF672" s="128">
        <f t="shared" ref="CF672" si="12728">X672/X684</f>
        <v>6.638246041412911E-2</v>
      </c>
      <c r="CG672" s="129">
        <f t="shared" ref="CG672" si="12729">Y672/Y684</f>
        <v>3.7274746976055297E-2</v>
      </c>
      <c r="CH672" s="130">
        <f t="shared" ref="CH672" si="12730">Z672/Z684</f>
        <v>6.369133314137633E-2</v>
      </c>
      <c r="CI672" s="128">
        <f t="shared" ref="CI672" si="12731">AA672/AA684</f>
        <v>5.5932649302815052E-2</v>
      </c>
      <c r="CJ672" s="134">
        <f t="shared" ref="CJ672" si="12732">AB672/AB684</f>
        <v>6.0567924901041174E-2</v>
      </c>
      <c r="CK672" s="135">
        <f t="shared" ref="CK672" si="12733">AC672/AC684</f>
        <v>5.4115193090177302E-2</v>
      </c>
    </row>
    <row r="673" spans="1:89" x14ac:dyDescent="0.2">
      <c r="A673" s="136" t="s">
        <v>29</v>
      </c>
      <c r="B673" s="205">
        <v>731</v>
      </c>
      <c r="C673" s="189">
        <v>1156</v>
      </c>
      <c r="D673" s="190">
        <v>442</v>
      </c>
      <c r="E673" s="191">
        <v>345</v>
      </c>
      <c r="F673" s="188">
        <v>668</v>
      </c>
      <c r="G673" s="192">
        <v>1419</v>
      </c>
      <c r="H673" s="190">
        <v>1122</v>
      </c>
      <c r="I673" s="191">
        <v>1639</v>
      </c>
      <c r="J673" s="188">
        <v>299</v>
      </c>
      <c r="K673" s="189">
        <v>66</v>
      </c>
      <c r="L673" s="190">
        <v>821</v>
      </c>
      <c r="M673" s="188">
        <v>359</v>
      </c>
      <c r="N673" s="193">
        <v>1756</v>
      </c>
      <c r="O673" s="206">
        <v>1041</v>
      </c>
      <c r="P673" s="188">
        <v>981</v>
      </c>
      <c r="Q673" s="189">
        <v>453</v>
      </c>
      <c r="R673" s="190">
        <v>1126</v>
      </c>
      <c r="S673" s="191">
        <v>921</v>
      </c>
      <c r="T673" s="188">
        <v>375</v>
      </c>
      <c r="U673" s="192">
        <v>50</v>
      </c>
      <c r="V673" s="190">
        <v>1272</v>
      </c>
      <c r="W673" s="207">
        <v>718</v>
      </c>
      <c r="X673" s="188">
        <v>854</v>
      </c>
      <c r="Y673" s="192">
        <v>212</v>
      </c>
      <c r="Z673" s="190">
        <v>1335</v>
      </c>
      <c r="AA673" s="188">
        <v>1685</v>
      </c>
      <c r="AB673" s="169">
        <f t="shared" si="12404"/>
        <v>11782</v>
      </c>
      <c r="AC673" s="170">
        <f t="shared" si="12405"/>
        <v>10064</v>
      </c>
      <c r="BI673" s="136" t="s">
        <v>29</v>
      </c>
      <c r="BJ673" s="128">
        <f>B673/B684</f>
        <v>6.599855543517516E-2</v>
      </c>
      <c r="BK673" s="129">
        <f t="shared" ref="BK673" si="12734">C673/C684</f>
        <v>8.9066954310809771E-2</v>
      </c>
      <c r="BL673" s="130">
        <f t="shared" ref="BL673" si="12735">D673/D684</f>
        <v>0.10006791940230926</v>
      </c>
      <c r="BM673" s="131">
        <f t="shared" ref="BM673" si="12736">E673/E684</f>
        <v>7.098765432098765E-2</v>
      </c>
      <c r="BN673" s="128">
        <f t="shared" ref="BN673" si="12737">F673/F684</f>
        <v>5.4428420109182758E-2</v>
      </c>
      <c r="BO673" s="129">
        <f t="shared" ref="BO673" si="12738">G673/G684</f>
        <v>9.325096931063942E-2</v>
      </c>
      <c r="BP673" s="130">
        <f t="shared" ref="BP673" si="12739">H673/H684</f>
        <v>6.2924120913016662E-2</v>
      </c>
      <c r="BQ673" s="131">
        <f t="shared" ref="BQ673" si="12740">I673/I684</f>
        <v>8.0595987411487019E-2</v>
      </c>
      <c r="BR673" s="128">
        <f t="shared" ref="BR673" si="12741">J673/J684</f>
        <v>0.11794871794871795</v>
      </c>
      <c r="BS673" s="129">
        <f t="shared" ref="BS673" si="12742">K673/K684</f>
        <v>2.986425339366516E-2</v>
      </c>
      <c r="BT673" s="130">
        <f t="shared" ref="BT673" si="12743">L673/L684</f>
        <v>9.3210717529518622E-2</v>
      </c>
      <c r="BU673" s="128">
        <f t="shared" ref="BU673" si="12744">M673/M684</f>
        <v>4.6328558523680473E-2</v>
      </c>
      <c r="BV673" s="132">
        <f t="shared" ref="BV673" si="12745">N673/N684</f>
        <v>9.1539383829432316E-2</v>
      </c>
      <c r="BW673" s="133">
        <f t="shared" ref="BW673" si="12746">O673/O684</f>
        <v>5.9748608161625437E-2</v>
      </c>
      <c r="BX673" s="128">
        <f t="shared" ref="BX673" si="12747">P673/P684</f>
        <v>0.10067733990147783</v>
      </c>
      <c r="BY673" s="129">
        <f t="shared" ref="BY673" si="12748">Q673/Q684</f>
        <v>5.6831012420022579E-2</v>
      </c>
      <c r="BZ673" s="130">
        <f t="shared" ref="BZ673" si="12749">R673/R684</f>
        <v>8.6635377394783414E-2</v>
      </c>
      <c r="CA673" s="131">
        <f t="shared" ref="CA673" si="12750">S673/S684</f>
        <v>7.8711221263139897E-2</v>
      </c>
      <c r="CB673" s="128">
        <f t="shared" ref="CB673" si="12751">T673/T684</f>
        <v>0.15756302521008403</v>
      </c>
      <c r="CC673" s="129">
        <f t="shared" ref="CC673" si="12752">U673/U684</f>
        <v>2.513826043237808E-2</v>
      </c>
      <c r="CD673" s="130">
        <f t="shared" ref="CD673" si="12753">V673/V684</f>
        <v>0.12908463568094175</v>
      </c>
      <c r="CE673" s="131">
        <f t="shared" ref="CE673" si="12754">W673/W684</f>
        <v>6.7335646628528562E-2</v>
      </c>
      <c r="CF673" s="128">
        <f t="shared" ref="CF673" si="12755">X673/X684</f>
        <v>0.10401948842874544</v>
      </c>
      <c r="CG673" s="129">
        <f t="shared" ref="CG673" si="12756">Y673/Y684</f>
        <v>5.2332757343865714E-2</v>
      </c>
      <c r="CH673" s="130">
        <f t="shared" ref="CH673" si="12757">Z673/Z684</f>
        <v>7.687877915346962E-2</v>
      </c>
      <c r="CI673" s="128">
        <f t="shared" ref="CI673" si="12758">AA673/AA684</f>
        <v>8.8660878716127337E-2</v>
      </c>
      <c r="CJ673" s="134">
        <f t="shared" ref="CJ673" si="12759">AB673/AB684</f>
        <v>8.6205761196432362E-2</v>
      </c>
      <c r="CK673" s="135">
        <f t="shared" ref="CK673" si="12760">AC673/AC684</f>
        <v>7.3916300659547282E-2</v>
      </c>
    </row>
    <row r="674" spans="1:89" x14ac:dyDescent="0.2">
      <c r="A674" s="145" t="s">
        <v>30</v>
      </c>
      <c r="B674" s="202">
        <v>805</v>
      </c>
      <c r="C674" s="196">
        <v>1303</v>
      </c>
      <c r="D674" s="197">
        <v>332</v>
      </c>
      <c r="E674" s="198">
        <v>474</v>
      </c>
      <c r="F674" s="195">
        <v>657</v>
      </c>
      <c r="G674" s="199">
        <v>2149</v>
      </c>
      <c r="H674" s="197">
        <v>1338</v>
      </c>
      <c r="I674" s="198">
        <v>2249</v>
      </c>
      <c r="J674" s="195">
        <v>375</v>
      </c>
      <c r="K674" s="196">
        <v>80</v>
      </c>
      <c r="L674" s="197">
        <v>894</v>
      </c>
      <c r="M674" s="195">
        <v>365</v>
      </c>
      <c r="N674" s="200">
        <v>1866</v>
      </c>
      <c r="O674" s="203">
        <v>1197</v>
      </c>
      <c r="P674" s="195">
        <v>972</v>
      </c>
      <c r="Q674" s="196">
        <v>632</v>
      </c>
      <c r="R674" s="197">
        <v>1161</v>
      </c>
      <c r="S674" s="198">
        <v>1125</v>
      </c>
      <c r="T674" s="195">
        <v>301</v>
      </c>
      <c r="U674" s="199">
        <v>64</v>
      </c>
      <c r="V674" s="197">
        <v>1023</v>
      </c>
      <c r="W674" s="204">
        <v>743</v>
      </c>
      <c r="X674" s="195">
        <v>985</v>
      </c>
      <c r="Y674" s="199">
        <v>229</v>
      </c>
      <c r="Z674" s="197">
        <v>1470</v>
      </c>
      <c r="AA674" s="195">
        <v>1890</v>
      </c>
      <c r="AB674" s="169">
        <f t="shared" si="12404"/>
        <v>12179</v>
      </c>
      <c r="AC674" s="170">
        <f t="shared" si="12405"/>
        <v>12500</v>
      </c>
      <c r="BI674" s="145" t="s">
        <v>30</v>
      </c>
      <c r="BJ674" s="128">
        <f>B674/B684</f>
        <v>7.2679667750090285E-2</v>
      </c>
      <c r="BK674" s="129">
        <f t="shared" ref="BK674" si="12761">C674/C684</f>
        <v>0.10039294244548887</v>
      </c>
      <c r="BL674" s="130">
        <f t="shared" ref="BL674" si="12762">D674/D684</f>
        <v>7.5164138555580712E-2</v>
      </c>
      <c r="BM674" s="131">
        <f t="shared" ref="BM674" si="12763">E674/E684</f>
        <v>9.7530864197530862E-2</v>
      </c>
      <c r="BN674" s="128">
        <f t="shared" ref="BN674" si="12764">F674/F684</f>
        <v>5.3532143730139328E-2</v>
      </c>
      <c r="BO674" s="129">
        <f t="shared" ref="BO674" si="12765">G674/G684</f>
        <v>0.1412236314648091</v>
      </c>
      <c r="BP674" s="130">
        <f t="shared" ref="BP674" si="12766">H674/H684</f>
        <v>7.5037855420335364E-2</v>
      </c>
      <c r="BQ674" s="131">
        <f t="shared" ref="BQ674" si="12767">I674/I684</f>
        <v>0.11059205350118018</v>
      </c>
      <c r="BR674" s="128">
        <f t="shared" ref="BR674" si="12768">J674/J684</f>
        <v>0.14792899408284024</v>
      </c>
      <c r="BS674" s="129">
        <f t="shared" ref="BS674" si="12769">K674/K684</f>
        <v>3.6199095022624438E-2</v>
      </c>
      <c r="BT674" s="130">
        <f t="shared" ref="BT674" si="12770">L674/L684</f>
        <v>0.10149863760217984</v>
      </c>
      <c r="BU674" s="128">
        <f t="shared" ref="BU674" si="12771">M674/M684</f>
        <v>4.7102851980900765E-2</v>
      </c>
      <c r="BV674" s="132">
        <f t="shared" ref="BV674" si="12772">N674/N684</f>
        <v>9.7273627691184902E-2</v>
      </c>
      <c r="BW674" s="133">
        <f t="shared" ref="BW674" si="12773">O674/O684</f>
        <v>6.8702290076335881E-2</v>
      </c>
      <c r="BX674" s="128">
        <f t="shared" ref="BX674" si="12774">P674/P684</f>
        <v>9.9753694581280791E-2</v>
      </c>
      <c r="BY674" s="129">
        <f t="shared" ref="BY674" si="12775">Q674/Q684</f>
        <v>7.9287416886212519E-2</v>
      </c>
      <c r="BZ674" s="130">
        <f t="shared" ref="BZ674" si="12776">R674/R684</f>
        <v>8.9328306532276677E-2</v>
      </c>
      <c r="CA674" s="131">
        <f t="shared" ref="CA674" si="12777">S674/S684</f>
        <v>9.6145628578753958E-2</v>
      </c>
      <c r="CB674" s="128">
        <f t="shared" ref="CB674" si="12778">T674/T684</f>
        <v>0.12647058823529411</v>
      </c>
      <c r="CC674" s="129">
        <f t="shared" ref="CC674" si="12779">U674/U684</f>
        <v>3.2176973353443938E-2</v>
      </c>
      <c r="CD674" s="130">
        <f t="shared" ref="CD674" si="12780">V674/V684</f>
        <v>0.10381570935660646</v>
      </c>
      <c r="CE674" s="131">
        <f t="shared" ref="CE674" si="12781">W674/W684</f>
        <v>6.9680202569633309E-2</v>
      </c>
      <c r="CF674" s="128">
        <f t="shared" ref="CF674" si="12782">X674/X684</f>
        <v>0.11997563946406821</v>
      </c>
      <c r="CG674" s="129">
        <f t="shared" ref="CG674" si="12783">Y674/Y684</f>
        <v>5.6529252036534187E-2</v>
      </c>
      <c r="CH674" s="130">
        <f t="shared" ref="CH674" si="12784">Z674/Z684</f>
        <v>8.4653037719550822E-2</v>
      </c>
      <c r="CI674" s="128">
        <f t="shared" ref="CI674" si="12785">AA674/AA684</f>
        <v>9.9447513812154692E-2</v>
      </c>
      <c r="CJ674" s="134">
        <f t="shared" ref="CJ674" si="12786">AB674/AB684</f>
        <v>8.911050463515105E-2</v>
      </c>
      <c r="CK674" s="135">
        <f t="shared" ref="CK674" si="12787">AC674/AC684</f>
        <v>9.1807805866886028E-2</v>
      </c>
    </row>
    <row r="675" spans="1:89" x14ac:dyDescent="0.2">
      <c r="A675" s="136" t="s">
        <v>31</v>
      </c>
      <c r="B675" s="205">
        <v>783</v>
      </c>
      <c r="C675" s="189">
        <v>1296</v>
      </c>
      <c r="D675" s="190">
        <v>286</v>
      </c>
      <c r="E675" s="191">
        <v>410</v>
      </c>
      <c r="F675" s="188">
        <v>452</v>
      </c>
      <c r="G675" s="192">
        <v>1819</v>
      </c>
      <c r="H675" s="190">
        <v>1235</v>
      </c>
      <c r="I675" s="191">
        <v>2023</v>
      </c>
      <c r="J675" s="188">
        <v>215</v>
      </c>
      <c r="K675" s="189">
        <v>84</v>
      </c>
      <c r="L675" s="190">
        <v>875</v>
      </c>
      <c r="M675" s="188">
        <v>230</v>
      </c>
      <c r="N675" s="193">
        <v>1664</v>
      </c>
      <c r="O675" s="206">
        <v>930</v>
      </c>
      <c r="P675" s="188">
        <v>678</v>
      </c>
      <c r="Q675" s="189">
        <v>572</v>
      </c>
      <c r="R675" s="190">
        <v>943</v>
      </c>
      <c r="S675" s="191">
        <v>860</v>
      </c>
      <c r="T675" s="188">
        <v>211</v>
      </c>
      <c r="U675" s="192">
        <v>39</v>
      </c>
      <c r="V675" s="190">
        <v>1121</v>
      </c>
      <c r="W675" s="207">
        <v>517</v>
      </c>
      <c r="X675" s="188">
        <v>627</v>
      </c>
      <c r="Y675" s="192">
        <v>189</v>
      </c>
      <c r="Z675" s="190">
        <v>1372</v>
      </c>
      <c r="AA675" s="188">
        <v>1429</v>
      </c>
      <c r="AB675" s="169">
        <f t="shared" si="12404"/>
        <v>10462</v>
      </c>
      <c r="AC675" s="170">
        <f t="shared" si="12405"/>
        <v>10398</v>
      </c>
      <c r="BI675" s="136" t="s">
        <v>31</v>
      </c>
      <c r="BJ675" s="128">
        <f>B675/B684</f>
        <v>7.0693391115926332E-2</v>
      </c>
      <c r="BK675" s="129">
        <f t="shared" ref="BK675" si="12788">C675/C684</f>
        <v>9.9853609677170815E-2</v>
      </c>
      <c r="BL675" s="130">
        <f t="shared" ref="BL675" si="12789">D675/D684</f>
        <v>6.4749830201494232E-2</v>
      </c>
      <c r="BM675" s="131">
        <f t="shared" ref="BM675" si="12790">E675/E684</f>
        <v>8.4362139917695478E-2</v>
      </c>
      <c r="BN675" s="128">
        <f t="shared" ref="BN675" si="12791">F675/F684</f>
        <v>3.6828811211602704E-2</v>
      </c>
      <c r="BO675" s="129">
        <f t="shared" ref="BO675" si="12792">G675/G684</f>
        <v>0.11953735953210226</v>
      </c>
      <c r="BP675" s="130">
        <f t="shared" ref="BP675" si="12793">H675/H684</f>
        <v>6.9261398687678763E-2</v>
      </c>
      <c r="BQ675" s="131">
        <f t="shared" ref="BQ675" si="12794">I675/I684</f>
        <v>9.9478756884343031E-2</v>
      </c>
      <c r="BR675" s="128">
        <f t="shared" ref="BR675" si="12795">J675/J684</f>
        <v>8.4812623274161739E-2</v>
      </c>
      <c r="BS675" s="129">
        <f t="shared" ref="BS675" si="12796">K675/K684</f>
        <v>3.8009049773755653E-2</v>
      </c>
      <c r="BT675" s="130">
        <f t="shared" ref="BT675" si="12797">L675/L684</f>
        <v>9.934150772025431E-2</v>
      </c>
      <c r="BU675" s="128">
        <f t="shared" ref="BU675" si="12798">M675/M684</f>
        <v>2.9681249193444316E-2</v>
      </c>
      <c r="BV675" s="132">
        <f t="shared" ref="BV675" si="12799">N675/N684</f>
        <v>8.6743470781421056E-2</v>
      </c>
      <c r="BW675" s="133">
        <f t="shared" ref="BW675" si="12800">O675/O684</f>
        <v>5.3377719106927624E-2</v>
      </c>
      <c r="BX675" s="128">
        <f t="shared" ref="BX675" si="12801">P675/P684</f>
        <v>6.9581280788177338E-2</v>
      </c>
      <c r="BY675" s="129">
        <f t="shared" ref="BY675" si="12802">Q675/Q684</f>
        <v>7.1760130472964492E-2</v>
      </c>
      <c r="BZ675" s="130">
        <f t="shared" ref="BZ675" si="12803">R675/R684</f>
        <v>7.2555205047318619E-2</v>
      </c>
      <c r="CA675" s="131">
        <f t="shared" ref="CA675" si="12804">S675/S684</f>
        <v>7.3497991624647471E-2</v>
      </c>
      <c r="CB675" s="128">
        <f t="shared" ref="CB675" si="12805">T675/T684</f>
        <v>8.8655462184873954E-2</v>
      </c>
      <c r="CC675" s="129">
        <f t="shared" ref="CC675" si="12806">U675/U684</f>
        <v>1.9607843137254902E-2</v>
      </c>
      <c r="CD675" s="130">
        <f t="shared" ref="CD675" si="12807">V675/V684</f>
        <v>0.11376090927542115</v>
      </c>
      <c r="CE675" s="131">
        <f t="shared" ref="CE675" si="12808">W675/W684</f>
        <v>4.8485416862046327E-2</v>
      </c>
      <c r="CF675" s="128">
        <f t="shared" ref="CF675" si="12809">X675/X684</f>
        <v>7.6370280146163219E-2</v>
      </c>
      <c r="CG675" s="129">
        <f t="shared" ref="CG675" si="12810">Y675/Y684</f>
        <v>4.6655146877314244E-2</v>
      </c>
      <c r="CH675" s="130">
        <f t="shared" ref="CH675" si="12811">Z675/Z684</f>
        <v>7.9009501871580762E-2</v>
      </c>
      <c r="CI675" s="128">
        <f t="shared" ref="CI675" si="12812">AA675/AA684</f>
        <v>7.5190739279137067E-2</v>
      </c>
      <c r="CJ675" s="134">
        <f t="shared" ref="CJ675" si="12813">AB675/AB684</f>
        <v>7.6547672181045273E-2</v>
      </c>
      <c r="CK675" s="135">
        <f t="shared" ref="CK675" si="12814">AC675/AC684</f>
        <v>7.6369405232310478E-2</v>
      </c>
    </row>
    <row r="676" spans="1:89" x14ac:dyDescent="0.2">
      <c r="A676" s="145" t="s">
        <v>32</v>
      </c>
      <c r="B676" s="202">
        <v>821</v>
      </c>
      <c r="C676" s="196">
        <v>1030</v>
      </c>
      <c r="D676" s="197">
        <v>171</v>
      </c>
      <c r="E676" s="198">
        <v>441</v>
      </c>
      <c r="F676" s="195">
        <v>453</v>
      </c>
      <c r="G676" s="199">
        <v>1728</v>
      </c>
      <c r="H676" s="197">
        <v>1050</v>
      </c>
      <c r="I676" s="198">
        <v>1792</v>
      </c>
      <c r="J676" s="195">
        <v>293</v>
      </c>
      <c r="K676" s="196">
        <v>80</v>
      </c>
      <c r="L676" s="197">
        <v>942</v>
      </c>
      <c r="M676" s="195">
        <v>226</v>
      </c>
      <c r="N676" s="200">
        <v>1700</v>
      </c>
      <c r="O676" s="203">
        <v>1176</v>
      </c>
      <c r="P676" s="195">
        <v>428</v>
      </c>
      <c r="Q676" s="196">
        <v>676</v>
      </c>
      <c r="R676" s="197">
        <v>770</v>
      </c>
      <c r="S676" s="198">
        <v>1069</v>
      </c>
      <c r="T676" s="195">
        <v>124</v>
      </c>
      <c r="U676" s="199">
        <v>66</v>
      </c>
      <c r="V676" s="197">
        <v>1299</v>
      </c>
      <c r="W676" s="204">
        <v>580</v>
      </c>
      <c r="X676" s="195">
        <v>427</v>
      </c>
      <c r="Y676" s="199">
        <v>249</v>
      </c>
      <c r="Z676" s="197">
        <v>1079</v>
      </c>
      <c r="AA676" s="195">
        <v>1744</v>
      </c>
      <c r="AB676" s="169">
        <f t="shared" si="12404"/>
        <v>9557</v>
      </c>
      <c r="AC676" s="170">
        <f t="shared" si="12405"/>
        <v>10857</v>
      </c>
      <c r="BI676" s="145" t="s">
        <v>32</v>
      </c>
      <c r="BJ676" s="128">
        <f>B676/B684</f>
        <v>7.4124232574936805E-2</v>
      </c>
      <c r="BK676" s="129">
        <f t="shared" ref="BK676" si="12815">C676/C684</f>
        <v>7.9358964481084829E-2</v>
      </c>
      <c r="BL676" s="130">
        <f t="shared" ref="BL676" si="12816">D676/D684</f>
        <v>3.871405931627802E-2</v>
      </c>
      <c r="BM676" s="131">
        <f t="shared" ref="BM676" si="12817">E676/E684</f>
        <v>9.0740740740740747E-2</v>
      </c>
      <c r="BN676" s="128">
        <f t="shared" ref="BN676" si="12818">F676/F684</f>
        <v>3.6910290882424833E-2</v>
      </c>
      <c r="BO676" s="129">
        <f t="shared" ref="BO676" si="12819">G676/G684</f>
        <v>0.11355720575671946</v>
      </c>
      <c r="BP676" s="130">
        <f t="shared" ref="BP676" si="12820">H676/H684</f>
        <v>5.8886209410577088E-2</v>
      </c>
      <c r="BQ676" s="131">
        <f t="shared" ref="BQ676" si="12821">I676/I684</f>
        <v>8.8119590873328088E-2</v>
      </c>
      <c r="BR676" s="128">
        <f t="shared" ref="BR676" si="12822">J676/J684</f>
        <v>0.11558185404339251</v>
      </c>
      <c r="BS676" s="129">
        <f t="shared" ref="BS676" si="12823">K676/K684</f>
        <v>3.6199095022624438E-2</v>
      </c>
      <c r="BT676" s="130">
        <f t="shared" ref="BT676" si="12824">L676/L684</f>
        <v>0.10694822888283378</v>
      </c>
      <c r="BU676" s="128">
        <f t="shared" ref="BU676" si="12825">M676/M684</f>
        <v>2.9165053555297457E-2</v>
      </c>
      <c r="BV676" s="132">
        <f t="shared" ref="BV676" si="12826">N676/N684</f>
        <v>8.8620132408903721E-2</v>
      </c>
      <c r="BW676" s="133">
        <f t="shared" ref="BW676" si="12827">O676/O684</f>
        <v>6.7496986741663323E-2</v>
      </c>
      <c r="BX676" s="128">
        <f t="shared" ref="BX676" si="12828">P676/P684</f>
        <v>4.3924466338259444E-2</v>
      </c>
      <c r="BY676" s="129">
        <f t="shared" ref="BY676" si="12829">Q676/Q684</f>
        <v>8.4807426922594409E-2</v>
      </c>
      <c r="BZ676" s="130">
        <f t="shared" ref="BZ676" si="12830">R676/R684</f>
        <v>5.9244441024851886E-2</v>
      </c>
      <c r="CA676" s="131">
        <f t="shared" ref="CA676" si="12831">S676/S684</f>
        <v>9.1359712845055979E-2</v>
      </c>
      <c r="CB676" s="128">
        <f t="shared" ref="CB676" si="12832">T676/T684</f>
        <v>5.2100840336134456E-2</v>
      </c>
      <c r="CC676" s="129">
        <f t="shared" ref="CC676" si="12833">U676/U684</f>
        <v>3.3182503770739065E-2</v>
      </c>
      <c r="CD676" s="130">
        <f t="shared" ref="CD676" si="12834">V676/V684</f>
        <v>0.13182463974020703</v>
      </c>
      <c r="CE676" s="131">
        <f t="shared" ref="CE676" si="12835">W676/W684</f>
        <v>5.4393697833630308E-2</v>
      </c>
      <c r="CF676" s="128">
        <f t="shared" ref="CF676" si="12836">X676/X684</f>
        <v>5.2009744214372718E-2</v>
      </c>
      <c r="CG676" s="129">
        <f t="shared" ref="CG676" si="12837">Y676/Y684</f>
        <v>6.1466304616144163E-2</v>
      </c>
      <c r="CH676" s="130">
        <f t="shared" ref="CH676" si="12838">Z676/Z684</f>
        <v>6.2136481428160091E-2</v>
      </c>
      <c r="CI676" s="128">
        <f t="shared" ref="CI676" si="12839">AA676/AA684</f>
        <v>9.1765324914496182E-2</v>
      </c>
      <c r="CJ676" s="134">
        <f t="shared" ref="CJ676" si="12840">AB676/AB684</f>
        <v>6.992602781822306E-2</v>
      </c>
      <c r="CK676" s="135">
        <f t="shared" ref="CK676" si="12841">AC676/AC684</f>
        <v>7.9740587863742524E-2</v>
      </c>
    </row>
    <row r="677" spans="1:89" x14ac:dyDescent="0.2">
      <c r="A677" s="136" t="s">
        <v>33</v>
      </c>
      <c r="B677" s="205">
        <v>682</v>
      </c>
      <c r="C677" s="189">
        <v>769</v>
      </c>
      <c r="D677" s="190">
        <v>128</v>
      </c>
      <c r="E677" s="191">
        <v>343</v>
      </c>
      <c r="F677" s="188">
        <v>370</v>
      </c>
      <c r="G677" s="192">
        <v>1283</v>
      </c>
      <c r="H677" s="190">
        <v>715</v>
      </c>
      <c r="I677" s="191">
        <v>1475</v>
      </c>
      <c r="J677" s="188">
        <v>208</v>
      </c>
      <c r="K677" s="189">
        <v>52</v>
      </c>
      <c r="L677" s="190">
        <v>957</v>
      </c>
      <c r="M677" s="188">
        <v>210</v>
      </c>
      <c r="N677" s="193">
        <v>1159</v>
      </c>
      <c r="O677" s="206">
        <v>891</v>
      </c>
      <c r="P677" s="188">
        <v>333</v>
      </c>
      <c r="Q677" s="189">
        <v>512</v>
      </c>
      <c r="R677" s="190">
        <v>622</v>
      </c>
      <c r="S677" s="191">
        <v>914</v>
      </c>
      <c r="T677" s="188">
        <v>88</v>
      </c>
      <c r="U677" s="192">
        <v>70</v>
      </c>
      <c r="V677" s="190">
        <v>792</v>
      </c>
      <c r="W677" s="207">
        <v>418</v>
      </c>
      <c r="X677" s="188">
        <v>267</v>
      </c>
      <c r="Y677" s="192">
        <v>225</v>
      </c>
      <c r="Z677" s="190">
        <v>910</v>
      </c>
      <c r="AA677" s="188">
        <v>1155</v>
      </c>
      <c r="AB677" s="169">
        <f t="shared" si="12404"/>
        <v>7231</v>
      </c>
      <c r="AC677" s="170">
        <f t="shared" si="12405"/>
        <v>8317</v>
      </c>
      <c r="BI677" s="136" t="s">
        <v>33</v>
      </c>
      <c r="BJ677" s="128">
        <f>B677/B684</f>
        <v>6.1574575659082705E-2</v>
      </c>
      <c r="BK677" s="129">
        <f t="shared" ref="BK677" si="12842">C677/C684</f>
        <v>5.9249556976654599E-2</v>
      </c>
      <c r="BL677" s="130">
        <f t="shared" ref="BL677" si="12843">D677/D684</f>
        <v>2.8978944985284128E-2</v>
      </c>
      <c r="BM677" s="131">
        <f t="shared" ref="BM677" si="12844">E677/E684</f>
        <v>7.0576131687242805E-2</v>
      </c>
      <c r="BN677" s="128">
        <f t="shared" ref="BN677" si="12845">F677/F684</f>
        <v>3.0147478204188054E-2</v>
      </c>
      <c r="BO677" s="129">
        <f t="shared" ref="BO677" si="12846">G677/G684</f>
        <v>8.4313596635342047E-2</v>
      </c>
      <c r="BP677" s="130">
        <f t="shared" ref="BP677" si="12847">H677/H684</f>
        <v>4.0098704503392965E-2</v>
      </c>
      <c r="BQ677" s="131">
        <f t="shared" ref="BQ677" si="12848">I677/I684</f>
        <v>7.2531471282454754E-2</v>
      </c>
      <c r="BR677" s="128">
        <f t="shared" ref="BR677" si="12849">J677/J684</f>
        <v>8.2051282051282051E-2</v>
      </c>
      <c r="BS677" s="129">
        <f t="shared" ref="BS677" si="12850">K677/K684</f>
        <v>2.3529411764705882E-2</v>
      </c>
      <c r="BT677" s="130">
        <f t="shared" ref="BT677" si="12851">L677/L684</f>
        <v>0.10865122615803814</v>
      </c>
      <c r="BU677" s="128">
        <f t="shared" ref="BU677" si="12852">M677/M684</f>
        <v>2.7100271002710029E-2</v>
      </c>
      <c r="BV677" s="132">
        <f t="shared" ref="BV677" si="12853">N677/N684</f>
        <v>6.0418078507011419E-2</v>
      </c>
      <c r="BW677" s="133">
        <f t="shared" ref="BW677" si="12854">O677/O684</f>
        <v>5.1139298628250014E-2</v>
      </c>
      <c r="BX677" s="128">
        <f t="shared" ref="BX677" si="12855">P677/P684</f>
        <v>3.417487684729064E-2</v>
      </c>
      <c r="BY677" s="129">
        <f t="shared" ref="BY677" si="12856">Q677/Q684</f>
        <v>6.4232844059716479E-2</v>
      </c>
      <c r="BZ677" s="130">
        <f t="shared" ref="BZ677" si="12857">R677/R684</f>
        <v>4.7857197814880355E-2</v>
      </c>
      <c r="CA677" s="131">
        <f t="shared" ref="CA677" si="12858">S677/S684</f>
        <v>7.8112981796427658E-2</v>
      </c>
      <c r="CB677" s="128">
        <f t="shared" ref="CB677" si="12859">T677/T684</f>
        <v>3.6974789915966387E-2</v>
      </c>
      <c r="CC677" s="129">
        <f t="shared" ref="CC677" si="12860">U677/U684</f>
        <v>3.5193564605329311E-2</v>
      </c>
      <c r="CD677" s="130">
        <f t="shared" ref="CD677" si="12861">V677/V684</f>
        <v>8.0373452405114676E-2</v>
      </c>
      <c r="CE677" s="131">
        <f t="shared" ref="CE677" si="12862">W677/W684</f>
        <v>3.9200975335271497E-2</v>
      </c>
      <c r="CF677" s="128">
        <f t="shared" ref="CF677" si="12863">X677/X684</f>
        <v>3.2521315468940319E-2</v>
      </c>
      <c r="CG677" s="129">
        <f t="shared" ref="CG677" si="12864">Y677/Y684</f>
        <v>5.5541841520612194E-2</v>
      </c>
      <c r="CH677" s="130">
        <f t="shared" ref="CH677" si="12865">Z677/Z684</f>
        <v>5.2404261445436223E-2</v>
      </c>
      <c r="CI677" s="128">
        <f t="shared" ref="CI677" si="12866">AA677/AA684</f>
        <v>6.0773480662983423E-2</v>
      </c>
      <c r="CJ677" s="134">
        <f t="shared" ref="CJ677" si="12867">AB677/AB684</f>
        <v>5.2907304295654593E-2</v>
      </c>
      <c r="CK677" s="135">
        <f t="shared" ref="CK677" si="12868">AC677/AC684</f>
        <v>6.1085241711591284E-2</v>
      </c>
    </row>
    <row r="678" spans="1:89" x14ac:dyDescent="0.2">
      <c r="A678" s="145" t="s">
        <v>34</v>
      </c>
      <c r="B678" s="202">
        <v>133</v>
      </c>
      <c r="C678" s="196">
        <v>324</v>
      </c>
      <c r="D678" s="197">
        <v>70</v>
      </c>
      <c r="E678" s="198">
        <v>279</v>
      </c>
      <c r="F678" s="195">
        <v>156</v>
      </c>
      <c r="G678" s="199">
        <v>666</v>
      </c>
      <c r="H678" s="197">
        <v>264</v>
      </c>
      <c r="I678" s="198">
        <v>694</v>
      </c>
      <c r="J678" s="195">
        <v>61</v>
      </c>
      <c r="K678" s="196">
        <v>37</v>
      </c>
      <c r="L678" s="197">
        <v>280</v>
      </c>
      <c r="M678" s="195">
        <v>120</v>
      </c>
      <c r="N678" s="200">
        <v>417</v>
      </c>
      <c r="O678" s="203">
        <v>580</v>
      </c>
      <c r="P678" s="195">
        <v>215</v>
      </c>
      <c r="Q678" s="196">
        <v>289</v>
      </c>
      <c r="R678" s="197">
        <v>358</v>
      </c>
      <c r="S678" s="198">
        <v>366</v>
      </c>
      <c r="T678" s="195">
        <v>83</v>
      </c>
      <c r="U678" s="199">
        <v>59</v>
      </c>
      <c r="V678" s="197">
        <v>217</v>
      </c>
      <c r="W678" s="204">
        <v>223</v>
      </c>
      <c r="X678" s="195">
        <v>132</v>
      </c>
      <c r="Y678" s="199">
        <v>210</v>
      </c>
      <c r="Z678" s="197">
        <v>520</v>
      </c>
      <c r="AA678" s="195">
        <v>588</v>
      </c>
      <c r="AB678" s="169">
        <f t="shared" si="12404"/>
        <v>2906</v>
      </c>
      <c r="AC678" s="170">
        <f t="shared" si="12405"/>
        <v>4435</v>
      </c>
      <c r="BI678" s="145" t="s">
        <v>34</v>
      </c>
      <c r="BJ678" s="128">
        <f>B678/B684</f>
        <v>1.2007945106536655E-2</v>
      </c>
      <c r="BK678" s="129">
        <f t="shared" ref="BK678" si="12869">C678/C684</f>
        <v>2.4963402419292704E-2</v>
      </c>
      <c r="BL678" s="130">
        <f t="shared" ref="BL678" si="12870">D678/D684</f>
        <v>1.5847860538827259E-2</v>
      </c>
      <c r="BM678" s="131">
        <f t="shared" ref="BM678" si="12871">E678/E684</f>
        <v>5.7407407407407407E-2</v>
      </c>
      <c r="BN678" s="128">
        <f t="shared" ref="BN678" si="12872">F678/F684</f>
        <v>1.2710828648252261E-2</v>
      </c>
      <c r="BO678" s="129">
        <f t="shared" ref="BO678" si="12873">G678/G684</f>
        <v>4.3766839718735621E-2</v>
      </c>
      <c r="BP678" s="130">
        <f t="shared" ref="BP678" si="12874">H678/H684</f>
        <v>1.4805675508945095E-2</v>
      </c>
      <c r="BQ678" s="131">
        <f t="shared" ref="BQ678" si="12875">I678/I684</f>
        <v>3.4126671911880409E-2</v>
      </c>
      <c r="BR678" s="128">
        <f t="shared" ref="BR678" si="12876">J678/J684</f>
        <v>2.4063116370808678E-2</v>
      </c>
      <c r="BS678" s="129">
        <f t="shared" ref="BS678" si="12877">K678/K684</f>
        <v>1.67420814479638E-2</v>
      </c>
      <c r="BT678" s="130">
        <f t="shared" ref="BT678" si="12878">L678/L684</f>
        <v>3.1789282470481378E-2</v>
      </c>
      <c r="BU678" s="128">
        <f t="shared" ref="BU678" si="12879">M678/M684</f>
        <v>1.548586914440573E-2</v>
      </c>
      <c r="BV678" s="132">
        <f t="shared" ref="BV678" si="12880">N678/N684</f>
        <v>2.173799718500756E-2</v>
      </c>
      <c r="BW678" s="133">
        <f t="shared" ref="BW678" si="12881">O678/O684</f>
        <v>3.3289330195718302E-2</v>
      </c>
      <c r="BX678" s="128">
        <f t="shared" ref="BX678" si="12882">P678/P684</f>
        <v>2.2064860426929393E-2</v>
      </c>
      <c r="BY678" s="129">
        <f t="shared" ref="BY678" si="12883">Q678/Q684</f>
        <v>3.625642955714465E-2</v>
      </c>
      <c r="BZ678" s="130">
        <f t="shared" ref="BZ678" si="12884">R678/R684</f>
        <v>2.7544818034931137E-2</v>
      </c>
      <c r="CA678" s="131">
        <f t="shared" ref="CA678" si="12885">S678/S684</f>
        <v>3.1279377830954622E-2</v>
      </c>
      <c r="CB678" s="128">
        <f t="shared" ref="CB678" si="12886">T678/T684</f>
        <v>3.4873949579831934E-2</v>
      </c>
      <c r="CC678" s="129">
        <f t="shared" ref="CC678" si="12887">U678/U684</f>
        <v>2.9663147310206132E-2</v>
      </c>
      <c r="CD678" s="130">
        <f t="shared" ref="CD678" si="12888">V678/V684</f>
        <v>2.2021514105946823E-2</v>
      </c>
      <c r="CE678" s="131">
        <f t="shared" ref="CE678" si="12889">W678/W684</f>
        <v>2.0913438994654414E-2</v>
      </c>
      <c r="CF678" s="128">
        <f t="shared" ref="CF678" si="12890">X678/X684</f>
        <v>1.6077953714981729E-2</v>
      </c>
      <c r="CG678" s="129">
        <f t="shared" ref="CG678" si="12891">Y678/Y684</f>
        <v>5.1839052085904717E-2</v>
      </c>
      <c r="CH678" s="130">
        <f t="shared" ref="CH678" si="12892">Z678/Z684</f>
        <v>2.9945292254534985E-2</v>
      </c>
      <c r="CI678" s="128">
        <f t="shared" ref="CI678" si="12893">AA678/AA684</f>
        <v>3.0939226519337018E-2</v>
      </c>
      <c r="CJ678" s="134">
        <f t="shared" ref="CJ678" si="12894">AB678/AB684</f>
        <v>2.1262429302056733E-2</v>
      </c>
      <c r="CK678" s="135">
        <f t="shared" ref="CK678" si="12895">AC678/AC684</f>
        <v>3.2573409521571159E-2</v>
      </c>
    </row>
    <row r="679" spans="1:89" x14ac:dyDescent="0.2">
      <c r="A679" s="136" t="s">
        <v>35</v>
      </c>
      <c r="B679" s="205">
        <v>0</v>
      </c>
      <c r="C679" s="189">
        <v>102</v>
      </c>
      <c r="D679" s="190">
        <v>0</v>
      </c>
      <c r="E679" s="191">
        <v>53</v>
      </c>
      <c r="F679" s="188">
        <v>5</v>
      </c>
      <c r="G679" s="192">
        <v>176</v>
      </c>
      <c r="H679" s="190">
        <v>25</v>
      </c>
      <c r="I679" s="191">
        <v>159</v>
      </c>
      <c r="J679" s="188">
        <v>6</v>
      </c>
      <c r="K679" s="189">
        <v>6</v>
      </c>
      <c r="L679" s="190">
        <v>43</v>
      </c>
      <c r="M679" s="188">
        <v>16</v>
      </c>
      <c r="N679" s="193">
        <v>77</v>
      </c>
      <c r="O679" s="206">
        <v>67</v>
      </c>
      <c r="P679" s="188">
        <v>39</v>
      </c>
      <c r="Q679" s="189">
        <v>37</v>
      </c>
      <c r="R679" s="190">
        <v>56</v>
      </c>
      <c r="S679" s="191">
        <v>32</v>
      </c>
      <c r="T679" s="188">
        <v>1</v>
      </c>
      <c r="U679" s="192">
        <v>1</v>
      </c>
      <c r="V679" s="190">
        <v>38</v>
      </c>
      <c r="W679" s="207">
        <v>6</v>
      </c>
      <c r="X679" s="188">
        <v>13</v>
      </c>
      <c r="Y679" s="192">
        <v>9</v>
      </c>
      <c r="Z679" s="190">
        <v>46</v>
      </c>
      <c r="AA679" s="188">
        <v>54</v>
      </c>
      <c r="AB679" s="169">
        <f t="shared" si="12404"/>
        <v>349</v>
      </c>
      <c r="AC679" s="170">
        <f t="shared" si="12405"/>
        <v>718</v>
      </c>
      <c r="BI679" s="136" t="s">
        <v>35</v>
      </c>
      <c r="BJ679" s="128">
        <f>B679/B684</f>
        <v>0</v>
      </c>
      <c r="BK679" s="129">
        <f t="shared" ref="BK679" si="12896">C679/C684</f>
        <v>7.8588489097773332E-3</v>
      </c>
      <c r="BL679" s="130">
        <f t="shared" ref="BL679" si="12897">D679/D684</f>
        <v>0</v>
      </c>
      <c r="BM679" s="131">
        <f t="shared" ref="BM679" si="12898">E679/E684</f>
        <v>1.0905349794238683E-2</v>
      </c>
      <c r="BN679" s="128">
        <f t="shared" ref="BN679" si="12899">F679/F684</f>
        <v>4.0739835411064939E-4</v>
      </c>
      <c r="BO679" s="129">
        <f t="shared" ref="BO679" si="12900">G679/G684</f>
        <v>1.1566011697443649E-2</v>
      </c>
      <c r="BP679" s="130">
        <f t="shared" ref="BP679" si="12901">H679/H684</f>
        <v>1.40205260501374E-3</v>
      </c>
      <c r="BQ679" s="131">
        <f t="shared" ref="BQ679" si="12902">I679/I684</f>
        <v>7.8186467348544449E-3</v>
      </c>
      <c r="BR679" s="128">
        <f t="shared" ref="BR679" si="12903">J679/J684</f>
        <v>2.3668639053254438E-3</v>
      </c>
      <c r="BS679" s="129">
        <f t="shared" ref="BS679" si="12904">K679/K684</f>
        <v>2.7149321266968325E-3</v>
      </c>
      <c r="BT679" s="130">
        <f t="shared" ref="BT679" si="12905">L679/L684</f>
        <v>4.8819255222524978E-3</v>
      </c>
      <c r="BU679" s="128">
        <f t="shared" ref="BU679" si="12906">M679/M684</f>
        <v>2.0647825525874305E-3</v>
      </c>
      <c r="BV679" s="132">
        <f t="shared" ref="BV679" si="12907">N679/N684</f>
        <v>4.0139707032268157E-3</v>
      </c>
      <c r="BW679" s="133">
        <f t="shared" ref="BW679" si="12908">O679/O684</f>
        <v>3.8454915915743558E-3</v>
      </c>
      <c r="BX679" s="128">
        <f t="shared" ref="BX679" si="12909">P679/P684</f>
        <v>4.0024630541871924E-3</v>
      </c>
      <c r="BY679" s="129">
        <f t="shared" ref="BY679" si="12910">Q679/Q684</f>
        <v>4.641826621502948E-3</v>
      </c>
      <c r="BZ679" s="130">
        <f t="shared" ref="BZ679" si="12911">R679/R684</f>
        <v>4.3086866199892283E-3</v>
      </c>
      <c r="CA679" s="131">
        <f t="shared" ref="CA679" si="12912">S679/S684</f>
        <v>2.734808990684557E-3</v>
      </c>
      <c r="CB679" s="128">
        <f t="shared" ref="CB679" si="12913">T679/T684</f>
        <v>4.2016806722689078E-4</v>
      </c>
      <c r="CC679" s="129">
        <f t="shared" ref="CC679" si="12914">U679/U684</f>
        <v>5.0276520864756154E-4</v>
      </c>
      <c r="CD679" s="130">
        <f t="shared" ref="CD679" si="12915">V679/V684</f>
        <v>3.8563020093363102E-3</v>
      </c>
      <c r="CE679" s="131">
        <f t="shared" ref="CE679" si="12916">W679/W684</f>
        <v>5.6269342586514118E-4</v>
      </c>
      <c r="CF679" s="128">
        <f t="shared" ref="CF679" si="12917">X679/X684</f>
        <v>1.5834348355663825E-3</v>
      </c>
      <c r="CG679" s="129">
        <f t="shared" ref="CG679" si="12918">Y679/Y684</f>
        <v>2.221673660824488E-3</v>
      </c>
      <c r="CH679" s="130">
        <f t="shared" ref="CH679" si="12919">Z679/Z684</f>
        <v>2.6490066225165563E-3</v>
      </c>
      <c r="CI679" s="128">
        <f t="shared" ref="CI679" si="12920">AA679/AA684</f>
        <v>2.8413575374901341E-3</v>
      </c>
      <c r="CJ679" s="134">
        <f t="shared" ref="CJ679" si="12921">AB679/AB684</f>
        <v>2.5535402017955264E-3</v>
      </c>
      <c r="CK679" s="135">
        <f t="shared" ref="CK679" si="12922">AC679/AC684</f>
        <v>5.2734403689939334E-3</v>
      </c>
    </row>
    <row r="680" spans="1:89" x14ac:dyDescent="0.2">
      <c r="A680" s="145" t="s">
        <v>36</v>
      </c>
      <c r="B680" s="202">
        <v>0</v>
      </c>
      <c r="C680" s="196">
        <v>0</v>
      </c>
      <c r="D680" s="197">
        <v>0</v>
      </c>
      <c r="E680" s="198">
        <v>0</v>
      </c>
      <c r="F680" s="195">
        <v>0</v>
      </c>
      <c r="G680" s="199">
        <v>0</v>
      </c>
      <c r="H680" s="197">
        <v>0</v>
      </c>
      <c r="I680" s="198">
        <v>0</v>
      </c>
      <c r="J680" s="195">
        <v>0</v>
      </c>
      <c r="K680" s="199">
        <v>0</v>
      </c>
      <c r="L680" s="197">
        <v>0</v>
      </c>
      <c r="M680" s="195">
        <v>0</v>
      </c>
      <c r="N680" s="200">
        <v>0</v>
      </c>
      <c r="O680" s="203">
        <v>0</v>
      </c>
      <c r="P680" s="195">
        <v>0</v>
      </c>
      <c r="Q680" s="199">
        <v>0</v>
      </c>
      <c r="R680" s="197">
        <v>0</v>
      </c>
      <c r="S680" s="198">
        <v>0</v>
      </c>
      <c r="T680" s="195">
        <v>0</v>
      </c>
      <c r="U680" s="199">
        <v>0</v>
      </c>
      <c r="V680" s="197">
        <v>0</v>
      </c>
      <c r="W680" s="198">
        <v>0</v>
      </c>
      <c r="X680" s="195">
        <v>0</v>
      </c>
      <c r="Y680" s="199">
        <v>0</v>
      </c>
      <c r="Z680" s="197">
        <v>0</v>
      </c>
      <c r="AA680" s="195">
        <v>0</v>
      </c>
      <c r="AB680" s="169">
        <f t="shared" si="12404"/>
        <v>0</v>
      </c>
      <c r="AC680" s="170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71">
        <f t="shared" ref="AB681:AB683" si="12950">SUM(B681,D681,F681,H681,J681,L681,N681,P681,R681,T681,V681,X681,Z681)</f>
        <v>0</v>
      </c>
      <c r="AC681" s="172">
        <f t="shared" ref="AC681:AC683" si="12951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0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71">
        <f t="shared" si="12950"/>
        <v>0</v>
      </c>
      <c r="AC682" s="172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71">
        <f t="shared" si="12950"/>
        <v>0</v>
      </c>
      <c r="AC683" s="172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4.25" thickTop="1" thickBot="1" x14ac:dyDescent="0.25">
      <c r="A684" s="266" t="s">
        <v>13</v>
      </c>
      <c r="B684" s="20">
        <f t="shared" ref="B684:AA684" si="13033">SUM(B661:B683)</f>
        <v>11076</v>
      </c>
      <c r="C684" s="21">
        <f t="shared" si="13033"/>
        <v>12979</v>
      </c>
      <c r="D684" s="20">
        <f t="shared" si="13033"/>
        <v>4417</v>
      </c>
      <c r="E684" s="21">
        <f t="shared" si="13033"/>
        <v>4860</v>
      </c>
      <c r="F684" s="20">
        <f t="shared" si="13033"/>
        <v>12273</v>
      </c>
      <c r="G684" s="21">
        <f t="shared" si="13033"/>
        <v>15217</v>
      </c>
      <c r="H684" s="20">
        <f t="shared" si="13033"/>
        <v>17831</v>
      </c>
      <c r="I684" s="21">
        <f t="shared" si="13033"/>
        <v>20336</v>
      </c>
      <c r="J684" s="20">
        <f t="shared" si="13033"/>
        <v>2535</v>
      </c>
      <c r="K684" s="21">
        <f t="shared" si="13033"/>
        <v>2210</v>
      </c>
      <c r="L684" s="20">
        <f t="shared" si="13033"/>
        <v>8808</v>
      </c>
      <c r="M684" s="21">
        <f t="shared" si="13033"/>
        <v>7749</v>
      </c>
      <c r="N684" s="20">
        <f t="shared" si="13033"/>
        <v>19183</v>
      </c>
      <c r="O684" s="21">
        <f t="shared" si="13033"/>
        <v>17423</v>
      </c>
      <c r="P684" s="20">
        <f t="shared" si="13033"/>
        <v>9744</v>
      </c>
      <c r="Q684" s="21">
        <f t="shared" si="13033"/>
        <v>7971</v>
      </c>
      <c r="R684" s="20">
        <f t="shared" si="13033"/>
        <v>12997</v>
      </c>
      <c r="S684" s="21">
        <f t="shared" si="13033"/>
        <v>11701</v>
      </c>
      <c r="T684" s="20">
        <f t="shared" si="13033"/>
        <v>2380</v>
      </c>
      <c r="U684" s="21">
        <f t="shared" si="13033"/>
        <v>1989</v>
      </c>
      <c r="V684" s="20">
        <f t="shared" si="13033"/>
        <v>9854</v>
      </c>
      <c r="W684" s="21">
        <f t="shared" si="13033"/>
        <v>10663</v>
      </c>
      <c r="X684" s="20">
        <f t="shared" si="13033"/>
        <v>8210</v>
      </c>
      <c r="Y684" s="21">
        <f t="shared" si="13033"/>
        <v>4051</v>
      </c>
      <c r="Z684" s="20">
        <f t="shared" si="13033"/>
        <v>17365</v>
      </c>
      <c r="AA684" s="21">
        <f t="shared" si="13033"/>
        <v>19005</v>
      </c>
      <c r="AB684" s="173">
        <f t="shared" ref="AB684:AC684" si="13034">SUM(AB660:AB683)</f>
        <v>136673</v>
      </c>
      <c r="AC684" s="174">
        <f t="shared" si="13034"/>
        <v>136154</v>
      </c>
      <c r="BI684" s="266" t="s">
        <v>13</v>
      </c>
      <c r="BJ684" s="154">
        <f>SUM(BJ660:BJ683)</f>
        <v>1</v>
      </c>
      <c r="BK684" s="155">
        <f t="shared" ref="BK684:CK684" si="13035">SUM(BK660:BK683)</f>
        <v>1</v>
      </c>
      <c r="BL684" s="154">
        <f t="shared" si="13035"/>
        <v>0.99999999999999989</v>
      </c>
      <c r="BM684" s="155">
        <f t="shared" si="13035"/>
        <v>1</v>
      </c>
      <c r="BN684" s="154">
        <f t="shared" si="13035"/>
        <v>1.0000000000000002</v>
      </c>
      <c r="BO684" s="155">
        <f t="shared" si="13035"/>
        <v>1</v>
      </c>
      <c r="BP684" s="154">
        <f t="shared" si="13035"/>
        <v>1</v>
      </c>
      <c r="BQ684" s="155">
        <f t="shared" si="13035"/>
        <v>1.0000000000000002</v>
      </c>
      <c r="BR684" s="154">
        <f t="shared" si="13035"/>
        <v>1</v>
      </c>
      <c r="BS684" s="155">
        <f t="shared" si="13035"/>
        <v>0.99999999999999989</v>
      </c>
      <c r="BT684" s="154">
        <f t="shared" si="13035"/>
        <v>0.99999999999999989</v>
      </c>
      <c r="BU684" s="155">
        <f t="shared" si="13035"/>
        <v>1</v>
      </c>
      <c r="BV684" s="154">
        <f t="shared" si="13035"/>
        <v>1</v>
      </c>
      <c r="BW684" s="155">
        <f t="shared" si="13035"/>
        <v>0.99999999999999989</v>
      </c>
      <c r="BX684" s="154">
        <f t="shared" si="13035"/>
        <v>0.99999999999999989</v>
      </c>
      <c r="BY684" s="155">
        <f t="shared" si="13035"/>
        <v>1</v>
      </c>
      <c r="BZ684" s="154">
        <f t="shared" si="13035"/>
        <v>1</v>
      </c>
      <c r="CA684" s="155">
        <f t="shared" si="13035"/>
        <v>0.99999999999999989</v>
      </c>
      <c r="CB684" s="154">
        <f t="shared" si="13035"/>
        <v>0.99999999999999989</v>
      </c>
      <c r="CC684" s="155">
        <f t="shared" si="13035"/>
        <v>1</v>
      </c>
      <c r="CD684" s="154">
        <f t="shared" si="13035"/>
        <v>1</v>
      </c>
      <c r="CE684" s="155">
        <f t="shared" si="13035"/>
        <v>0.99999999999999989</v>
      </c>
      <c r="CF684" s="154">
        <f t="shared" si="13035"/>
        <v>1</v>
      </c>
      <c r="CG684" s="155">
        <f t="shared" si="13035"/>
        <v>0.99999999999999956</v>
      </c>
      <c r="CH684" s="154">
        <f t="shared" si="13035"/>
        <v>0.99999999999999989</v>
      </c>
      <c r="CI684" s="155">
        <f t="shared" si="13035"/>
        <v>1</v>
      </c>
      <c r="CJ684" s="154">
        <f t="shared" si="13035"/>
        <v>1</v>
      </c>
      <c r="CK684" s="155">
        <f t="shared" si="13035"/>
        <v>1</v>
      </c>
    </row>
    <row r="685" spans="1:89" ht="13.5" thickTop="1" x14ac:dyDescent="0.2">
      <c r="A685" s="186"/>
    </row>
    <row r="687" spans="1:89" x14ac:dyDescent="0.2">
      <c r="A687" s="300">
        <f>+A656+1</f>
        <v>44584</v>
      </c>
      <c r="B687" s="300"/>
      <c r="C687" s="300"/>
      <c r="D687" s="300"/>
      <c r="BI687" s="305">
        <f>+BI625+2</f>
        <v>44584</v>
      </c>
      <c r="BJ687" s="305"/>
      <c r="BK687" s="305"/>
      <c r="BL687" s="305"/>
    </row>
    <row r="688" spans="1:89" ht="13.5" thickBot="1" x14ac:dyDescent="0.25">
      <c r="AE688" s="269" t="s">
        <v>84</v>
      </c>
    </row>
    <row r="689" spans="1:89" ht="14.25" thickTop="1" thickBot="1" x14ac:dyDescent="0.25">
      <c r="A689" s="296" t="s">
        <v>0</v>
      </c>
      <c r="B689" s="298" t="s">
        <v>1</v>
      </c>
      <c r="C689" s="299"/>
      <c r="D689" s="298" t="s">
        <v>2</v>
      </c>
      <c r="E689" s="299"/>
      <c r="F689" s="298" t="s">
        <v>3</v>
      </c>
      <c r="G689" s="299"/>
      <c r="H689" s="298" t="s">
        <v>4</v>
      </c>
      <c r="I689" s="299"/>
      <c r="J689" s="298" t="s">
        <v>5</v>
      </c>
      <c r="K689" s="299"/>
      <c r="L689" s="298" t="s">
        <v>6</v>
      </c>
      <c r="M689" s="299"/>
      <c r="N689" s="298" t="s">
        <v>7</v>
      </c>
      <c r="O689" s="299"/>
      <c r="P689" s="298" t="s">
        <v>8</v>
      </c>
      <c r="Q689" s="299"/>
      <c r="R689" s="298" t="s">
        <v>9</v>
      </c>
      <c r="S689" s="299"/>
      <c r="T689" s="298" t="s">
        <v>10</v>
      </c>
      <c r="U689" s="299"/>
      <c r="V689" s="298" t="s">
        <v>11</v>
      </c>
      <c r="W689" s="299"/>
      <c r="X689" s="298" t="s">
        <v>12</v>
      </c>
      <c r="Y689" s="299"/>
      <c r="Z689" s="301" t="s">
        <v>40</v>
      </c>
      <c r="AA689" s="302"/>
      <c r="AB689" s="303" t="s">
        <v>41</v>
      </c>
      <c r="AC689" s="304"/>
      <c r="AE689" s="296" t="s">
        <v>0</v>
      </c>
      <c r="AF689" s="298" t="s">
        <v>1</v>
      </c>
      <c r="AG689" s="299"/>
      <c r="AH689" s="298" t="s">
        <v>2</v>
      </c>
      <c r="AI689" s="299"/>
      <c r="AJ689" s="298" t="s">
        <v>3</v>
      </c>
      <c r="AK689" s="299"/>
      <c r="AL689" s="298" t="s">
        <v>4</v>
      </c>
      <c r="AM689" s="299"/>
      <c r="AN689" s="298" t="s">
        <v>5</v>
      </c>
      <c r="AO689" s="299"/>
      <c r="AP689" s="298" t="s">
        <v>6</v>
      </c>
      <c r="AQ689" s="299"/>
      <c r="AR689" s="298" t="s">
        <v>7</v>
      </c>
      <c r="AS689" s="299"/>
      <c r="AT689" s="298" t="s">
        <v>8</v>
      </c>
      <c r="AU689" s="299"/>
      <c r="AV689" s="298" t="s">
        <v>9</v>
      </c>
      <c r="AW689" s="299"/>
      <c r="AX689" s="298" t="s">
        <v>10</v>
      </c>
      <c r="AY689" s="299"/>
      <c r="AZ689" s="298" t="s">
        <v>11</v>
      </c>
      <c r="BA689" s="299"/>
      <c r="BB689" s="298" t="s">
        <v>12</v>
      </c>
      <c r="BC689" s="299"/>
      <c r="BD689" s="301" t="s">
        <v>40</v>
      </c>
      <c r="BE689" s="302"/>
      <c r="BF689" s="303" t="s">
        <v>41</v>
      </c>
      <c r="BG689" s="304"/>
      <c r="BI689" s="296" t="s">
        <v>0</v>
      </c>
      <c r="BJ689" s="298" t="s">
        <v>1</v>
      </c>
      <c r="BK689" s="299"/>
      <c r="BL689" s="298" t="s">
        <v>2</v>
      </c>
      <c r="BM689" s="299"/>
      <c r="BN689" s="298" t="s">
        <v>3</v>
      </c>
      <c r="BO689" s="299"/>
      <c r="BP689" s="298" t="s">
        <v>4</v>
      </c>
      <c r="BQ689" s="299"/>
      <c r="BR689" s="298" t="s">
        <v>5</v>
      </c>
      <c r="BS689" s="299"/>
      <c r="BT689" s="298" t="s">
        <v>6</v>
      </c>
      <c r="BU689" s="299"/>
      <c r="BV689" s="298" t="s">
        <v>7</v>
      </c>
      <c r="BW689" s="299"/>
      <c r="BX689" s="298" t="s">
        <v>8</v>
      </c>
      <c r="BY689" s="299"/>
      <c r="BZ689" s="298" t="s">
        <v>9</v>
      </c>
      <c r="CA689" s="299"/>
      <c r="CB689" s="298" t="s">
        <v>10</v>
      </c>
      <c r="CC689" s="299"/>
      <c r="CD689" s="298" t="s">
        <v>11</v>
      </c>
      <c r="CE689" s="299"/>
      <c r="CF689" s="298" t="s">
        <v>12</v>
      </c>
      <c r="CG689" s="299"/>
      <c r="CH689" s="301" t="s">
        <v>40</v>
      </c>
      <c r="CI689" s="302"/>
      <c r="CJ689" s="298" t="s">
        <v>41</v>
      </c>
      <c r="CK689" s="299"/>
    </row>
    <row r="690" spans="1:89" ht="15" thickTop="1" thickBot="1" x14ac:dyDescent="0.3">
      <c r="A690" s="297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75" t="s">
        <v>14</v>
      </c>
      <c r="AC690" s="176" t="s">
        <v>15</v>
      </c>
      <c r="AE690" s="297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75" t="s">
        <v>14</v>
      </c>
      <c r="BG690" s="176" t="s">
        <v>15</v>
      </c>
      <c r="BI690" s="297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85"/>
      <c r="D691" s="126"/>
      <c r="E691" s="179"/>
      <c r="F691" s="125"/>
      <c r="G691" s="127"/>
      <c r="H691" s="126"/>
      <c r="I691" s="179"/>
      <c r="J691" s="125"/>
      <c r="K691" s="127"/>
      <c r="L691" s="126"/>
      <c r="M691" s="125"/>
      <c r="N691" s="178"/>
      <c r="O691" s="180"/>
      <c r="P691" s="125"/>
      <c r="Q691" s="127"/>
      <c r="R691" s="126"/>
      <c r="S691" s="179"/>
      <c r="T691" s="125"/>
      <c r="U691" s="127"/>
      <c r="V691" s="126"/>
      <c r="W691" s="179"/>
      <c r="X691" s="125"/>
      <c r="Y691" s="127"/>
      <c r="Z691" s="183"/>
      <c r="AA691" s="184"/>
      <c r="AB691" s="169">
        <f>B691+D691+F691+H691+J691+L691+N691+P691+R691+T691+V691+X691+Z691</f>
        <v>0</v>
      </c>
      <c r="AC691" s="170">
        <f>C691+E691+G691+I691+K691+M691+O691+Q691+S691+U691+W691+Y691+AA691</f>
        <v>0</v>
      </c>
      <c r="AD691" s="232"/>
      <c r="AE691" s="272" t="str">
        <f>$AE$9</f>
        <v>07:00 - 07:59</v>
      </c>
      <c r="AF691" s="125">
        <f>SUMIF($A$9:$A$32,$AE691,B$691:B$714)</f>
        <v>384</v>
      </c>
      <c r="AG691" s="185">
        <f t="shared" ref="AG691:AV693" si="13036">SUMIF($A$9:$A$32,$AE691,C$691:C$714)</f>
        <v>379</v>
      </c>
      <c r="AH691" s="126">
        <f t="shared" si="13036"/>
        <v>145</v>
      </c>
      <c r="AI691" s="179">
        <f t="shared" si="13036"/>
        <v>169</v>
      </c>
      <c r="AJ691" s="125">
        <f t="shared" si="13036"/>
        <v>632</v>
      </c>
      <c r="AK691" s="127">
        <f t="shared" si="13036"/>
        <v>483</v>
      </c>
      <c r="AL691" s="126">
        <f t="shared" si="13036"/>
        <v>700</v>
      </c>
      <c r="AM691" s="179">
        <f t="shared" si="13036"/>
        <v>691</v>
      </c>
      <c r="AN691" s="125">
        <f t="shared" si="13036"/>
        <v>59</v>
      </c>
      <c r="AO691" s="127">
        <f t="shared" si="13036"/>
        <v>109</v>
      </c>
      <c r="AP691" s="126">
        <f t="shared" si="13036"/>
        <v>196</v>
      </c>
      <c r="AQ691" s="125">
        <f t="shared" si="13036"/>
        <v>365</v>
      </c>
      <c r="AR691" s="178">
        <f t="shared" si="13036"/>
        <v>709</v>
      </c>
      <c r="AS691" s="180">
        <f t="shared" si="13036"/>
        <v>680</v>
      </c>
      <c r="AT691" s="125">
        <f t="shared" si="13036"/>
        <v>353</v>
      </c>
      <c r="AU691" s="127">
        <f t="shared" si="13036"/>
        <v>294</v>
      </c>
      <c r="AV691" s="126">
        <f t="shared" si="13036"/>
        <v>511</v>
      </c>
      <c r="AW691" s="179">
        <f t="shared" ref="AW691:BE693" si="13037">SUMIF($A$9:$A$32,$AE691,S$691:S$714)</f>
        <v>436</v>
      </c>
      <c r="AX691" s="125">
        <f t="shared" si="13037"/>
        <v>100</v>
      </c>
      <c r="AY691" s="127">
        <f t="shared" si="13037"/>
        <v>99</v>
      </c>
      <c r="AZ691" s="126">
        <f t="shared" si="13037"/>
        <v>306</v>
      </c>
      <c r="BA691" s="179">
        <f t="shared" si="13037"/>
        <v>407</v>
      </c>
      <c r="BB691" s="125">
        <f t="shared" si="13037"/>
        <v>343</v>
      </c>
      <c r="BC691" s="127">
        <f t="shared" si="13037"/>
        <v>145</v>
      </c>
      <c r="BD691" s="183">
        <f t="shared" si="13037"/>
        <v>742</v>
      </c>
      <c r="BE691" s="184">
        <f t="shared" si="13037"/>
        <v>715</v>
      </c>
      <c r="BF691" s="169">
        <f>AF691+AH691+AJ691+AL691+AN691+AP691+AR691+AT691+AV691+AX691+AZ691+BB691+BD691</f>
        <v>5180</v>
      </c>
      <c r="BG691" s="170">
        <f>AG691+AI691+AK691+AM691+AO691+AQ691+AS691+AU691+AW691+AY691+BA691+BC691+BE691</f>
        <v>4972</v>
      </c>
      <c r="BH691" s="23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2">
      <c r="A692" s="136" t="s">
        <v>17</v>
      </c>
      <c r="B692" s="188">
        <v>81</v>
      </c>
      <c r="C692" s="189">
        <v>0</v>
      </c>
      <c r="D692" s="190">
        <v>40</v>
      </c>
      <c r="E692" s="191">
        <v>0</v>
      </c>
      <c r="F692" s="188">
        <v>167</v>
      </c>
      <c r="G692" s="192">
        <v>2</v>
      </c>
      <c r="H692" s="190">
        <v>113</v>
      </c>
      <c r="I692" s="191">
        <v>12</v>
      </c>
      <c r="J692" s="188">
        <v>3</v>
      </c>
      <c r="K692" s="192">
        <v>6</v>
      </c>
      <c r="L692" s="190">
        <v>15</v>
      </c>
      <c r="M692" s="188">
        <v>17</v>
      </c>
      <c r="N692" s="193">
        <v>61</v>
      </c>
      <c r="O692" s="194">
        <v>37</v>
      </c>
      <c r="P692" s="188">
        <v>21</v>
      </c>
      <c r="Q692" s="192">
        <v>18</v>
      </c>
      <c r="R692" s="190">
        <v>6</v>
      </c>
      <c r="S692" s="191">
        <v>30</v>
      </c>
      <c r="T692" s="188">
        <v>0</v>
      </c>
      <c r="U692" s="192">
        <v>0</v>
      </c>
      <c r="V692" s="190">
        <v>0</v>
      </c>
      <c r="W692" s="191">
        <v>0</v>
      </c>
      <c r="X692" s="188">
        <v>0</v>
      </c>
      <c r="Y692" s="192">
        <v>0</v>
      </c>
      <c r="Z692" s="190">
        <v>0</v>
      </c>
      <c r="AA692" s="188">
        <v>0</v>
      </c>
      <c r="AB692" s="169">
        <f t="shared" ref="AB692:AB711" si="13065">B692+D692+F692+H692+J692+L692+N692+P692+R692+T692+V692+X692+Z692</f>
        <v>507</v>
      </c>
      <c r="AC692" s="170">
        <f t="shared" ref="AC692:AC711" si="13066">C692+E692+G692+I692+K692+M692+O692+Q692+S692+U692+W692+Y692+AA692</f>
        <v>122</v>
      </c>
      <c r="AD692" s="232"/>
      <c r="AE692" s="274" t="str">
        <f>$AE$10</f>
        <v>08:00 - 08:59</v>
      </c>
      <c r="AF692" s="125">
        <f>SUMIF($A$9:$A$32,$AE692,B$691:B$714)</f>
        <v>629</v>
      </c>
      <c r="AG692" s="189">
        <f t="shared" si="13036"/>
        <v>404</v>
      </c>
      <c r="AH692" s="190">
        <f t="shared" si="13036"/>
        <v>183</v>
      </c>
      <c r="AI692" s="191">
        <f t="shared" si="13036"/>
        <v>160</v>
      </c>
      <c r="AJ692" s="275">
        <f t="shared" si="13036"/>
        <v>676</v>
      </c>
      <c r="AK692" s="192">
        <f t="shared" si="13036"/>
        <v>415</v>
      </c>
      <c r="AL692" s="190">
        <f t="shared" si="13036"/>
        <v>906</v>
      </c>
      <c r="AM692" s="191">
        <f t="shared" si="13036"/>
        <v>669</v>
      </c>
      <c r="AN692" s="275">
        <f t="shared" si="13036"/>
        <v>58</v>
      </c>
      <c r="AO692" s="192">
        <f t="shared" si="13036"/>
        <v>129</v>
      </c>
      <c r="AP692" s="190">
        <f t="shared" si="13036"/>
        <v>159</v>
      </c>
      <c r="AQ692" s="275">
        <f t="shared" si="13036"/>
        <v>492</v>
      </c>
      <c r="AR692" s="193">
        <f t="shared" si="13036"/>
        <v>679</v>
      </c>
      <c r="AS692" s="194">
        <f t="shared" si="13036"/>
        <v>850</v>
      </c>
      <c r="AT692" s="275">
        <f t="shared" si="13036"/>
        <v>391</v>
      </c>
      <c r="AU692" s="192">
        <f t="shared" si="13036"/>
        <v>259</v>
      </c>
      <c r="AV692" s="190">
        <f t="shared" si="13036"/>
        <v>637</v>
      </c>
      <c r="AW692" s="191">
        <f t="shared" si="13037"/>
        <v>427</v>
      </c>
      <c r="AX692" s="275">
        <f t="shared" si="13037"/>
        <v>61</v>
      </c>
      <c r="AY692" s="192">
        <f t="shared" si="13037"/>
        <v>103</v>
      </c>
      <c r="AZ692" s="190">
        <f t="shared" si="13037"/>
        <v>214</v>
      </c>
      <c r="BA692" s="191">
        <f t="shared" si="13037"/>
        <v>558</v>
      </c>
      <c r="BB692" s="275">
        <f t="shared" si="13037"/>
        <v>351</v>
      </c>
      <c r="BC692" s="192">
        <f t="shared" si="13037"/>
        <v>190</v>
      </c>
      <c r="BD692" s="190">
        <f t="shared" si="13037"/>
        <v>800</v>
      </c>
      <c r="BE692" s="275">
        <f t="shared" si="13037"/>
        <v>819</v>
      </c>
      <c r="BF692" s="171">
        <f>SUM(AF692,AH692,AJ692,AL692,AN692,AP692,AR692,AT692,AV692,AX692,AZ692,BB692,BD692)</f>
        <v>5744</v>
      </c>
      <c r="BG692" s="172">
        <f>SUM(AG692,AI692,AK692,AM692,AO692,AQ692,AS692,AU692,AW692,AY692,BA692,BC692,BE692)</f>
        <v>5475</v>
      </c>
      <c r="BH692" s="232"/>
      <c r="BI692" s="136" t="s">
        <v>17</v>
      </c>
      <c r="BJ692" s="128">
        <f>B692/B715</f>
        <v>8.8177661659046367E-3</v>
      </c>
      <c r="BK692" s="129">
        <f t="shared" ref="BK692" si="13067">C692/C715</f>
        <v>0</v>
      </c>
      <c r="BL692" s="130">
        <f t="shared" ref="BL692" si="13068">D692/D715</f>
        <v>1.3315579227696404E-2</v>
      </c>
      <c r="BM692" s="131">
        <f t="shared" ref="BM692" si="13069">E692/E715</f>
        <v>0</v>
      </c>
      <c r="BN692" s="128">
        <f t="shared" ref="BN692" si="13070">F692/F715</f>
        <v>1.7634635691657866E-2</v>
      </c>
      <c r="BO692" s="129">
        <f t="shared" ref="BO692" si="13071">G692/G715</f>
        <v>2.3584905660377359E-4</v>
      </c>
      <c r="BP692" s="130">
        <f t="shared" ref="BP692" si="13072">H692/H715</f>
        <v>8.0939760762123066E-3</v>
      </c>
      <c r="BQ692" s="131">
        <f t="shared" ref="BQ692" si="13073">I692/I715</f>
        <v>8.6157380815623207E-4</v>
      </c>
      <c r="BR692" s="128">
        <f t="shared" ref="BR692" si="13074">J692/J715</f>
        <v>1.9986675549633578E-3</v>
      </c>
      <c r="BS692" s="129">
        <f t="shared" ref="BS692" si="13075">K692/K715</f>
        <v>3.8289725590299937E-3</v>
      </c>
      <c r="BT692" s="130">
        <f t="shared" ref="BT692" si="13076">L692/L715</f>
        <v>2.75583318023149E-3</v>
      </c>
      <c r="BU692" s="128">
        <f t="shared" ref="BU692" si="13077">M692/M715</f>
        <v>3.0455034037979219E-3</v>
      </c>
      <c r="BV692" s="132">
        <f t="shared" ref="BV692" si="13078">N692/N715</f>
        <v>4.9249152268690454E-3</v>
      </c>
      <c r="BW692" s="133">
        <f t="shared" ref="BW692" si="13079">O692/O715</f>
        <v>3.0042221500487169E-3</v>
      </c>
      <c r="BX692" s="128">
        <f t="shared" ref="BX692" si="13080">P692/P715</f>
        <v>3.5311921977467632E-3</v>
      </c>
      <c r="BY692" s="129">
        <f t="shared" ref="BY692" si="13081">Q692/Q715</f>
        <v>3.0890681311137808E-3</v>
      </c>
      <c r="BZ692" s="130">
        <f t="shared" ref="BZ692" si="13082">R692/R715</f>
        <v>6.8259385665529011E-4</v>
      </c>
      <c r="CA692" s="131">
        <f t="shared" ref="CA692" si="13083">S692/S715</f>
        <v>3.2999670003299969E-3</v>
      </c>
      <c r="CB692" s="128">
        <f t="shared" ref="CB692" si="13084">T692/T715</f>
        <v>0</v>
      </c>
      <c r="CC692" s="129">
        <f t="shared" ref="CC692" si="13085">U692/U715</f>
        <v>0</v>
      </c>
      <c r="CD692" s="130">
        <f t="shared" ref="CD692" si="13086">V692/V715</f>
        <v>0</v>
      </c>
      <c r="CE692" s="131">
        <f t="shared" ref="CE692" si="13087">W692/W715</f>
        <v>0</v>
      </c>
      <c r="CF692" s="128">
        <f t="shared" ref="CF692" si="13088">X692/X715</f>
        <v>0</v>
      </c>
      <c r="CG692" s="129">
        <f t="shared" ref="CG692" si="13089">Y692/Y715</f>
        <v>0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5.3125720393151291E-3</v>
      </c>
      <c r="CK692" s="135">
        <f t="shared" ref="CK692" si="13093">AC692/AC715</f>
        <v>1.2810550853686708E-3</v>
      </c>
    </row>
    <row r="693" spans="1:89" ht="13.5" thickBot="1" x14ac:dyDescent="0.25">
      <c r="A693" s="145" t="s">
        <v>18</v>
      </c>
      <c r="B693" s="195">
        <v>289</v>
      </c>
      <c r="C693" s="196">
        <v>30</v>
      </c>
      <c r="D693" s="197">
        <v>133</v>
      </c>
      <c r="E693" s="198">
        <v>32</v>
      </c>
      <c r="F693" s="195">
        <v>662</v>
      </c>
      <c r="G693" s="199">
        <v>133</v>
      </c>
      <c r="H693" s="197">
        <v>504</v>
      </c>
      <c r="I693" s="198">
        <v>264</v>
      </c>
      <c r="J693" s="195">
        <v>31</v>
      </c>
      <c r="K693" s="199">
        <v>54</v>
      </c>
      <c r="L693" s="197">
        <v>95</v>
      </c>
      <c r="M693" s="195">
        <v>235</v>
      </c>
      <c r="N693" s="200">
        <v>337</v>
      </c>
      <c r="O693" s="201">
        <v>426</v>
      </c>
      <c r="P693" s="195">
        <v>218</v>
      </c>
      <c r="Q693" s="199">
        <v>238</v>
      </c>
      <c r="R693" s="197">
        <v>254</v>
      </c>
      <c r="S693" s="198">
        <v>222</v>
      </c>
      <c r="T693" s="195">
        <v>22</v>
      </c>
      <c r="U693" s="199">
        <v>103</v>
      </c>
      <c r="V693" s="197">
        <v>96</v>
      </c>
      <c r="W693" s="198">
        <v>257</v>
      </c>
      <c r="X693" s="195">
        <v>191</v>
      </c>
      <c r="Y693" s="199">
        <v>131</v>
      </c>
      <c r="Z693" s="197">
        <v>408</v>
      </c>
      <c r="AA693" s="195">
        <v>316</v>
      </c>
      <c r="AB693" s="169">
        <f t="shared" si="13065"/>
        <v>3240</v>
      </c>
      <c r="AC693" s="170">
        <f t="shared" si="13066"/>
        <v>2441</v>
      </c>
      <c r="AD693" s="232"/>
      <c r="AE693" s="272">
        <f>$AE$11</f>
        <v>0</v>
      </c>
      <c r="AF693" s="125">
        <f>SUMIF($A$9:$A$32,$AE693,B$691:B$714)</f>
        <v>0</v>
      </c>
      <c r="AG693" s="196">
        <f t="shared" si="13036"/>
        <v>0</v>
      </c>
      <c r="AH693" s="197">
        <f t="shared" si="13036"/>
        <v>0</v>
      </c>
      <c r="AI693" s="198">
        <f t="shared" si="13036"/>
        <v>0</v>
      </c>
      <c r="AJ693" s="195">
        <f t="shared" si="13036"/>
        <v>0</v>
      </c>
      <c r="AK693" s="199">
        <f t="shared" si="13036"/>
        <v>0</v>
      </c>
      <c r="AL693" s="197">
        <f t="shared" si="13036"/>
        <v>0</v>
      </c>
      <c r="AM693" s="198">
        <f t="shared" si="13036"/>
        <v>0</v>
      </c>
      <c r="AN693" s="195">
        <f t="shared" si="13036"/>
        <v>0</v>
      </c>
      <c r="AO693" s="199">
        <f t="shared" si="13036"/>
        <v>0</v>
      </c>
      <c r="AP693" s="197">
        <f t="shared" si="13036"/>
        <v>0</v>
      </c>
      <c r="AQ693" s="195">
        <f t="shared" si="13036"/>
        <v>0</v>
      </c>
      <c r="AR693" s="200">
        <f t="shared" si="13036"/>
        <v>0</v>
      </c>
      <c r="AS693" s="201">
        <f t="shared" si="13036"/>
        <v>0</v>
      </c>
      <c r="AT693" s="195">
        <f t="shared" si="13036"/>
        <v>0</v>
      </c>
      <c r="AU693" s="199">
        <f t="shared" si="13036"/>
        <v>0</v>
      </c>
      <c r="AV693" s="197">
        <f t="shared" si="13036"/>
        <v>0</v>
      </c>
      <c r="AW693" s="198">
        <f t="shared" si="13037"/>
        <v>0</v>
      </c>
      <c r="AX693" s="195">
        <f t="shared" si="13037"/>
        <v>0</v>
      </c>
      <c r="AY693" s="199">
        <f t="shared" si="13037"/>
        <v>0</v>
      </c>
      <c r="AZ693" s="197">
        <f t="shared" si="13037"/>
        <v>0</v>
      </c>
      <c r="BA693" s="198">
        <f t="shared" si="13037"/>
        <v>0</v>
      </c>
      <c r="BB693" s="195">
        <f t="shared" si="13037"/>
        <v>0</v>
      </c>
      <c r="BC693" s="199">
        <f t="shared" si="13037"/>
        <v>0</v>
      </c>
      <c r="BD693" s="197">
        <f t="shared" si="13037"/>
        <v>0</v>
      </c>
      <c r="BE693" s="195">
        <f t="shared" si="13037"/>
        <v>0</v>
      </c>
      <c r="BF693" s="171">
        <f>SUM(AF693,AH693,AJ693,AL693,AN693,AP693,AR693,AT693,AV693,AX693,AZ693,BB693,BD693)</f>
        <v>0</v>
      </c>
      <c r="BG693" s="172">
        <f>SUM(AG693,AI693,AK693,AM693,AO693,AQ693,AS693,AU693,AW693,AY693,BA693,BC693,BE693)</f>
        <v>0</v>
      </c>
      <c r="BH693" s="232"/>
      <c r="BI693" s="145" t="s">
        <v>18</v>
      </c>
      <c r="BJ693" s="128">
        <f>B693/B715</f>
        <v>3.1460918789462222E-2</v>
      </c>
      <c r="BK693" s="129">
        <f t="shared" ref="BK693" si="13094">C693/C715</f>
        <v>3.3753375337533752E-3</v>
      </c>
      <c r="BL693" s="130">
        <f t="shared" ref="BL693" si="13095">D693/D715</f>
        <v>4.4274300932090546E-2</v>
      </c>
      <c r="BM693" s="131">
        <f t="shared" ref="BM693" si="13096">E693/E715</f>
        <v>9.9750623441396506E-3</v>
      </c>
      <c r="BN693" s="128">
        <f t="shared" ref="BN693" si="13097">F693/F715</f>
        <v>6.9904963041182683E-2</v>
      </c>
      <c r="BO693" s="129">
        <f t="shared" ref="BO693" si="13098">G693/G715</f>
        <v>1.5683962264150943E-2</v>
      </c>
      <c r="BP693" s="130">
        <f t="shared" ref="BP693" si="13099">H693/H715</f>
        <v>3.6100565862044263E-2</v>
      </c>
      <c r="BQ693" s="131">
        <f t="shared" ref="BQ693" si="13100">I693/I715</f>
        <v>1.8954623779437105E-2</v>
      </c>
      <c r="BR693" s="128">
        <f t="shared" ref="BR693" si="13101">J693/J715</f>
        <v>2.0652898067954697E-2</v>
      </c>
      <c r="BS693" s="129">
        <f t="shared" ref="BS693" si="13102">K693/K715</f>
        <v>3.4460753031269942E-2</v>
      </c>
      <c r="BT693" s="130">
        <f t="shared" ref="BT693" si="13103">L693/L715</f>
        <v>1.7453610141466104E-2</v>
      </c>
      <c r="BU693" s="128">
        <f t="shared" ref="BU693" si="13104">M693/M715</f>
        <v>4.2099605876030094E-2</v>
      </c>
      <c r="BV693" s="132">
        <f t="shared" ref="BV693" si="13105">N693/N715</f>
        <v>2.7208138220571613E-2</v>
      </c>
      <c r="BW693" s="133">
        <f t="shared" ref="BW693" si="13106">O693/O715</f>
        <v>3.4589152322182529E-2</v>
      </c>
      <c r="BX693" s="128">
        <f t="shared" ref="BX693" si="13107">P693/P715</f>
        <v>3.6657138052799729E-2</v>
      </c>
      <c r="BY693" s="129">
        <f t="shared" ref="BY693" si="13108">Q693/Q715</f>
        <v>4.0844345289171101E-2</v>
      </c>
      <c r="BZ693" s="130">
        <f t="shared" ref="BZ693" si="13109">R693/R715</f>
        <v>2.8896473265073948E-2</v>
      </c>
      <c r="CA693" s="131">
        <f t="shared" ref="CA693" si="13110">S693/S715</f>
        <v>2.4419755802441975E-2</v>
      </c>
      <c r="CB693" s="128">
        <f t="shared" ref="CB693" si="13111">T693/T715</f>
        <v>2.0503261882572229E-2</v>
      </c>
      <c r="CC693" s="129">
        <f t="shared" ref="CC693" si="13112">U693/U715</f>
        <v>8.7959009393680621E-2</v>
      </c>
      <c r="CD693" s="130">
        <f t="shared" ref="CD693" si="13113">V693/V715</f>
        <v>1.4658726523133303E-2</v>
      </c>
      <c r="CE693" s="131">
        <f t="shared" ref="CE693" si="13114">W693/W715</f>
        <v>3.3529028049575992E-2</v>
      </c>
      <c r="CF693" s="128">
        <f t="shared" ref="CF693" si="13115">X693/X715</f>
        <v>4.1739510489510488E-2</v>
      </c>
      <c r="CG693" s="129">
        <f t="shared" ref="CG693" si="13116">Y693/Y715</f>
        <v>4.8716995165489031E-2</v>
      </c>
      <c r="CH693" s="130">
        <f t="shared" ref="CH693" si="13117">Z693/Z715</f>
        <v>3.0115146147032774E-2</v>
      </c>
      <c r="CI693" s="128">
        <f t="shared" ref="CI693" si="13118">AA693/AA715</f>
        <v>2.1319659964917016E-2</v>
      </c>
      <c r="CJ693" s="134">
        <f t="shared" ref="CJ693" si="13119">AB693/AB715</f>
        <v>3.3950164511599643E-2</v>
      </c>
      <c r="CK693" s="135">
        <f t="shared" ref="CK693" si="13120">AC693/AC715</f>
        <v>2.5631602158892833E-2</v>
      </c>
    </row>
    <row r="694" spans="1:89" ht="14.25" thickTop="1" thickBot="1" x14ac:dyDescent="0.25">
      <c r="A694" s="136" t="s">
        <v>19</v>
      </c>
      <c r="B694" s="188">
        <v>318</v>
      </c>
      <c r="C694" s="189">
        <v>326</v>
      </c>
      <c r="D694" s="190">
        <v>145</v>
      </c>
      <c r="E694" s="191">
        <v>133</v>
      </c>
      <c r="F694" s="188">
        <v>650</v>
      </c>
      <c r="G694" s="192">
        <v>423</v>
      </c>
      <c r="H694" s="190">
        <v>602</v>
      </c>
      <c r="I694" s="191">
        <v>480</v>
      </c>
      <c r="J694" s="188">
        <v>37</v>
      </c>
      <c r="K694" s="192">
        <v>71</v>
      </c>
      <c r="L694" s="190">
        <v>211</v>
      </c>
      <c r="M694" s="188">
        <v>236</v>
      </c>
      <c r="N694" s="193">
        <v>626</v>
      </c>
      <c r="O694" s="194">
        <v>608</v>
      </c>
      <c r="P694" s="188">
        <v>312</v>
      </c>
      <c r="Q694" s="192">
        <v>275</v>
      </c>
      <c r="R694" s="190">
        <v>440</v>
      </c>
      <c r="S694" s="191">
        <v>380</v>
      </c>
      <c r="T694" s="188">
        <v>61</v>
      </c>
      <c r="U694" s="192">
        <v>127</v>
      </c>
      <c r="V694" s="190">
        <v>235</v>
      </c>
      <c r="W694" s="191">
        <v>361</v>
      </c>
      <c r="X694" s="188">
        <v>278</v>
      </c>
      <c r="Y694" s="192">
        <v>145</v>
      </c>
      <c r="Z694" s="190">
        <v>562</v>
      </c>
      <c r="AA694" s="188">
        <v>531</v>
      </c>
      <c r="AB694" s="169">
        <f t="shared" si="13065"/>
        <v>4477</v>
      </c>
      <c r="AC694" s="170">
        <f t="shared" si="13066"/>
        <v>4096</v>
      </c>
      <c r="AD694" s="232"/>
      <c r="AE694" s="266" t="s">
        <v>13</v>
      </c>
      <c r="AF694" s="20">
        <f t="shared" ref="AF694:BG694" si="13121">SUM(AF691:AF693)</f>
        <v>1013</v>
      </c>
      <c r="AG694" s="21">
        <f t="shared" si="13121"/>
        <v>783</v>
      </c>
      <c r="AH694" s="20">
        <f t="shared" si="13121"/>
        <v>328</v>
      </c>
      <c r="AI694" s="21">
        <f t="shared" si="13121"/>
        <v>329</v>
      </c>
      <c r="AJ694" s="20">
        <f t="shared" si="13121"/>
        <v>1308</v>
      </c>
      <c r="AK694" s="21">
        <f t="shared" si="13121"/>
        <v>898</v>
      </c>
      <c r="AL694" s="20">
        <f t="shared" si="13121"/>
        <v>1606</v>
      </c>
      <c r="AM694" s="21">
        <f t="shared" si="13121"/>
        <v>1360</v>
      </c>
      <c r="AN694" s="20">
        <f t="shared" si="13121"/>
        <v>117</v>
      </c>
      <c r="AO694" s="21">
        <f t="shared" si="13121"/>
        <v>238</v>
      </c>
      <c r="AP694" s="20">
        <f t="shared" si="13121"/>
        <v>355</v>
      </c>
      <c r="AQ694" s="21">
        <f t="shared" si="13121"/>
        <v>857</v>
      </c>
      <c r="AR694" s="20">
        <f t="shared" si="13121"/>
        <v>1388</v>
      </c>
      <c r="AS694" s="21">
        <f t="shared" si="13121"/>
        <v>1530</v>
      </c>
      <c r="AT694" s="20">
        <f t="shared" si="13121"/>
        <v>744</v>
      </c>
      <c r="AU694" s="21">
        <f t="shared" si="13121"/>
        <v>553</v>
      </c>
      <c r="AV694" s="20">
        <f t="shared" si="13121"/>
        <v>1148</v>
      </c>
      <c r="AW694" s="21">
        <f t="shared" si="13121"/>
        <v>863</v>
      </c>
      <c r="AX694" s="20">
        <f t="shared" si="13121"/>
        <v>161</v>
      </c>
      <c r="AY694" s="21">
        <f t="shared" si="13121"/>
        <v>202</v>
      </c>
      <c r="AZ694" s="20">
        <f t="shared" si="13121"/>
        <v>520</v>
      </c>
      <c r="BA694" s="21">
        <f t="shared" si="13121"/>
        <v>965</v>
      </c>
      <c r="BB694" s="20">
        <f t="shared" si="13121"/>
        <v>694</v>
      </c>
      <c r="BC694" s="21">
        <f t="shared" si="13121"/>
        <v>335</v>
      </c>
      <c r="BD694" s="20">
        <f t="shared" si="13121"/>
        <v>1542</v>
      </c>
      <c r="BE694" s="21">
        <f t="shared" si="13121"/>
        <v>1534</v>
      </c>
      <c r="BF694" s="173">
        <f t="shared" si="13121"/>
        <v>10924</v>
      </c>
      <c r="BG694" s="174">
        <f t="shared" si="13121"/>
        <v>10447</v>
      </c>
      <c r="BH694" s="232"/>
      <c r="BI694" s="136" t="s">
        <v>19</v>
      </c>
      <c r="BJ694" s="128">
        <f>B694/B715</f>
        <v>3.4617896799477466E-2</v>
      </c>
      <c r="BK694" s="129">
        <f t="shared" ref="BK694" si="13122">C694/C715</f>
        <v>3.6678667866786675E-2</v>
      </c>
      <c r="BL694" s="130">
        <f t="shared" ref="BL694" si="13123">D694/D715</f>
        <v>4.8268974700399467E-2</v>
      </c>
      <c r="BM694" s="131">
        <f t="shared" ref="BM694" si="13124">E694/E715</f>
        <v>4.1458852867830423E-2</v>
      </c>
      <c r="BN694" s="128">
        <f t="shared" ref="BN694" si="13125">F694/F715</f>
        <v>6.863780359028511E-2</v>
      </c>
      <c r="BO694" s="129">
        <f t="shared" ref="BO694" si="13126">G694/G715</f>
        <v>4.9882075471698116E-2</v>
      </c>
      <c r="BP694" s="130">
        <f t="shared" ref="BP694" si="13127">H694/H715</f>
        <v>4.3120120335219538E-2</v>
      </c>
      <c r="BQ694" s="131">
        <f t="shared" ref="BQ694" si="13128">I694/I715</f>
        <v>3.4462952326249283E-2</v>
      </c>
      <c r="BR694" s="128">
        <f t="shared" ref="BR694" si="13129">J694/J715</f>
        <v>2.4650233177881412E-2</v>
      </c>
      <c r="BS694" s="129">
        <f t="shared" ref="BS694" si="13130">K694/K715</f>
        <v>4.530950861518826E-2</v>
      </c>
      <c r="BT694" s="130">
        <f t="shared" ref="BT694" si="13131">L694/L715</f>
        <v>3.8765386735256292E-2</v>
      </c>
      <c r="BU694" s="128">
        <f t="shared" ref="BU694" si="13132">M694/M715</f>
        <v>4.2278753135077035E-2</v>
      </c>
      <c r="BV694" s="132">
        <f t="shared" ref="BV694" si="13133">N694/N715</f>
        <v>5.0540933311803649E-2</v>
      </c>
      <c r="BW694" s="133">
        <f t="shared" ref="BW694" si="13134">O694/O715</f>
        <v>4.9366677492692433E-2</v>
      </c>
      <c r="BX694" s="128">
        <f t="shared" ref="BX694" si="13135">P694/P715</f>
        <v>5.2463426937951911E-2</v>
      </c>
      <c r="BY694" s="129">
        <f t="shared" ref="BY694" si="13136">Q694/Q715</f>
        <v>4.7194096447571651E-2</v>
      </c>
      <c r="BZ694" s="130">
        <f t="shared" ref="BZ694" si="13137">R694/R715</f>
        <v>5.0056882821387941E-2</v>
      </c>
      <c r="CA694" s="131">
        <f t="shared" ref="CA694" si="13138">S694/S715</f>
        <v>4.1799582004179957E-2</v>
      </c>
      <c r="CB694" s="128">
        <f t="shared" ref="CB694" si="13139">T694/T715</f>
        <v>5.684995340167754E-2</v>
      </c>
      <c r="CC694" s="129">
        <f t="shared" ref="CC694" si="13140">U694/U715</f>
        <v>0.10845431255337319</v>
      </c>
      <c r="CD694" s="130">
        <f t="shared" ref="CD694" si="13141">V694/V715</f>
        <v>3.5883340968086729E-2</v>
      </c>
      <c r="CE694" s="131">
        <f t="shared" ref="CE694" si="13142">W694/W715</f>
        <v>4.7097195042400522E-2</v>
      </c>
      <c r="CF694" s="128">
        <f t="shared" ref="CF694" si="13143">X694/X715</f>
        <v>6.0751748251748248E-2</v>
      </c>
      <c r="CG694" s="129">
        <f t="shared" ref="CG694" si="13144">Y694/Y715</f>
        <v>5.3923391595388621E-2</v>
      </c>
      <c r="CH694" s="130">
        <f t="shared" ref="CH694" si="13145">Z694/Z715</f>
        <v>4.148213758488338E-2</v>
      </c>
      <c r="CI694" s="128">
        <f t="shared" ref="CI694" si="13146">AA694/AA715</f>
        <v>3.5825124814464981E-2</v>
      </c>
      <c r="CJ694" s="134">
        <f t="shared" ref="CJ694" si="13147">AB694/AB715</f>
        <v>4.6912002011861603E-2</v>
      </c>
      <c r="CK694" s="135">
        <f t="shared" ref="CK694" si="13148">AC694/AC715</f>
        <v>4.3009849423525211E-2</v>
      </c>
    </row>
    <row r="695" spans="1:89" ht="13.5" thickTop="1" x14ac:dyDescent="0.2">
      <c r="A695" s="145" t="s">
        <v>20</v>
      </c>
      <c r="B695" s="195">
        <v>384</v>
      </c>
      <c r="C695" s="196">
        <v>379</v>
      </c>
      <c r="D695" s="197">
        <v>145</v>
      </c>
      <c r="E695" s="198">
        <v>169</v>
      </c>
      <c r="F695" s="195">
        <v>632</v>
      </c>
      <c r="G695" s="199">
        <v>483</v>
      </c>
      <c r="H695" s="197">
        <v>700</v>
      </c>
      <c r="I695" s="198">
        <v>691</v>
      </c>
      <c r="J695" s="195">
        <v>59</v>
      </c>
      <c r="K695" s="199">
        <v>109</v>
      </c>
      <c r="L695" s="197">
        <v>196</v>
      </c>
      <c r="M695" s="195">
        <v>365</v>
      </c>
      <c r="N695" s="200">
        <v>709</v>
      </c>
      <c r="O695" s="201">
        <v>680</v>
      </c>
      <c r="P695" s="195">
        <v>353</v>
      </c>
      <c r="Q695" s="199">
        <v>294</v>
      </c>
      <c r="R695" s="197">
        <v>511</v>
      </c>
      <c r="S695" s="198">
        <v>436</v>
      </c>
      <c r="T695" s="195">
        <v>100</v>
      </c>
      <c r="U695" s="199">
        <v>99</v>
      </c>
      <c r="V695" s="197">
        <v>306</v>
      </c>
      <c r="W695" s="198">
        <v>407</v>
      </c>
      <c r="X695" s="195">
        <v>343</v>
      </c>
      <c r="Y695" s="199">
        <v>145</v>
      </c>
      <c r="Z695" s="197">
        <v>742</v>
      </c>
      <c r="AA695" s="195">
        <v>715</v>
      </c>
      <c r="AB695" s="169">
        <f t="shared" si="13065"/>
        <v>5180</v>
      </c>
      <c r="AC695" s="170">
        <f t="shared" si="13066"/>
        <v>4972</v>
      </c>
      <c r="AD695" s="232"/>
      <c r="BH695" s="232"/>
      <c r="BI695" s="145" t="s">
        <v>20</v>
      </c>
      <c r="BJ695" s="128">
        <f>B695/B715</f>
        <v>4.1802743305029394E-2</v>
      </c>
      <c r="BK695" s="129">
        <f t="shared" ref="BK695" si="13149">C695/C715</f>
        <v>4.2641764176417643E-2</v>
      </c>
      <c r="BL695" s="130">
        <f t="shared" ref="BL695" si="13150">D695/D715</f>
        <v>4.8268974700399467E-2</v>
      </c>
      <c r="BM695" s="131">
        <f t="shared" ref="BM695" si="13151">E695/E715</f>
        <v>5.2680798004987532E-2</v>
      </c>
      <c r="BN695" s="128">
        <f t="shared" ref="BN695" si="13152">F695/F715</f>
        <v>6.6737064413938757E-2</v>
      </c>
      <c r="BO695" s="129">
        <f t="shared" ref="BO695" si="13153">G695/G715</f>
        <v>5.6957547169811322E-2</v>
      </c>
      <c r="BP695" s="130">
        <f t="shared" ref="BP695" si="13154">H695/H715</f>
        <v>5.0139674808394812E-2</v>
      </c>
      <c r="BQ695" s="131">
        <f t="shared" ref="BQ695" si="13155">I695/I715</f>
        <v>4.9612291786329699E-2</v>
      </c>
      <c r="BR695" s="128">
        <f t="shared" ref="BR695" si="13156">J695/J715</f>
        <v>3.9307128580946038E-2</v>
      </c>
      <c r="BS695" s="129">
        <f t="shared" ref="BS695" si="13157">K695/K715</f>
        <v>6.9559668155711546E-2</v>
      </c>
      <c r="BT695" s="130">
        <f t="shared" ref="BT695" si="13158">L695/L715</f>
        <v>3.6009553555024804E-2</v>
      </c>
      <c r="BU695" s="128">
        <f t="shared" ref="BU695" si="13159">M695/M715</f>
        <v>6.538874955213185E-2</v>
      </c>
      <c r="BV695" s="132">
        <f t="shared" ref="BV695" si="13160">N695/N715</f>
        <v>5.7242047472953334E-2</v>
      </c>
      <c r="BW695" s="133">
        <f t="shared" ref="BW695" si="13161">O695/O715</f>
        <v>5.5212731406300744E-2</v>
      </c>
      <c r="BX695" s="128">
        <f t="shared" ref="BX695" si="13162">P695/P715</f>
        <v>5.9357659324028922E-2</v>
      </c>
      <c r="BY695" s="129">
        <f t="shared" ref="BY695" si="13163">Q695/Q715</f>
        <v>5.0454779474858415E-2</v>
      </c>
      <c r="BZ695" s="130">
        <f t="shared" ref="BZ695" si="13164">R695/R715</f>
        <v>5.8134243458475537E-2</v>
      </c>
      <c r="CA695" s="131">
        <f t="shared" ref="CA695" si="13165">S695/S715</f>
        <v>4.7959520404795952E-2</v>
      </c>
      <c r="CB695" s="128">
        <f t="shared" ref="CB695" si="13166">T695/T715</f>
        <v>9.3196644920782848E-2</v>
      </c>
      <c r="CC695" s="129">
        <f t="shared" ref="CC695" si="13167">U695/U715</f>
        <v>8.4543125533731847E-2</v>
      </c>
      <c r="CD695" s="130">
        <f t="shared" ref="CD695" si="13168">V695/V715</f>
        <v>4.6724690792487401E-2</v>
      </c>
      <c r="CE695" s="131">
        <f t="shared" ref="CE695" si="13169">W695/W715</f>
        <v>5.3098499673842142E-2</v>
      </c>
      <c r="CF695" s="128">
        <f t="shared" ref="CF695" si="13170">X695/X715</f>
        <v>7.4956293706293711E-2</v>
      </c>
      <c r="CG695" s="129">
        <f t="shared" ref="CG695" si="13171">Y695/Y715</f>
        <v>5.3923391595388621E-2</v>
      </c>
      <c r="CH695" s="130">
        <f t="shared" ref="CH695" si="13172">Z695/Z715</f>
        <v>5.4768231473280186E-2</v>
      </c>
      <c r="CI695" s="128">
        <f t="shared" ref="CI695" si="13173">AA695/AA715</f>
        <v>4.8239104034543248E-2</v>
      </c>
      <c r="CJ695" s="134">
        <f t="shared" ref="CJ695" si="13174">AB695/AB715</f>
        <v>5.4278349435211766E-2</v>
      </c>
      <c r="CK695" s="135">
        <f t="shared" ref="CK695" si="13175">AC695/AC715</f>
        <v>5.2208244954533044E-2</v>
      </c>
    </row>
    <row r="696" spans="1:89" ht="13.5" thickBot="1" x14ac:dyDescent="0.25">
      <c r="A696" s="136" t="s">
        <v>21</v>
      </c>
      <c r="B696" s="188">
        <v>629</v>
      </c>
      <c r="C696" s="189">
        <v>404</v>
      </c>
      <c r="D696" s="190">
        <v>183</v>
      </c>
      <c r="E696" s="191">
        <v>160</v>
      </c>
      <c r="F696" s="188">
        <v>676</v>
      </c>
      <c r="G696" s="192">
        <v>415</v>
      </c>
      <c r="H696" s="190">
        <v>906</v>
      </c>
      <c r="I696" s="191">
        <v>669</v>
      </c>
      <c r="J696" s="188">
        <v>58</v>
      </c>
      <c r="K696" s="192">
        <v>129</v>
      </c>
      <c r="L696" s="190">
        <v>159</v>
      </c>
      <c r="M696" s="188">
        <v>492</v>
      </c>
      <c r="N696" s="193">
        <v>679</v>
      </c>
      <c r="O696" s="194">
        <v>850</v>
      </c>
      <c r="P696" s="188">
        <v>391</v>
      </c>
      <c r="Q696" s="192">
        <v>259</v>
      </c>
      <c r="R696" s="190">
        <v>637</v>
      </c>
      <c r="S696" s="191">
        <v>427</v>
      </c>
      <c r="T696" s="188">
        <v>61</v>
      </c>
      <c r="U696" s="192">
        <v>103</v>
      </c>
      <c r="V696" s="190">
        <v>214</v>
      </c>
      <c r="W696" s="191">
        <v>558</v>
      </c>
      <c r="X696" s="188">
        <v>351</v>
      </c>
      <c r="Y696" s="192">
        <v>190</v>
      </c>
      <c r="Z696" s="190">
        <v>800</v>
      </c>
      <c r="AA696" s="188">
        <v>819</v>
      </c>
      <c r="AB696" s="169">
        <f t="shared" si="13065"/>
        <v>5744</v>
      </c>
      <c r="AC696" s="170">
        <f t="shared" si="13066"/>
        <v>5475</v>
      </c>
      <c r="AD696" s="232"/>
      <c r="AE696" s="269" t="s">
        <v>85</v>
      </c>
      <c r="BH696" s="232"/>
      <c r="BI696" s="136" t="s">
        <v>21</v>
      </c>
      <c r="BJ696" s="128">
        <f>B696/B715</f>
        <v>6.8473764424123673E-2</v>
      </c>
      <c r="BK696" s="129">
        <f t="shared" ref="BK696" si="13176">C696/C715</f>
        <v>4.5454545454545456E-2</v>
      </c>
      <c r="BL696" s="130">
        <f t="shared" ref="BL696" si="13177">D696/D715</f>
        <v>6.0918774966711053E-2</v>
      </c>
      <c r="BM696" s="131">
        <f t="shared" ref="BM696" si="13178">E696/E715</f>
        <v>4.9875311720698257E-2</v>
      </c>
      <c r="BN696" s="128">
        <f t="shared" ref="BN696" si="13179">F696/F715</f>
        <v>7.1383315733896516E-2</v>
      </c>
      <c r="BO696" s="129">
        <f t="shared" ref="BO696" si="13180">G696/G715</f>
        <v>4.8938679245283022E-2</v>
      </c>
      <c r="BP696" s="130">
        <f t="shared" ref="BP696" si="13181">H696/H715</f>
        <v>6.489506482343671E-2</v>
      </c>
      <c r="BQ696" s="131">
        <f t="shared" ref="BQ696" si="13182">I696/I715</f>
        <v>4.8032739804709935E-2</v>
      </c>
      <c r="BR696" s="128">
        <f t="shared" ref="BR696" si="13183">J696/J715</f>
        <v>3.8640906062624915E-2</v>
      </c>
      <c r="BS696" s="129">
        <f t="shared" ref="BS696" si="13184">K696/K715</f>
        <v>8.2322910019144865E-2</v>
      </c>
      <c r="BT696" s="130">
        <f t="shared" ref="BT696" si="13185">L696/L715</f>
        <v>2.9211831710453794E-2</v>
      </c>
      <c r="BU696" s="128">
        <f t="shared" ref="BU696" si="13186">M696/M715</f>
        <v>8.8140451451092797E-2</v>
      </c>
      <c r="BV696" s="132">
        <f t="shared" ref="BV696" si="13187">N696/N715</f>
        <v>5.4819958017116102E-2</v>
      </c>
      <c r="BW696" s="133">
        <f t="shared" ref="BW696" si="13188">O696/O715</f>
        <v>6.901591425787594E-2</v>
      </c>
      <c r="BX696" s="128">
        <f t="shared" ref="BX696" si="13189">P696/P715</f>
        <v>6.5747435681856398E-2</v>
      </c>
      <c r="BY696" s="129">
        <f t="shared" ref="BY696" si="13190">Q696/Q715</f>
        <v>4.4448258108803845E-2</v>
      </c>
      <c r="BZ696" s="130">
        <f t="shared" ref="BZ696" si="13191">R696/R715</f>
        <v>7.2468714448236632E-2</v>
      </c>
      <c r="CA696" s="131">
        <f t="shared" ref="CA696" si="13192">S696/S715</f>
        <v>4.6969530304696951E-2</v>
      </c>
      <c r="CB696" s="128">
        <f t="shared" ref="CB696" si="13193">T696/T715</f>
        <v>5.684995340167754E-2</v>
      </c>
      <c r="CC696" s="129">
        <f t="shared" ref="CC696" si="13194">U696/U715</f>
        <v>8.7959009393680621E-2</v>
      </c>
      <c r="CD696" s="130">
        <f t="shared" ref="CD696" si="13195">V696/V715</f>
        <v>3.2676744541151319E-2</v>
      </c>
      <c r="CE696" s="131">
        <f t="shared" ref="CE696" si="13196">W696/W715</f>
        <v>7.2798434442270063E-2</v>
      </c>
      <c r="CF696" s="128">
        <f t="shared" ref="CF696" si="13197">X696/X715</f>
        <v>7.6704545454545456E-2</v>
      </c>
      <c r="CG696" s="129">
        <f t="shared" ref="CG696" si="13198">Y696/Y715</f>
        <v>7.0658237262923015E-2</v>
      </c>
      <c r="CH696" s="130">
        <f t="shared" ref="CH696" si="13199">Z696/Z715</f>
        <v>5.9049306170652495E-2</v>
      </c>
      <c r="CI696" s="128">
        <f t="shared" ref="CI696" si="13200">AA696/AA715</f>
        <v>5.5255700985022263E-2</v>
      </c>
      <c r="CJ696" s="134">
        <f t="shared" ref="CJ696" si="13201">AB696/AB715</f>
        <v>6.0188192887230964E-2</v>
      </c>
      <c r="CK696" s="135">
        <f t="shared" ref="CK696" si="13202">AC696/AC715</f>
        <v>5.748997206879896E-2</v>
      </c>
    </row>
    <row r="697" spans="1:89" ht="14.25" thickTop="1" thickBot="1" x14ac:dyDescent="0.25">
      <c r="A697" s="145" t="s">
        <v>22</v>
      </c>
      <c r="B697" s="195">
        <v>754</v>
      </c>
      <c r="C697" s="196">
        <v>640</v>
      </c>
      <c r="D697" s="197">
        <v>262</v>
      </c>
      <c r="E697" s="198">
        <v>179</v>
      </c>
      <c r="F697" s="195">
        <v>980</v>
      </c>
      <c r="G697" s="199">
        <v>316</v>
      </c>
      <c r="H697" s="197">
        <v>1197</v>
      </c>
      <c r="I697" s="198">
        <v>863</v>
      </c>
      <c r="J697" s="195">
        <v>108</v>
      </c>
      <c r="K697" s="199">
        <v>230</v>
      </c>
      <c r="L697" s="197">
        <v>203</v>
      </c>
      <c r="M697" s="195">
        <v>845</v>
      </c>
      <c r="N697" s="200">
        <v>751</v>
      </c>
      <c r="O697" s="201">
        <v>1371</v>
      </c>
      <c r="P697" s="195">
        <v>462</v>
      </c>
      <c r="Q697" s="199">
        <v>328</v>
      </c>
      <c r="R697" s="197">
        <v>795</v>
      </c>
      <c r="S697" s="198">
        <v>559</v>
      </c>
      <c r="T697" s="195">
        <v>74</v>
      </c>
      <c r="U697" s="199">
        <v>59</v>
      </c>
      <c r="V697" s="197">
        <v>223</v>
      </c>
      <c r="W697" s="198">
        <v>895</v>
      </c>
      <c r="X697" s="195">
        <v>367</v>
      </c>
      <c r="Y697" s="199">
        <v>166</v>
      </c>
      <c r="Z697" s="197">
        <v>919</v>
      </c>
      <c r="AA697" s="195">
        <v>758</v>
      </c>
      <c r="AB697" s="169">
        <f t="shared" si="13065"/>
        <v>7095</v>
      </c>
      <c r="AC697" s="170">
        <f t="shared" si="13066"/>
        <v>7209</v>
      </c>
      <c r="AD697" s="232"/>
      <c r="AE697" s="296" t="s">
        <v>0</v>
      </c>
      <c r="AF697" s="298" t="s">
        <v>1</v>
      </c>
      <c r="AG697" s="299"/>
      <c r="AH697" s="298" t="s">
        <v>2</v>
      </c>
      <c r="AI697" s="299"/>
      <c r="AJ697" s="298" t="s">
        <v>3</v>
      </c>
      <c r="AK697" s="299"/>
      <c r="AL697" s="298" t="s">
        <v>4</v>
      </c>
      <c r="AM697" s="299"/>
      <c r="AN697" s="298" t="s">
        <v>5</v>
      </c>
      <c r="AO697" s="299"/>
      <c r="AP697" s="298" t="s">
        <v>6</v>
      </c>
      <c r="AQ697" s="299"/>
      <c r="AR697" s="298" t="s">
        <v>7</v>
      </c>
      <c r="AS697" s="299"/>
      <c r="AT697" s="298" t="s">
        <v>8</v>
      </c>
      <c r="AU697" s="299"/>
      <c r="AV697" s="298" t="s">
        <v>9</v>
      </c>
      <c r="AW697" s="299"/>
      <c r="AX697" s="298" t="s">
        <v>10</v>
      </c>
      <c r="AY697" s="299"/>
      <c r="AZ697" s="298" t="s">
        <v>11</v>
      </c>
      <c r="BA697" s="299"/>
      <c r="BB697" s="298" t="s">
        <v>12</v>
      </c>
      <c r="BC697" s="299"/>
      <c r="BD697" s="301" t="s">
        <v>40</v>
      </c>
      <c r="BE697" s="302"/>
      <c r="BF697" s="303" t="s">
        <v>41</v>
      </c>
      <c r="BG697" s="304"/>
      <c r="BH697" s="232"/>
      <c r="BI697" s="145" t="s">
        <v>22</v>
      </c>
      <c r="BJ697" s="128">
        <f>B697/B715</f>
        <v>8.2081428260396258E-2</v>
      </c>
      <c r="BK697" s="129">
        <f t="shared" ref="BK697" si="13203">C697/C715</f>
        <v>7.2007200720072009E-2</v>
      </c>
      <c r="BL697" s="130">
        <f t="shared" ref="BL697" si="13204">D697/D715</f>
        <v>8.7217043941411457E-2</v>
      </c>
      <c r="BM697" s="131">
        <f t="shared" ref="BM697" si="13205">E697/E715</f>
        <v>5.5798004987531173E-2</v>
      </c>
      <c r="BN697" s="128">
        <f t="shared" ref="BN697" si="13206">F697/F715</f>
        <v>0.10348468848996832</v>
      </c>
      <c r="BO697" s="129">
        <f t="shared" ref="BO697" si="13207">G697/G715</f>
        <v>3.7264150943396225E-2</v>
      </c>
      <c r="BP697" s="130">
        <f t="shared" ref="BP697" si="13208">H697/H715</f>
        <v>8.5738843922355132E-2</v>
      </c>
      <c r="BQ697" s="131">
        <f t="shared" ref="BQ697" si="13209">I697/I715</f>
        <v>6.1961516369902353E-2</v>
      </c>
      <c r="BR697" s="128">
        <f t="shared" ref="BR697" si="13210">J697/J715</f>
        <v>7.1952031978680886E-2</v>
      </c>
      <c r="BS697" s="129">
        <f t="shared" ref="BS697" si="13211">K697/K715</f>
        <v>0.1467772814294831</v>
      </c>
      <c r="BT697" s="130">
        <f t="shared" ref="BT697" si="13212">L697/L715</f>
        <v>3.7295609039132829E-2</v>
      </c>
      <c r="BU697" s="128">
        <f t="shared" ref="BU697" si="13213">M697/M715</f>
        <v>0.15137943389466141</v>
      </c>
      <c r="BV697" s="132">
        <f t="shared" ref="BV697" si="13214">N697/N715</f>
        <v>6.0632972711125464E-2</v>
      </c>
      <c r="BW697" s="133">
        <f t="shared" ref="BW697" si="13215">O697/O715</f>
        <v>0.11131860993829165</v>
      </c>
      <c r="BX697" s="128">
        <f t="shared" ref="BX697" si="13216">P697/P715</f>
        <v>7.7686228350428793E-2</v>
      </c>
      <c r="BY697" s="129">
        <f t="shared" ref="BY697" si="13217">Q697/Q715</f>
        <v>5.6289685944740001E-2</v>
      </c>
      <c r="BZ697" s="130">
        <f t="shared" ref="BZ697" si="13218">R697/R715</f>
        <v>9.0443686006825938E-2</v>
      </c>
      <c r="CA697" s="131">
        <f t="shared" ref="CA697" si="13219">S697/S715</f>
        <v>6.1489385106148937E-2</v>
      </c>
      <c r="CB697" s="128">
        <f t="shared" ref="CB697" si="13220">T697/T715</f>
        <v>6.8965517241379309E-2</v>
      </c>
      <c r="CC697" s="129">
        <f t="shared" ref="CC697" si="13221">U697/U715</f>
        <v>5.0384286934244238E-2</v>
      </c>
      <c r="CD697" s="130">
        <f t="shared" ref="CD697" si="13222">V697/V715</f>
        <v>3.405100015269507E-2</v>
      </c>
      <c r="CE697" s="131">
        <f t="shared" ref="CE697" si="13223">W697/W715</f>
        <v>0.11676451402478799</v>
      </c>
      <c r="CF697" s="128">
        <f t="shared" ref="CF697" si="13224">X697/X715</f>
        <v>8.0201048951048945E-2</v>
      </c>
      <c r="CG697" s="129">
        <f t="shared" ref="CG697" si="13225">Y697/Y715</f>
        <v>6.1732986240238007E-2</v>
      </c>
      <c r="CH697" s="130">
        <f t="shared" ref="CH697" si="13226">Z697/Z715</f>
        <v>6.7832890463537049E-2</v>
      </c>
      <c r="CI697" s="128">
        <f t="shared" ref="CI697" si="13227">AA697/AA715</f>
        <v>5.1140197004452839E-2</v>
      </c>
      <c r="CJ697" s="134">
        <f t="shared" ref="CJ697" si="13228">AB697/AB715</f>
        <v>7.4344573212901069E-2</v>
      </c>
      <c r="CK697" s="135">
        <f t="shared" ref="CK697" si="13229">AC697/AC715</f>
        <v>7.569775500346515E-2</v>
      </c>
    </row>
    <row r="698" spans="1:89" ht="15" thickTop="1" thickBot="1" x14ac:dyDescent="0.3">
      <c r="A698" s="136" t="s">
        <v>23</v>
      </c>
      <c r="B698" s="188">
        <v>553</v>
      </c>
      <c r="C698" s="189">
        <v>619</v>
      </c>
      <c r="D698" s="190">
        <v>213</v>
      </c>
      <c r="E698" s="191">
        <v>153</v>
      </c>
      <c r="F698" s="188">
        <v>747</v>
      </c>
      <c r="G698" s="192">
        <v>270</v>
      </c>
      <c r="H698" s="190">
        <v>1030</v>
      </c>
      <c r="I698" s="191">
        <v>713</v>
      </c>
      <c r="J698" s="188">
        <v>60</v>
      </c>
      <c r="K698" s="192">
        <v>181</v>
      </c>
      <c r="L698" s="190">
        <v>133</v>
      </c>
      <c r="M698" s="188">
        <v>641</v>
      </c>
      <c r="N698" s="193">
        <v>705</v>
      </c>
      <c r="O698" s="194">
        <v>858</v>
      </c>
      <c r="P698" s="188">
        <v>446</v>
      </c>
      <c r="Q698" s="192">
        <v>281</v>
      </c>
      <c r="R698" s="190">
        <v>625</v>
      </c>
      <c r="S698" s="191">
        <v>488</v>
      </c>
      <c r="T698" s="188">
        <v>47</v>
      </c>
      <c r="U698" s="192">
        <v>54</v>
      </c>
      <c r="V698" s="190">
        <v>199</v>
      </c>
      <c r="W698" s="191">
        <v>701</v>
      </c>
      <c r="X698" s="188">
        <v>317</v>
      </c>
      <c r="Y698" s="192">
        <v>144</v>
      </c>
      <c r="Z698" s="190">
        <v>805</v>
      </c>
      <c r="AA698" s="188">
        <v>962</v>
      </c>
      <c r="AB698" s="169">
        <f t="shared" si="13065"/>
        <v>5880</v>
      </c>
      <c r="AC698" s="170">
        <f t="shared" si="13066"/>
        <v>6065</v>
      </c>
      <c r="AD698" s="232"/>
      <c r="AE698" s="297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75" t="s">
        <v>14</v>
      </c>
      <c r="BG698" s="176" t="s">
        <v>15</v>
      </c>
      <c r="BH698" s="232"/>
      <c r="BI698" s="136" t="s">
        <v>23</v>
      </c>
      <c r="BJ698" s="128">
        <f>B698/B715</f>
        <v>6.0200304811669936E-2</v>
      </c>
      <c r="BK698" s="129">
        <f t="shared" ref="BK698" si="13230">C698/C715</f>
        <v>6.9644464446444648E-2</v>
      </c>
      <c r="BL698" s="130">
        <f t="shared" ref="BL698" si="13231">D698/D715</f>
        <v>7.0905459387483355E-2</v>
      </c>
      <c r="BM698" s="131">
        <f t="shared" ref="BM698" si="13232">E698/E715</f>
        <v>4.7693266832917705E-2</v>
      </c>
      <c r="BN698" s="128">
        <f t="shared" ref="BN698" si="13233">F698/F715</f>
        <v>7.888067581837381E-2</v>
      </c>
      <c r="BO698" s="129">
        <f t="shared" ref="BO698" si="13234">G698/G715</f>
        <v>3.1839622641509434E-2</v>
      </c>
      <c r="BP698" s="130">
        <f t="shared" ref="BP698" si="13235">H698/H715</f>
        <v>7.3776950075209513E-2</v>
      </c>
      <c r="BQ698" s="131">
        <f t="shared" ref="BQ698" si="13236">I698/I715</f>
        <v>5.1191843767949455E-2</v>
      </c>
      <c r="BR698" s="128">
        <f t="shared" ref="BR698" si="13237">J698/J715</f>
        <v>3.9973351099267154E-2</v>
      </c>
      <c r="BS698" s="129">
        <f t="shared" ref="BS698" si="13238">K698/K715</f>
        <v>0.11550733886407147</v>
      </c>
      <c r="BT698" s="130">
        <f t="shared" ref="BT698" si="13239">L698/L715</f>
        <v>2.4435054198052544E-2</v>
      </c>
      <c r="BU698" s="128">
        <f t="shared" ref="BU698" si="13240">M698/M715</f>
        <v>0.11483339304908635</v>
      </c>
      <c r="BV698" s="132">
        <f t="shared" ref="BV698" si="13241">N698/N715</f>
        <v>5.6919102212175034E-2</v>
      </c>
      <c r="BW698" s="133">
        <f t="shared" ref="BW698" si="13242">O698/O715</f>
        <v>6.9665475803832408E-2</v>
      </c>
      <c r="BX698" s="128">
        <f t="shared" ref="BX698" si="13243">P698/P715</f>
        <v>7.4995796199764583E-2</v>
      </c>
      <c r="BY698" s="129">
        <f t="shared" ref="BY698" si="13244">Q698/Q715</f>
        <v>4.8223785824609573E-2</v>
      </c>
      <c r="BZ698" s="130">
        <f t="shared" ref="BZ698" si="13245">R698/R715</f>
        <v>7.1103526734926051E-2</v>
      </c>
      <c r="CA698" s="131">
        <f t="shared" ref="CA698" si="13246">S698/S715</f>
        <v>5.3679463205367949E-2</v>
      </c>
      <c r="CB698" s="128">
        <f t="shared" ref="CB698" si="13247">T698/T715</f>
        <v>4.3802423112767941E-2</v>
      </c>
      <c r="CC698" s="129">
        <f t="shared" ref="CC698" si="13248">U698/U715</f>
        <v>4.6114432109308282E-2</v>
      </c>
      <c r="CD698" s="130">
        <f t="shared" ref="CD698" si="13249">V698/V715</f>
        <v>3.0386318521911742E-2</v>
      </c>
      <c r="CE698" s="131">
        <f t="shared" ref="CE698" si="13250">W698/W715</f>
        <v>9.1454664057403781E-2</v>
      </c>
      <c r="CF698" s="128">
        <f t="shared" ref="CF698" si="13251">X698/X715</f>
        <v>6.9274475524475521E-2</v>
      </c>
      <c r="CG698" s="129">
        <f t="shared" ref="CG698" si="13252">Y698/Y715</f>
        <v>5.355150613611008E-2</v>
      </c>
      <c r="CH698" s="130">
        <f t="shared" ref="CH698" si="13253">Z698/Z715</f>
        <v>5.941836433421907E-2</v>
      </c>
      <c r="CI698" s="128">
        <f t="shared" ref="CI698" si="13254">AA698/AA715</f>
        <v>6.4903521791930915E-2</v>
      </c>
      <c r="CJ698" s="134">
        <f t="shared" ref="CJ698" si="13255">AB698/AB715</f>
        <v>6.1613261521051198E-2</v>
      </c>
      <c r="CK698" s="135">
        <f t="shared" ref="CK698" si="13256">AC698/AC715</f>
        <v>6.3685238465254007E-2</v>
      </c>
    </row>
    <row r="699" spans="1:89" ht="13.5" thickTop="1" x14ac:dyDescent="0.2">
      <c r="A699" s="145" t="s">
        <v>24</v>
      </c>
      <c r="B699" s="202">
        <v>399</v>
      </c>
      <c r="C699" s="196">
        <v>451</v>
      </c>
      <c r="D699" s="197">
        <v>146</v>
      </c>
      <c r="E699" s="198">
        <v>141</v>
      </c>
      <c r="F699" s="195">
        <v>480</v>
      </c>
      <c r="G699" s="199">
        <v>255</v>
      </c>
      <c r="H699" s="197">
        <v>778</v>
      </c>
      <c r="I699" s="198">
        <v>596</v>
      </c>
      <c r="J699" s="195">
        <v>39</v>
      </c>
      <c r="K699" s="199">
        <v>75</v>
      </c>
      <c r="L699" s="197">
        <v>148</v>
      </c>
      <c r="M699" s="195">
        <v>399</v>
      </c>
      <c r="N699" s="200">
        <v>521</v>
      </c>
      <c r="O699" s="203">
        <v>553</v>
      </c>
      <c r="P699" s="195">
        <v>334</v>
      </c>
      <c r="Q699" s="199">
        <v>258</v>
      </c>
      <c r="R699" s="197">
        <v>539</v>
      </c>
      <c r="S699" s="198">
        <v>408</v>
      </c>
      <c r="T699" s="195">
        <v>63</v>
      </c>
      <c r="U699" s="199">
        <v>63</v>
      </c>
      <c r="V699" s="197">
        <v>229</v>
      </c>
      <c r="W699" s="204">
        <v>449</v>
      </c>
      <c r="X699" s="195">
        <v>250</v>
      </c>
      <c r="Y699" s="199">
        <v>109</v>
      </c>
      <c r="Z699" s="197">
        <v>790</v>
      </c>
      <c r="AA699" s="195">
        <v>900</v>
      </c>
      <c r="AB699" s="169">
        <f t="shared" si="13065"/>
        <v>4716</v>
      </c>
      <c r="AC699" s="170">
        <f t="shared" si="13066"/>
        <v>4657</v>
      </c>
      <c r="AD699" s="232"/>
      <c r="AE699" s="272" t="str">
        <f>$AE$17</f>
        <v>17:00 - 17:59</v>
      </c>
      <c r="AF699" s="125">
        <f t="shared" ref="AF699:AU701" si="13257">SUMIF($A$9:$A$32,$AE699,B$691:B$714)</f>
        <v>756</v>
      </c>
      <c r="AG699" s="185">
        <f t="shared" si="13257"/>
        <v>591</v>
      </c>
      <c r="AH699" s="126">
        <f t="shared" si="13257"/>
        <v>227</v>
      </c>
      <c r="AI699" s="179">
        <f t="shared" si="13257"/>
        <v>232</v>
      </c>
      <c r="AJ699" s="125">
        <f t="shared" si="13257"/>
        <v>615</v>
      </c>
      <c r="AK699" s="127">
        <f t="shared" si="13257"/>
        <v>719</v>
      </c>
      <c r="AL699" s="126">
        <f t="shared" si="13257"/>
        <v>1008</v>
      </c>
      <c r="AM699" s="179">
        <f t="shared" si="13257"/>
        <v>1010</v>
      </c>
      <c r="AN699" s="125">
        <f t="shared" si="13257"/>
        <v>119</v>
      </c>
      <c r="AO699" s="127">
        <f t="shared" si="13257"/>
        <v>64</v>
      </c>
      <c r="AP699" s="126">
        <f t="shared" si="13257"/>
        <v>444</v>
      </c>
      <c r="AQ699" s="125">
        <f t="shared" si="13257"/>
        <v>270</v>
      </c>
      <c r="AR699" s="178">
        <f t="shared" si="13257"/>
        <v>829</v>
      </c>
      <c r="AS699" s="180">
        <f t="shared" si="13257"/>
        <v>851</v>
      </c>
      <c r="AT699" s="125">
        <f t="shared" si="13257"/>
        <v>375</v>
      </c>
      <c r="AU699" s="127">
        <f t="shared" si="13257"/>
        <v>449</v>
      </c>
      <c r="AV699" s="126">
        <f t="shared" ref="AP699:BE701" si="13258">SUMIF($A$9:$A$32,$AE699,R$691:R$714)</f>
        <v>536</v>
      </c>
      <c r="AW699" s="179">
        <f t="shared" si="13258"/>
        <v>745</v>
      </c>
      <c r="AX699" s="125">
        <f t="shared" si="13258"/>
        <v>117</v>
      </c>
      <c r="AY699" s="127">
        <f t="shared" si="13258"/>
        <v>75</v>
      </c>
      <c r="AZ699" s="126">
        <f t="shared" si="13258"/>
        <v>475</v>
      </c>
      <c r="BA699" s="179">
        <f t="shared" si="13258"/>
        <v>485</v>
      </c>
      <c r="BB699" s="125">
        <f t="shared" si="13258"/>
        <v>337</v>
      </c>
      <c r="BC699" s="127">
        <f t="shared" si="13258"/>
        <v>174</v>
      </c>
      <c r="BD699" s="183">
        <f t="shared" si="13258"/>
        <v>927</v>
      </c>
      <c r="BE699" s="184">
        <f t="shared" si="13258"/>
        <v>1196</v>
      </c>
      <c r="BF699" s="169">
        <f>AF699+AH699+AJ699+AL699+AN699+AP699+AR699+AT699+AV699+AX699+AZ699+BB699+BD699</f>
        <v>6765</v>
      </c>
      <c r="BG699" s="170">
        <f>AG699+AI699+AK699+AM699+AO699+AQ699+AS699+AU699+AW699+AY699+BA699+BC699+BE699</f>
        <v>6861</v>
      </c>
      <c r="BH699" s="232"/>
      <c r="BI699" s="145" t="s">
        <v>24</v>
      </c>
      <c r="BJ699" s="128">
        <f>B699/B715</f>
        <v>4.3435662965382101E-2</v>
      </c>
      <c r="BK699" s="129">
        <f t="shared" ref="BK699" si="13259">C699/C715</f>
        <v>5.0742574257425746E-2</v>
      </c>
      <c r="BL699" s="130">
        <f t="shared" ref="BL699" si="13260">D699/D715</f>
        <v>4.8601864181091879E-2</v>
      </c>
      <c r="BM699" s="131">
        <f t="shared" ref="BM699" si="13261">E699/E715</f>
        <v>4.395261845386534E-2</v>
      </c>
      <c r="BN699" s="128">
        <f t="shared" ref="BN699" si="13262">F699/F715</f>
        <v>5.0686378035902854E-2</v>
      </c>
      <c r="BO699" s="129">
        <f t="shared" ref="BO699" si="13263">G699/G715</f>
        <v>3.0070754716981132E-2</v>
      </c>
      <c r="BP699" s="130">
        <f t="shared" ref="BP699" si="13264">H699/H715</f>
        <v>5.5726667144187378E-2</v>
      </c>
      <c r="BQ699" s="131">
        <f t="shared" ref="BQ699" si="13265">I699/I715</f>
        <v>4.2791499138426191E-2</v>
      </c>
      <c r="BR699" s="128">
        <f t="shared" ref="BR699" si="13266">J699/J715</f>
        <v>2.5982678214523651E-2</v>
      </c>
      <c r="BS699" s="129">
        <f t="shared" ref="BS699" si="13267">K699/K715</f>
        <v>4.7862156987874924E-2</v>
      </c>
      <c r="BT699" s="130">
        <f t="shared" ref="BT699" si="13268">L699/L715</f>
        <v>2.7190887378284033E-2</v>
      </c>
      <c r="BU699" s="128">
        <f t="shared" ref="BU699" si="13269">M699/M715</f>
        <v>7.1479756359727697E-2</v>
      </c>
      <c r="BV699" s="132">
        <f t="shared" ref="BV699" si="13270">N699/N715</f>
        <v>4.2063620216373325E-2</v>
      </c>
      <c r="BW699" s="133">
        <f t="shared" ref="BW699" si="13271">O699/O715</f>
        <v>4.4900941864241636E-2</v>
      </c>
      <c r="BX699" s="128">
        <f t="shared" ref="BX699" si="13272">P699/P715</f>
        <v>5.6162771145115184E-2</v>
      </c>
      <c r="BY699" s="129">
        <f t="shared" ref="BY699" si="13273">Q699/Q715</f>
        <v>4.4276643212630855E-2</v>
      </c>
      <c r="BZ699" s="130">
        <f t="shared" ref="BZ699" si="13274">R699/R715</f>
        <v>6.1319681456200224E-2</v>
      </c>
      <c r="CA699" s="131">
        <f t="shared" ref="CA699" si="13275">S699/S715</f>
        <v>4.4879551204487958E-2</v>
      </c>
      <c r="CB699" s="128">
        <f t="shared" ref="CB699" si="13276">T699/T715</f>
        <v>5.8713886300093193E-2</v>
      </c>
      <c r="CC699" s="129">
        <f t="shared" ref="CC699" si="13277">U699/U715</f>
        <v>5.3800170794192997E-2</v>
      </c>
      <c r="CD699" s="130">
        <f t="shared" ref="CD699" si="13278">V699/V715</f>
        <v>3.4967170560390899E-2</v>
      </c>
      <c r="CE699" s="131">
        <f t="shared" ref="CE699" si="13279">W699/W715</f>
        <v>5.8577951728636661E-2</v>
      </c>
      <c r="CF699" s="128">
        <f t="shared" ref="CF699" si="13280">X699/X715</f>
        <v>5.4632867132867136E-2</v>
      </c>
      <c r="CG699" s="129">
        <f t="shared" ref="CG699" si="13281">Y699/Y715</f>
        <v>4.0535515061361098E-2</v>
      </c>
      <c r="CH699" s="130">
        <f t="shared" ref="CH699" si="13282">Z699/Z715</f>
        <v>5.8311189843519337E-2</v>
      </c>
      <c r="CI699" s="128">
        <f t="shared" ref="CI699" si="13283">AA699/AA715</f>
        <v>6.0720550532991496E-2</v>
      </c>
      <c r="CJ699" s="134">
        <f t="shared" ref="CJ699" si="13284">AB699/AB715</f>
        <v>4.941635056688392E-2</v>
      </c>
      <c r="CK699" s="135">
        <f t="shared" ref="CK699" si="13285">AC699/AC715</f>
        <v>4.8900602725917217E-2</v>
      </c>
    </row>
    <row r="700" spans="1:89" x14ac:dyDescent="0.2">
      <c r="A700" s="136" t="s">
        <v>25</v>
      </c>
      <c r="B700" s="205">
        <v>410</v>
      </c>
      <c r="C700" s="189">
        <v>484</v>
      </c>
      <c r="D700" s="190">
        <v>145</v>
      </c>
      <c r="E700" s="191">
        <v>137</v>
      </c>
      <c r="F700" s="188">
        <v>439</v>
      </c>
      <c r="G700" s="192">
        <v>313</v>
      </c>
      <c r="H700" s="190">
        <v>705</v>
      </c>
      <c r="I700" s="191">
        <v>710</v>
      </c>
      <c r="J700" s="188">
        <v>46</v>
      </c>
      <c r="K700" s="189">
        <v>79</v>
      </c>
      <c r="L700" s="190">
        <v>160</v>
      </c>
      <c r="M700" s="188">
        <v>338</v>
      </c>
      <c r="N700" s="193">
        <v>481</v>
      </c>
      <c r="O700" s="206">
        <v>553</v>
      </c>
      <c r="P700" s="188">
        <v>288</v>
      </c>
      <c r="Q700" s="189">
        <v>266</v>
      </c>
      <c r="R700" s="190">
        <v>472</v>
      </c>
      <c r="S700" s="191">
        <v>314</v>
      </c>
      <c r="T700" s="197">
        <v>50</v>
      </c>
      <c r="U700" s="188">
        <v>37</v>
      </c>
      <c r="V700" s="190">
        <v>230</v>
      </c>
      <c r="W700" s="207">
        <v>343</v>
      </c>
      <c r="X700" s="188">
        <v>179</v>
      </c>
      <c r="Y700" s="192">
        <v>96</v>
      </c>
      <c r="Z700" s="190">
        <v>754</v>
      </c>
      <c r="AA700" s="188">
        <v>812</v>
      </c>
      <c r="AB700" s="169">
        <f t="shared" si="13065"/>
        <v>4359</v>
      </c>
      <c r="AC700" s="170">
        <f t="shared" si="13066"/>
        <v>4482</v>
      </c>
      <c r="AD700" s="232"/>
      <c r="AE700" s="274" t="str">
        <f>$AE$18</f>
        <v>18:00 - 18:59</v>
      </c>
      <c r="AF700" s="125">
        <f t="shared" si="13257"/>
        <v>784</v>
      </c>
      <c r="AG700" s="189">
        <f t="shared" si="13257"/>
        <v>705</v>
      </c>
      <c r="AH700" s="190">
        <f t="shared" si="13257"/>
        <v>205</v>
      </c>
      <c r="AI700" s="191">
        <f t="shared" si="13257"/>
        <v>255</v>
      </c>
      <c r="AJ700" s="275">
        <f t="shared" si="13257"/>
        <v>451</v>
      </c>
      <c r="AK700" s="192">
        <f t="shared" si="13257"/>
        <v>754</v>
      </c>
      <c r="AL700" s="190">
        <f t="shared" si="13257"/>
        <v>991</v>
      </c>
      <c r="AM700" s="191">
        <f t="shared" si="13257"/>
        <v>1113</v>
      </c>
      <c r="AN700" s="275">
        <f t="shared" si="13257"/>
        <v>143</v>
      </c>
      <c r="AO700" s="192">
        <f t="shared" si="13257"/>
        <v>69</v>
      </c>
      <c r="AP700" s="190">
        <f t="shared" si="13258"/>
        <v>599</v>
      </c>
      <c r="AQ700" s="275">
        <f t="shared" si="13258"/>
        <v>201</v>
      </c>
      <c r="AR700" s="193">
        <f t="shared" si="13258"/>
        <v>1036</v>
      </c>
      <c r="AS700" s="194">
        <f t="shared" si="13258"/>
        <v>838</v>
      </c>
      <c r="AT700" s="275">
        <f t="shared" si="13258"/>
        <v>317</v>
      </c>
      <c r="AU700" s="192">
        <f t="shared" si="13258"/>
        <v>515</v>
      </c>
      <c r="AV700" s="190">
        <f t="shared" si="13258"/>
        <v>526</v>
      </c>
      <c r="AW700" s="191">
        <f t="shared" si="13258"/>
        <v>846</v>
      </c>
      <c r="AX700" s="275">
        <f t="shared" si="13258"/>
        <v>69</v>
      </c>
      <c r="AY700" s="192">
        <f t="shared" si="13258"/>
        <v>79</v>
      </c>
      <c r="AZ700" s="190">
        <f t="shared" si="13258"/>
        <v>781</v>
      </c>
      <c r="BA700" s="191">
        <f t="shared" si="13258"/>
        <v>456</v>
      </c>
      <c r="BB700" s="275">
        <f t="shared" si="13258"/>
        <v>286</v>
      </c>
      <c r="BC700" s="192">
        <f t="shared" si="13258"/>
        <v>264</v>
      </c>
      <c r="BD700" s="190">
        <f t="shared" si="13258"/>
        <v>1083</v>
      </c>
      <c r="BE700" s="275">
        <f t="shared" si="13258"/>
        <v>1085</v>
      </c>
      <c r="BF700" s="171">
        <f>SUM(AF700,AH700,AJ700,AL700,AN700,AP700,AR700,AT700,AV700,AX700,AZ700,BB700,BD700)</f>
        <v>7271</v>
      </c>
      <c r="BG700" s="172">
        <f>SUM(AG700,AI700,AK700,AM700,AO700,AQ700,AS700,AU700,AW700,AY700,BA700,BC700,BE700)</f>
        <v>7180</v>
      </c>
      <c r="BH700" s="232"/>
      <c r="BI700" s="136" t="s">
        <v>25</v>
      </c>
      <c r="BJ700" s="128">
        <f>B700/B715</f>
        <v>4.4633137382974093E-2</v>
      </c>
      <c r="BK700" s="129">
        <f t="shared" ref="BK700" si="13286">C700/C715</f>
        <v>5.4455445544554455E-2</v>
      </c>
      <c r="BL700" s="130">
        <f t="shared" ref="BL700" si="13287">D700/D715</f>
        <v>4.8268974700399467E-2</v>
      </c>
      <c r="BM700" s="131">
        <f t="shared" ref="BM700" si="13288">E700/E715</f>
        <v>4.2705735660847878E-2</v>
      </c>
      <c r="BN700" s="128">
        <f t="shared" ref="BN700" si="13289">F700/F715</f>
        <v>4.6356916578669485E-2</v>
      </c>
      <c r="BO700" s="129">
        <f t="shared" ref="BO700" si="13290">G700/G715</f>
        <v>3.6910377358490565E-2</v>
      </c>
      <c r="BP700" s="130">
        <f t="shared" ref="BP700" si="13291">H700/H715</f>
        <v>5.049781534274049E-2</v>
      </c>
      <c r="BQ700" s="131">
        <f t="shared" ref="BQ700" si="13292">I700/I715</f>
        <v>5.0976450315910395E-2</v>
      </c>
      <c r="BR700" s="128">
        <f t="shared" ref="BR700" si="13293">J700/J715</f>
        <v>3.0646235842771485E-2</v>
      </c>
      <c r="BS700" s="129">
        <f t="shared" ref="BS700" si="13294">K700/K715</f>
        <v>5.0414805360561581E-2</v>
      </c>
      <c r="BT700" s="130">
        <f t="shared" ref="BT700" si="13295">L700/L715</f>
        <v>2.9395553922469227E-2</v>
      </c>
      <c r="BU700" s="128">
        <f t="shared" ref="BU700" si="13296">M700/M715</f>
        <v>6.0551773557864563E-2</v>
      </c>
      <c r="BV700" s="132">
        <f t="shared" ref="BV700" si="13297">N700/N715</f>
        <v>3.8834167608590341E-2</v>
      </c>
      <c r="BW700" s="133">
        <f t="shared" ref="BW700" si="13298">O700/O715</f>
        <v>4.4900941864241636E-2</v>
      </c>
      <c r="BX700" s="128">
        <f t="shared" ref="BX700" si="13299">P700/P715</f>
        <v>4.842777871195561E-2</v>
      </c>
      <c r="BY700" s="129">
        <f t="shared" ref="BY700" si="13300">Q700/Q715</f>
        <v>4.5649562382014758E-2</v>
      </c>
      <c r="BZ700" s="130">
        <f t="shared" ref="BZ700" si="13301">R700/R715</f>
        <v>5.3697383390216152E-2</v>
      </c>
      <c r="CA700" s="131">
        <f t="shared" ref="CA700" si="13302">S700/S715</f>
        <v>3.4539654603453963E-2</v>
      </c>
      <c r="CB700" s="128">
        <f t="shared" ref="CB700" si="13303">T700/T715</f>
        <v>4.6598322460391424E-2</v>
      </c>
      <c r="CC700" s="129">
        <f t="shared" ref="CC700" si="13304">U700/U715</f>
        <v>3.1596925704526047E-2</v>
      </c>
      <c r="CD700" s="130">
        <f t="shared" ref="CD700" si="13305">V700/V715</f>
        <v>3.5119865628340206E-2</v>
      </c>
      <c r="CE700" s="131">
        <f t="shared" ref="CE700" si="13306">W700/W715</f>
        <v>4.4748858447488583E-2</v>
      </c>
      <c r="CF700" s="128">
        <f t="shared" ref="CF700" si="13307">X700/X715</f>
        <v>3.9117132867132864E-2</v>
      </c>
      <c r="CG700" s="129">
        <f t="shared" ref="CG700" si="13308">Y700/Y715</f>
        <v>3.5701004090740049E-2</v>
      </c>
      <c r="CH700" s="130">
        <f t="shared" ref="CH700" si="13309">Z700/Z715</f>
        <v>5.5653971065839976E-2</v>
      </c>
      <c r="CI700" s="128">
        <f t="shared" ref="CI700" si="13310">AA700/AA715</f>
        <v>5.478343003643233E-2</v>
      </c>
      <c r="CJ700" s="134">
        <f t="shared" ref="CJ700" si="13311">AB700/AB715</f>
        <v>4.5675545403105811E-2</v>
      </c>
      <c r="CK700" s="135">
        <f t="shared" ref="CK700" si="13312">AC700/AC715</f>
        <v>4.7063023710019532E-2</v>
      </c>
    </row>
    <row r="701" spans="1:89" ht="13.5" thickBot="1" x14ac:dyDescent="0.25">
      <c r="A701" s="145" t="s">
        <v>26</v>
      </c>
      <c r="B701" s="202">
        <v>381</v>
      </c>
      <c r="C701" s="196">
        <v>604</v>
      </c>
      <c r="D701" s="197">
        <v>181</v>
      </c>
      <c r="E701" s="198">
        <v>173</v>
      </c>
      <c r="F701" s="195">
        <v>420</v>
      </c>
      <c r="G701" s="199">
        <v>343</v>
      </c>
      <c r="H701" s="197">
        <v>809</v>
      </c>
      <c r="I701" s="198">
        <v>797</v>
      </c>
      <c r="J701" s="195">
        <v>55</v>
      </c>
      <c r="K701" s="196">
        <v>80</v>
      </c>
      <c r="L701" s="197">
        <v>184</v>
      </c>
      <c r="M701" s="195">
        <v>227</v>
      </c>
      <c r="N701" s="200">
        <v>552</v>
      </c>
      <c r="O701" s="203">
        <v>474</v>
      </c>
      <c r="P701" s="195">
        <v>346</v>
      </c>
      <c r="Q701" s="196">
        <v>214</v>
      </c>
      <c r="R701" s="197">
        <v>457</v>
      </c>
      <c r="S701" s="198">
        <v>375</v>
      </c>
      <c r="T701" s="195">
        <v>35</v>
      </c>
      <c r="U701" s="199">
        <v>65</v>
      </c>
      <c r="V701" s="197">
        <v>263</v>
      </c>
      <c r="W701" s="204">
        <v>366</v>
      </c>
      <c r="X701" s="195">
        <v>236</v>
      </c>
      <c r="Y701" s="199">
        <v>100</v>
      </c>
      <c r="Z701" s="197">
        <v>821</v>
      </c>
      <c r="AA701" s="195">
        <v>759</v>
      </c>
      <c r="AB701" s="169">
        <f t="shared" si="13065"/>
        <v>4740</v>
      </c>
      <c r="AC701" s="170">
        <f t="shared" si="13066"/>
        <v>4577</v>
      </c>
      <c r="AD701" s="232"/>
      <c r="AE701" s="272">
        <f>$AE$19</f>
        <v>0</v>
      </c>
      <c r="AF701" s="125">
        <f t="shared" si="13257"/>
        <v>0</v>
      </c>
      <c r="AG701" s="196">
        <f t="shared" si="13257"/>
        <v>0</v>
      </c>
      <c r="AH701" s="197">
        <f t="shared" si="13257"/>
        <v>0</v>
      </c>
      <c r="AI701" s="198">
        <f t="shared" si="13257"/>
        <v>0</v>
      </c>
      <c r="AJ701" s="195">
        <f t="shared" si="13257"/>
        <v>0</v>
      </c>
      <c r="AK701" s="199">
        <f t="shared" si="13257"/>
        <v>0</v>
      </c>
      <c r="AL701" s="197">
        <f t="shared" si="13257"/>
        <v>0</v>
      </c>
      <c r="AM701" s="198">
        <f t="shared" si="13257"/>
        <v>0</v>
      </c>
      <c r="AN701" s="195">
        <f t="shared" si="13257"/>
        <v>0</v>
      </c>
      <c r="AO701" s="199">
        <f t="shared" si="13257"/>
        <v>0</v>
      </c>
      <c r="AP701" s="197">
        <f t="shared" si="13258"/>
        <v>0</v>
      </c>
      <c r="AQ701" s="195">
        <f t="shared" si="13258"/>
        <v>0</v>
      </c>
      <c r="AR701" s="200">
        <f t="shared" si="13258"/>
        <v>0</v>
      </c>
      <c r="AS701" s="201">
        <f t="shared" si="13258"/>
        <v>0</v>
      </c>
      <c r="AT701" s="195">
        <f t="shared" si="13258"/>
        <v>0</v>
      </c>
      <c r="AU701" s="199">
        <f t="shared" si="13258"/>
        <v>0</v>
      </c>
      <c r="AV701" s="197">
        <f t="shared" si="13258"/>
        <v>0</v>
      </c>
      <c r="AW701" s="198">
        <f t="shared" si="13258"/>
        <v>0</v>
      </c>
      <c r="AX701" s="195">
        <f t="shared" si="13258"/>
        <v>0</v>
      </c>
      <c r="AY701" s="199">
        <f t="shared" si="13258"/>
        <v>0</v>
      </c>
      <c r="AZ701" s="197">
        <f t="shared" si="13258"/>
        <v>0</v>
      </c>
      <c r="BA701" s="198">
        <f t="shared" si="13258"/>
        <v>0</v>
      </c>
      <c r="BB701" s="195">
        <f t="shared" si="13258"/>
        <v>0</v>
      </c>
      <c r="BC701" s="199">
        <f t="shared" si="13258"/>
        <v>0</v>
      </c>
      <c r="BD701" s="197">
        <f t="shared" si="13258"/>
        <v>0</v>
      </c>
      <c r="BE701" s="195">
        <f t="shared" si="13258"/>
        <v>0</v>
      </c>
      <c r="BF701" s="171">
        <f>SUM(AF701,AH701,AJ701,AL701,AN701,AP701,AR701,AT701,AV701,AX701,AZ701,BB701,BD701)</f>
        <v>0</v>
      </c>
      <c r="BG701" s="172">
        <f>SUM(AG701,AI701,AK701,AM701,AO701,AQ701,AS701,AU701,AW701,AY701,BA701,BC701,BE701)</f>
        <v>0</v>
      </c>
      <c r="BH701" s="232"/>
      <c r="BI701" s="145" t="s">
        <v>26</v>
      </c>
      <c r="BJ701" s="128">
        <f>B701/B715</f>
        <v>4.147615937295885E-2</v>
      </c>
      <c r="BK701" s="129">
        <f t="shared" ref="BK701" si="13313">C701/C715</f>
        <v>6.7956795679567958E-2</v>
      </c>
      <c r="BL701" s="130">
        <f t="shared" ref="BL701" si="13314">D701/D715</f>
        <v>6.0252996005326229E-2</v>
      </c>
      <c r="BM701" s="131">
        <f t="shared" ref="BM701" si="13315">E701/E715</f>
        <v>5.3927680798004987E-2</v>
      </c>
      <c r="BN701" s="128">
        <f t="shared" ref="BN701" si="13316">F701/F715</f>
        <v>4.4350580781414996E-2</v>
      </c>
      <c r="BO701" s="129">
        <f t="shared" ref="BO701" si="13317">G701/G715</f>
        <v>4.0448113207547168E-2</v>
      </c>
      <c r="BP701" s="130">
        <f t="shared" ref="BP701" si="13318">H701/H715</f>
        <v>5.7947138457130579E-2</v>
      </c>
      <c r="BQ701" s="131">
        <f t="shared" ref="BQ701" si="13319">I701/I715</f>
        <v>5.7222860425043078E-2</v>
      </c>
      <c r="BR701" s="128">
        <f t="shared" ref="BR701" si="13320">J701/J715</f>
        <v>3.6642238507661559E-2</v>
      </c>
      <c r="BS701" s="129">
        <f t="shared" ref="BS701" si="13321">K701/K715</f>
        <v>5.105296745373325E-2</v>
      </c>
      <c r="BT701" s="130">
        <f t="shared" ref="BT701" si="13322">L701/L715</f>
        <v>3.3804887010839613E-2</v>
      </c>
      <c r="BU701" s="128">
        <f t="shared" ref="BU701" si="13323">M701/M715</f>
        <v>4.0666427803654606E-2</v>
      </c>
      <c r="BV701" s="132">
        <f t="shared" ref="BV701" si="13324">N701/N715</f>
        <v>4.4566445987405133E-2</v>
      </c>
      <c r="BW701" s="133">
        <f t="shared" ref="BW701" si="13325">O701/O715</f>
        <v>3.8486521597921403E-2</v>
      </c>
      <c r="BX701" s="128">
        <f t="shared" ref="BX701" si="13326">P701/P715</f>
        <v>5.8180595258113338E-2</v>
      </c>
      <c r="BY701" s="129">
        <f t="shared" ref="BY701" si="13327">Q701/Q715</f>
        <v>3.6725587781019392E-2</v>
      </c>
      <c r="BZ701" s="130">
        <f t="shared" ref="BZ701" si="13328">R701/R715</f>
        <v>5.1990898748577929E-2</v>
      </c>
      <c r="CA701" s="131">
        <f t="shared" ref="CA701" si="13329">S701/S715</f>
        <v>4.1249587504124961E-2</v>
      </c>
      <c r="CB701" s="128">
        <f t="shared" ref="CB701" si="13330">T701/T715</f>
        <v>3.2618825722273995E-2</v>
      </c>
      <c r="CC701" s="129">
        <f t="shared" ref="CC701" si="13331">U701/U715</f>
        <v>5.5508112724167377E-2</v>
      </c>
      <c r="CD701" s="130">
        <f t="shared" ref="CD701" si="13332">V701/V715</f>
        <v>4.0158802870667275E-2</v>
      </c>
      <c r="CE701" s="131">
        <f t="shared" ref="CE701" si="13333">W701/W715</f>
        <v>4.7749510763209393E-2</v>
      </c>
      <c r="CF701" s="128">
        <f t="shared" ref="CF701" si="13334">X701/X715</f>
        <v>5.1573426573426576E-2</v>
      </c>
      <c r="CG701" s="129">
        <f t="shared" ref="CG701" si="13335">Y701/Y715</f>
        <v>3.718854592785422E-2</v>
      </c>
      <c r="CH701" s="130">
        <f t="shared" ref="CH701" si="13336">Z701/Z715</f>
        <v>6.0599350457632123E-2</v>
      </c>
      <c r="CI701" s="128">
        <f t="shared" ref="CI701" si="13337">AA701/AA715</f>
        <v>5.1207664282822828E-2</v>
      </c>
      <c r="CJ701" s="134">
        <f t="shared" ref="CJ701" si="13338">AB701/AB715</f>
        <v>4.9667833266969844E-2</v>
      </c>
      <c r="CK701" s="135">
        <f t="shared" ref="CK701" si="13339">AC701/AC715</f>
        <v>4.8060566604363988E-2</v>
      </c>
    </row>
    <row r="702" spans="1:89" ht="14.25" thickTop="1" thickBot="1" x14ac:dyDescent="0.25">
      <c r="A702" s="136" t="s">
        <v>27</v>
      </c>
      <c r="B702" s="205">
        <v>460</v>
      </c>
      <c r="C702" s="189">
        <v>517</v>
      </c>
      <c r="D702" s="190">
        <v>191</v>
      </c>
      <c r="E702" s="191">
        <v>158</v>
      </c>
      <c r="F702" s="188">
        <v>450</v>
      </c>
      <c r="G702" s="192">
        <v>373</v>
      </c>
      <c r="H702" s="190">
        <v>841</v>
      </c>
      <c r="I702" s="191">
        <v>781</v>
      </c>
      <c r="J702" s="188">
        <v>62</v>
      </c>
      <c r="K702" s="189">
        <v>90</v>
      </c>
      <c r="L702" s="190">
        <v>254</v>
      </c>
      <c r="M702" s="188">
        <v>290</v>
      </c>
      <c r="N702" s="193">
        <v>625</v>
      </c>
      <c r="O702" s="206">
        <v>554</v>
      </c>
      <c r="P702" s="188">
        <v>384</v>
      </c>
      <c r="Q702" s="189">
        <v>269</v>
      </c>
      <c r="R702" s="190">
        <v>504</v>
      </c>
      <c r="S702" s="191">
        <v>538</v>
      </c>
      <c r="T702" s="188">
        <v>47</v>
      </c>
      <c r="U702" s="192">
        <v>47</v>
      </c>
      <c r="V702" s="190">
        <v>328</v>
      </c>
      <c r="W702" s="207">
        <v>446</v>
      </c>
      <c r="X702" s="188">
        <v>226</v>
      </c>
      <c r="Y702" s="192">
        <v>93</v>
      </c>
      <c r="Z702" s="190">
        <v>879</v>
      </c>
      <c r="AA702" s="188">
        <v>1061</v>
      </c>
      <c r="AB702" s="169">
        <f t="shared" si="13065"/>
        <v>5251</v>
      </c>
      <c r="AC702" s="170">
        <f t="shared" si="13066"/>
        <v>5217</v>
      </c>
      <c r="AD702" s="232"/>
      <c r="AE702" s="266" t="s">
        <v>13</v>
      </c>
      <c r="AF702" s="20">
        <f t="shared" ref="AF702:BG702" si="13340">SUM(AF699:AF701)</f>
        <v>1540</v>
      </c>
      <c r="AG702" s="21">
        <f t="shared" si="13340"/>
        <v>1296</v>
      </c>
      <c r="AH702" s="20">
        <f t="shared" si="13340"/>
        <v>432</v>
      </c>
      <c r="AI702" s="21">
        <f t="shared" si="13340"/>
        <v>487</v>
      </c>
      <c r="AJ702" s="20">
        <f t="shared" si="13340"/>
        <v>1066</v>
      </c>
      <c r="AK702" s="21">
        <f t="shared" si="13340"/>
        <v>1473</v>
      </c>
      <c r="AL702" s="20">
        <f t="shared" si="13340"/>
        <v>1999</v>
      </c>
      <c r="AM702" s="21">
        <f t="shared" si="13340"/>
        <v>2123</v>
      </c>
      <c r="AN702" s="20">
        <f t="shared" si="13340"/>
        <v>262</v>
      </c>
      <c r="AO702" s="21">
        <f t="shared" si="13340"/>
        <v>133</v>
      </c>
      <c r="AP702" s="20">
        <f t="shared" si="13340"/>
        <v>1043</v>
      </c>
      <c r="AQ702" s="21">
        <f t="shared" si="13340"/>
        <v>471</v>
      </c>
      <c r="AR702" s="20">
        <f t="shared" si="13340"/>
        <v>1865</v>
      </c>
      <c r="AS702" s="21">
        <f t="shared" si="13340"/>
        <v>1689</v>
      </c>
      <c r="AT702" s="20">
        <f t="shared" si="13340"/>
        <v>692</v>
      </c>
      <c r="AU702" s="21">
        <f t="shared" si="13340"/>
        <v>964</v>
      </c>
      <c r="AV702" s="20">
        <f t="shared" si="13340"/>
        <v>1062</v>
      </c>
      <c r="AW702" s="21">
        <f t="shared" si="13340"/>
        <v>1591</v>
      </c>
      <c r="AX702" s="20">
        <f t="shared" si="13340"/>
        <v>186</v>
      </c>
      <c r="AY702" s="21">
        <f t="shared" si="13340"/>
        <v>154</v>
      </c>
      <c r="AZ702" s="20">
        <f t="shared" si="13340"/>
        <v>1256</v>
      </c>
      <c r="BA702" s="21">
        <f t="shared" si="13340"/>
        <v>941</v>
      </c>
      <c r="BB702" s="20">
        <f t="shared" si="13340"/>
        <v>623</v>
      </c>
      <c r="BC702" s="21">
        <f t="shared" si="13340"/>
        <v>438</v>
      </c>
      <c r="BD702" s="20">
        <f t="shared" si="13340"/>
        <v>2010</v>
      </c>
      <c r="BE702" s="21">
        <f t="shared" si="13340"/>
        <v>2281</v>
      </c>
      <c r="BF702" s="173">
        <f t="shared" si="13340"/>
        <v>14036</v>
      </c>
      <c r="BG702" s="174">
        <f t="shared" si="13340"/>
        <v>14041</v>
      </c>
      <c r="BH702" s="232"/>
      <c r="BI702" s="136" t="s">
        <v>27</v>
      </c>
      <c r="BJ702" s="128">
        <f>B702/B715</f>
        <v>5.0076202917483124E-2</v>
      </c>
      <c r="BK702" s="129">
        <f t="shared" ref="BK702" si="13341">C702/C715</f>
        <v>5.8168316831683171E-2</v>
      </c>
      <c r="BL702" s="130">
        <f t="shared" ref="BL702" si="13342">D702/D715</f>
        <v>6.3581890812250338E-2</v>
      </c>
      <c r="BM702" s="131">
        <f t="shared" ref="BM702" si="13343">E702/E715</f>
        <v>4.9251870324189526E-2</v>
      </c>
      <c r="BN702" s="128">
        <f t="shared" ref="BN702" si="13344">F702/F715</f>
        <v>4.7518479408658922E-2</v>
      </c>
      <c r="BO702" s="129">
        <f t="shared" ref="BO702" si="13345">G702/G715</f>
        <v>4.3985849056603771E-2</v>
      </c>
      <c r="BP702" s="130">
        <f t="shared" ref="BP702" si="13346">H702/H715</f>
        <v>6.0239237876942915E-2</v>
      </c>
      <c r="BQ702" s="131">
        <f t="shared" ref="BQ702" si="13347">I702/I715</f>
        <v>5.6074095347501435E-2</v>
      </c>
      <c r="BR702" s="128">
        <f t="shared" ref="BR702" si="13348">J702/J715</f>
        <v>4.1305796135909394E-2</v>
      </c>
      <c r="BS702" s="129">
        <f t="shared" ref="BS702" si="13349">K702/K715</f>
        <v>5.7434588385449903E-2</v>
      </c>
      <c r="BT702" s="130">
        <f t="shared" ref="BT702" si="13350">L702/L715</f>
        <v>4.6665441851919898E-2</v>
      </c>
      <c r="BU702" s="128">
        <f t="shared" ref="BU702" si="13351">M702/M715</f>
        <v>5.1952705123611609E-2</v>
      </c>
      <c r="BV702" s="132">
        <f t="shared" ref="BV702" si="13352">N702/N715</f>
        <v>5.0460196996609072E-2</v>
      </c>
      <c r="BW702" s="133">
        <f t="shared" ref="BW702" si="13353">O702/O715</f>
        <v>4.4982137057486195E-2</v>
      </c>
      <c r="BX702" s="128">
        <f t="shared" ref="BX702" si="13354">P702/P715</f>
        <v>6.4570371615940814E-2</v>
      </c>
      <c r="BY702" s="129">
        <f t="shared" ref="BY702" si="13355">Q702/Q715</f>
        <v>4.6164407070533722E-2</v>
      </c>
      <c r="BZ702" s="130">
        <f t="shared" ref="BZ702" si="13356">R702/R715</f>
        <v>5.7337883959044371E-2</v>
      </c>
      <c r="CA702" s="131">
        <f t="shared" ref="CA702" si="13357">S702/S715</f>
        <v>5.9179408205917938E-2</v>
      </c>
      <c r="CB702" s="128">
        <f t="shared" ref="CB702" si="13358">T702/T715</f>
        <v>4.3802423112767941E-2</v>
      </c>
      <c r="CC702" s="129">
        <f t="shared" ref="CC702" si="13359">U702/U715</f>
        <v>4.0136635354397952E-2</v>
      </c>
      <c r="CD702" s="130">
        <f t="shared" ref="CD702" si="13360">V702/V715</f>
        <v>5.0083982287372118E-2</v>
      </c>
      <c r="CE702" s="131">
        <f t="shared" ref="CE702" si="13361">W702/W715</f>
        <v>5.8186562296151337E-2</v>
      </c>
      <c r="CF702" s="128">
        <f t="shared" ref="CF702" si="13362">X702/X715</f>
        <v>4.9388111888111888E-2</v>
      </c>
      <c r="CG702" s="129">
        <f t="shared" ref="CG702" si="13363">Y702/Y715</f>
        <v>3.4585347712904425E-2</v>
      </c>
      <c r="CH702" s="130">
        <f t="shared" ref="CH702" si="13364">Z702/Z715</f>
        <v>6.4880425155004431E-2</v>
      </c>
      <c r="CI702" s="128">
        <f t="shared" ref="CI702" si="13365">AA702/AA715</f>
        <v>7.1582782350559981E-2</v>
      </c>
      <c r="CJ702" s="134">
        <f t="shared" ref="CJ702" si="13366">AB702/AB715</f>
        <v>5.5022319089632628E-2</v>
      </c>
      <c r="CK702" s="135">
        <f t="shared" ref="CK702" si="13367">AC702/AC715</f>
        <v>5.47808555767898E-2</v>
      </c>
    </row>
    <row r="703" spans="1:89" ht="13.5" thickTop="1" x14ac:dyDescent="0.2">
      <c r="A703" s="145" t="s">
        <v>28</v>
      </c>
      <c r="B703" s="202">
        <v>581</v>
      </c>
      <c r="C703" s="196">
        <v>655</v>
      </c>
      <c r="D703" s="197">
        <v>210</v>
      </c>
      <c r="E703" s="198">
        <v>198</v>
      </c>
      <c r="F703" s="195">
        <v>454</v>
      </c>
      <c r="G703" s="199">
        <v>581</v>
      </c>
      <c r="H703" s="197">
        <v>878</v>
      </c>
      <c r="I703" s="198">
        <v>882</v>
      </c>
      <c r="J703" s="195">
        <v>116</v>
      </c>
      <c r="K703" s="196">
        <v>72</v>
      </c>
      <c r="L703" s="197">
        <v>428</v>
      </c>
      <c r="M703" s="195">
        <v>260</v>
      </c>
      <c r="N703" s="200">
        <v>751</v>
      </c>
      <c r="O703" s="203">
        <v>685</v>
      </c>
      <c r="P703" s="195">
        <v>460</v>
      </c>
      <c r="Q703" s="196">
        <v>323</v>
      </c>
      <c r="R703" s="197">
        <v>538</v>
      </c>
      <c r="S703" s="198">
        <v>566</v>
      </c>
      <c r="T703" s="195">
        <v>72</v>
      </c>
      <c r="U703" s="199">
        <v>34</v>
      </c>
      <c r="V703" s="197">
        <v>454</v>
      </c>
      <c r="W703" s="204">
        <v>434</v>
      </c>
      <c r="X703" s="195">
        <v>326</v>
      </c>
      <c r="Y703" s="199">
        <v>131</v>
      </c>
      <c r="Z703" s="197">
        <v>917</v>
      </c>
      <c r="AA703" s="195">
        <v>1118</v>
      </c>
      <c r="AB703" s="169">
        <f t="shared" si="13065"/>
        <v>6185</v>
      </c>
      <c r="AC703" s="170">
        <f t="shared" si="13066"/>
        <v>5939</v>
      </c>
      <c r="AD703" s="232"/>
      <c r="AE703" s="232"/>
      <c r="AF703" s="232"/>
      <c r="AG703" s="232"/>
      <c r="AH703" s="232"/>
      <c r="AI703" s="232"/>
      <c r="AJ703" s="232"/>
      <c r="AK703" s="232"/>
      <c r="AL703" s="232"/>
      <c r="AM703" s="232"/>
      <c r="AN703" s="232"/>
      <c r="AO703" s="232"/>
      <c r="AP703" s="232"/>
      <c r="AQ703" s="232"/>
      <c r="AR703" s="232"/>
      <c r="AS703" s="232"/>
      <c r="AT703" s="232"/>
      <c r="AU703" s="232"/>
      <c r="AV703" s="232"/>
      <c r="AW703" s="232"/>
      <c r="AX703" s="232"/>
      <c r="AY703" s="232"/>
      <c r="AZ703" s="232"/>
      <c r="BA703" s="232"/>
      <c r="BB703" s="232"/>
      <c r="BC703" s="232"/>
      <c r="BD703" s="232"/>
      <c r="BE703" s="232"/>
      <c r="BF703" s="232"/>
      <c r="BG703" s="232"/>
      <c r="BH703" s="232"/>
      <c r="BI703" s="145" t="s">
        <v>28</v>
      </c>
      <c r="BJ703" s="128">
        <f>B703/B715</f>
        <v>6.3248421510994995E-2</v>
      </c>
      <c r="BK703" s="129">
        <f t="shared" ref="BK703" si="13368">C703/C715</f>
        <v>7.36948694869487E-2</v>
      </c>
      <c r="BL703" s="130">
        <f t="shared" ref="BL703" si="13369">D703/D715</f>
        <v>6.9906790945406125E-2</v>
      </c>
      <c r="BM703" s="131">
        <f t="shared" ref="BM703" si="13370">E703/E715</f>
        <v>6.172069825436409E-2</v>
      </c>
      <c r="BN703" s="128">
        <f t="shared" ref="BN703" si="13371">F703/F715</f>
        <v>4.7940865892291448E-2</v>
      </c>
      <c r="BO703" s="129">
        <f t="shared" ref="BO703" si="13372">G703/G715</f>
        <v>6.8514150943396232E-2</v>
      </c>
      <c r="BP703" s="130">
        <f t="shared" ref="BP703" si="13373">H703/H715</f>
        <v>6.2889477831100923E-2</v>
      </c>
      <c r="BQ703" s="131">
        <f t="shared" ref="BQ703" si="13374">I703/I715</f>
        <v>6.3325674899483056E-2</v>
      </c>
      <c r="BR703" s="128">
        <f t="shared" ref="BR703" si="13375">J703/J715</f>
        <v>7.728181212524983E-2</v>
      </c>
      <c r="BS703" s="129">
        <f t="shared" ref="BS703" si="13376">K703/K715</f>
        <v>4.5947670708359922E-2</v>
      </c>
      <c r="BT703" s="130">
        <f t="shared" ref="BT703" si="13377">L703/L715</f>
        <v>7.863310674260518E-2</v>
      </c>
      <c r="BU703" s="128">
        <f t="shared" ref="BU703" si="13378">M703/M715</f>
        <v>4.6578287352203512E-2</v>
      </c>
      <c r="BV703" s="132">
        <f t="shared" ref="BV703" si="13379">N703/N715</f>
        <v>6.0632972711125464E-2</v>
      </c>
      <c r="BW703" s="133">
        <f t="shared" ref="BW703" si="13380">O703/O715</f>
        <v>5.561870737252355E-2</v>
      </c>
      <c r="BX703" s="128">
        <f t="shared" ref="BX703" si="13381">P703/P715</f>
        <v>7.7349924331595765E-2</v>
      </c>
      <c r="BY703" s="129">
        <f t="shared" ref="BY703" si="13382">Q703/Q715</f>
        <v>5.5431611463875062E-2</v>
      </c>
      <c r="BZ703" s="130">
        <f t="shared" ref="BZ703" si="13383">R703/R715</f>
        <v>6.1205915813424348E-2</v>
      </c>
      <c r="CA703" s="131">
        <f t="shared" ref="CA703" si="13384">S703/S715</f>
        <v>6.2259377406225939E-2</v>
      </c>
      <c r="CB703" s="128">
        <f t="shared" ref="CB703" si="13385">T703/T715</f>
        <v>6.7101584342963649E-2</v>
      </c>
      <c r="CC703" s="129">
        <f t="shared" ref="CC703" si="13386">U703/U715</f>
        <v>2.9035012809564473E-2</v>
      </c>
      <c r="CD703" s="130">
        <f t="shared" ref="CD703" si="13387">V703/V715</f>
        <v>6.9323560848984583E-2</v>
      </c>
      <c r="CE703" s="131">
        <f t="shared" ref="CE703" si="13388">W703/W715</f>
        <v>5.6621004566210047E-2</v>
      </c>
      <c r="CF703" s="128">
        <f t="shared" ref="CF703" si="13389">X703/X715</f>
        <v>7.1241258741258737E-2</v>
      </c>
      <c r="CG703" s="129">
        <f t="shared" ref="CG703" si="13390">Y703/Y715</f>
        <v>4.8716995165489031E-2</v>
      </c>
      <c r="CH703" s="130">
        <f t="shared" ref="CH703" si="13391">Z703/Z715</f>
        <v>6.7685267198110424E-2</v>
      </c>
      <c r="CI703" s="128">
        <f t="shared" ref="CI703" si="13392">AA703/AA715</f>
        <v>7.5428417217649438E-2</v>
      </c>
      <c r="CJ703" s="134">
        <f t="shared" ref="CJ703" si="13393">AB703/AB715</f>
        <v>6.4809187501309803E-2</v>
      </c>
      <c r="CK703" s="135">
        <f t="shared" ref="CK703" si="13394">AC703/AC715</f>
        <v>6.2362181573807671E-2</v>
      </c>
    </row>
    <row r="704" spans="1:89" x14ac:dyDescent="0.2">
      <c r="A704" s="136" t="s">
        <v>29</v>
      </c>
      <c r="B704" s="205">
        <v>682</v>
      </c>
      <c r="C704" s="189">
        <v>712</v>
      </c>
      <c r="D704" s="190">
        <v>213</v>
      </c>
      <c r="E704" s="191">
        <v>208</v>
      </c>
      <c r="F704" s="188">
        <v>588</v>
      </c>
      <c r="G704" s="192">
        <v>688</v>
      </c>
      <c r="H704" s="190">
        <v>977</v>
      </c>
      <c r="I704" s="191">
        <v>939</v>
      </c>
      <c r="J704" s="188">
        <v>108</v>
      </c>
      <c r="K704" s="189">
        <v>71</v>
      </c>
      <c r="L704" s="190">
        <v>335</v>
      </c>
      <c r="M704" s="188">
        <v>299</v>
      </c>
      <c r="N704" s="193">
        <v>878</v>
      </c>
      <c r="O704" s="206">
        <v>705</v>
      </c>
      <c r="P704" s="188">
        <v>458</v>
      </c>
      <c r="Q704" s="189">
        <v>354</v>
      </c>
      <c r="R704" s="190">
        <v>564</v>
      </c>
      <c r="S704" s="191">
        <v>622</v>
      </c>
      <c r="T704" s="188">
        <v>122</v>
      </c>
      <c r="U704" s="192">
        <v>39</v>
      </c>
      <c r="V704" s="190">
        <v>513</v>
      </c>
      <c r="W704" s="207">
        <v>498</v>
      </c>
      <c r="X704" s="188">
        <v>322</v>
      </c>
      <c r="Y704" s="192">
        <v>145</v>
      </c>
      <c r="Z704" s="190">
        <v>1002</v>
      </c>
      <c r="AA704" s="188">
        <v>1047</v>
      </c>
      <c r="AB704" s="169">
        <f t="shared" si="13065"/>
        <v>6762</v>
      </c>
      <c r="AC704" s="170">
        <f t="shared" si="13066"/>
        <v>6327</v>
      </c>
      <c r="AD704" s="232"/>
      <c r="AE704" s="232"/>
      <c r="AF704" s="232"/>
      <c r="AG704" s="232"/>
      <c r="AH704" s="232"/>
      <c r="AI704" s="232"/>
      <c r="AJ704" s="232"/>
      <c r="AK704" s="232"/>
      <c r="AL704" s="232"/>
      <c r="AM704" s="232"/>
      <c r="AN704" s="232"/>
      <c r="AO704" s="232"/>
      <c r="AP704" s="232"/>
      <c r="AQ704" s="232"/>
      <c r="AR704" s="232"/>
      <c r="AS704" s="232"/>
      <c r="AT704" s="232"/>
      <c r="AU704" s="232"/>
      <c r="AV704" s="232"/>
      <c r="AW704" s="232"/>
      <c r="AX704" s="232"/>
      <c r="AY704" s="232"/>
      <c r="AZ704" s="232"/>
      <c r="BA704" s="232"/>
      <c r="BB704" s="232"/>
      <c r="BC704" s="232"/>
      <c r="BD704" s="232"/>
      <c r="BE704" s="232"/>
      <c r="BF704" s="232"/>
      <c r="BG704" s="232"/>
      <c r="BH704" s="232"/>
      <c r="BI704" s="136" t="s">
        <v>29</v>
      </c>
      <c r="BJ704" s="128">
        <f>B704/B715</f>
        <v>7.4243413890703241E-2</v>
      </c>
      <c r="BK704" s="129">
        <f t="shared" ref="BK704" si="13395">C704/C715</f>
        <v>8.0108010801080112E-2</v>
      </c>
      <c r="BL704" s="130">
        <f t="shared" ref="BL704" si="13396">D704/D715</f>
        <v>7.0905459387483355E-2</v>
      </c>
      <c r="BM704" s="131">
        <f t="shared" ref="BM704" si="13397">E704/E715</f>
        <v>6.4837905236907731E-2</v>
      </c>
      <c r="BN704" s="128">
        <f t="shared" ref="BN704" si="13398">F704/F715</f>
        <v>6.2090813093980991E-2</v>
      </c>
      <c r="BO704" s="129">
        <f t="shared" ref="BO704" si="13399">G704/G715</f>
        <v>8.1132075471698109E-2</v>
      </c>
      <c r="BP704" s="130">
        <f t="shared" ref="BP704" si="13400">H704/H715</f>
        <v>6.998066041114534E-2</v>
      </c>
      <c r="BQ704" s="131">
        <f t="shared" ref="BQ704" si="13401">I704/I715</f>
        <v>6.7418150488225165E-2</v>
      </c>
      <c r="BR704" s="128">
        <f t="shared" ref="BR704" si="13402">J704/J715</f>
        <v>7.1952031978680886E-2</v>
      </c>
      <c r="BS704" s="129">
        <f t="shared" ref="BS704" si="13403">K704/K715</f>
        <v>4.530950861518826E-2</v>
      </c>
      <c r="BT704" s="130">
        <f t="shared" ref="BT704" si="13404">L704/L715</f>
        <v>6.1546941025169943E-2</v>
      </c>
      <c r="BU704" s="128">
        <f t="shared" ref="BU704" si="13405">M704/M715</f>
        <v>5.3565030455034038E-2</v>
      </c>
      <c r="BV704" s="132">
        <f t="shared" ref="BV704" si="13406">N704/N715</f>
        <v>7.0886484740836433E-2</v>
      </c>
      <c r="BW704" s="133">
        <f t="shared" ref="BW704" si="13407">O704/O715</f>
        <v>5.7242611237414746E-2</v>
      </c>
      <c r="BX704" s="128">
        <f t="shared" ref="BX704" si="13408">P704/P715</f>
        <v>7.7013620312762737E-2</v>
      </c>
      <c r="BY704" s="129">
        <f t="shared" ref="BY704" si="13409">Q704/Q715</f>
        <v>6.0751673245237683E-2</v>
      </c>
      <c r="BZ704" s="130">
        <f t="shared" ref="BZ704" si="13410">R704/R715</f>
        <v>6.4163822525597269E-2</v>
      </c>
      <c r="CA704" s="131">
        <f t="shared" ref="CA704" si="13411">S704/S715</f>
        <v>6.8419315806841935E-2</v>
      </c>
      <c r="CB704" s="128">
        <f t="shared" ref="CB704" si="13412">T704/T715</f>
        <v>0.11369990680335508</v>
      </c>
      <c r="CC704" s="129">
        <f t="shared" ref="CC704" si="13413">U704/U715</f>
        <v>3.3304867634500426E-2</v>
      </c>
      <c r="CD704" s="130">
        <f t="shared" ref="CD704" si="13414">V704/V715</f>
        <v>7.8332569857993584E-2</v>
      </c>
      <c r="CE704" s="131">
        <f t="shared" ref="CE704" si="13415">W704/W715</f>
        <v>6.4970645792563606E-2</v>
      </c>
      <c r="CF704" s="128">
        <f t="shared" ref="CF704" si="13416">X704/X715</f>
        <v>7.0367132867132864E-2</v>
      </c>
      <c r="CG704" s="129">
        <f t="shared" ref="CG704" si="13417">Y704/Y715</f>
        <v>5.3923391595388621E-2</v>
      </c>
      <c r="CH704" s="130">
        <f t="shared" ref="CH704" si="13418">Z704/Z715</f>
        <v>7.3959255978742255E-2</v>
      </c>
      <c r="CI704" s="128">
        <f t="shared" ref="CI704" si="13419">AA704/AA715</f>
        <v>7.0638240453380116E-2</v>
      </c>
      <c r="CJ704" s="134">
        <f t="shared" ref="CJ704" si="13420">AB704/AB715</f>
        <v>7.0855250749208884E-2</v>
      </c>
      <c r="CK704" s="135">
        <f t="shared" ref="CK704" si="13421">AC704/AC715</f>
        <v>6.6436356763340823E-2</v>
      </c>
    </row>
    <row r="705" spans="1:89" x14ac:dyDescent="0.2">
      <c r="A705" s="145" t="s">
        <v>30</v>
      </c>
      <c r="B705" s="202">
        <v>756</v>
      </c>
      <c r="C705" s="196">
        <v>591</v>
      </c>
      <c r="D705" s="197">
        <v>227</v>
      </c>
      <c r="E705" s="198">
        <v>232</v>
      </c>
      <c r="F705" s="195">
        <v>615</v>
      </c>
      <c r="G705" s="199">
        <v>719</v>
      </c>
      <c r="H705" s="197">
        <v>1008</v>
      </c>
      <c r="I705" s="198">
        <v>1010</v>
      </c>
      <c r="J705" s="195">
        <v>119</v>
      </c>
      <c r="K705" s="196">
        <v>64</v>
      </c>
      <c r="L705" s="197">
        <v>444</v>
      </c>
      <c r="M705" s="195">
        <v>270</v>
      </c>
      <c r="N705" s="200">
        <v>829</v>
      </c>
      <c r="O705" s="203">
        <v>851</v>
      </c>
      <c r="P705" s="195">
        <v>375</v>
      </c>
      <c r="Q705" s="196">
        <v>449</v>
      </c>
      <c r="R705" s="197">
        <v>536</v>
      </c>
      <c r="S705" s="198">
        <v>745</v>
      </c>
      <c r="T705" s="195">
        <v>117</v>
      </c>
      <c r="U705" s="199">
        <v>75</v>
      </c>
      <c r="V705" s="197">
        <v>475</v>
      </c>
      <c r="W705" s="204">
        <v>485</v>
      </c>
      <c r="X705" s="195">
        <v>337</v>
      </c>
      <c r="Y705" s="199">
        <v>174</v>
      </c>
      <c r="Z705" s="197">
        <v>927</v>
      </c>
      <c r="AA705" s="195">
        <v>1196</v>
      </c>
      <c r="AB705" s="169">
        <f t="shared" si="13065"/>
        <v>6765</v>
      </c>
      <c r="AC705" s="170">
        <f t="shared" si="13066"/>
        <v>6861</v>
      </c>
      <c r="AD705" s="232"/>
      <c r="AE705" s="232"/>
      <c r="AF705" s="232"/>
      <c r="AG705" s="232"/>
      <c r="AH705" s="232"/>
      <c r="AI705" s="232"/>
      <c r="AJ705" s="232"/>
      <c r="AK705" s="232"/>
      <c r="AL705" s="232"/>
      <c r="AM705" s="232"/>
      <c r="AN705" s="232"/>
      <c r="AO705" s="232"/>
      <c r="AP705" s="232"/>
      <c r="AQ705" s="232"/>
      <c r="AR705" s="232"/>
      <c r="AS705" s="232"/>
      <c r="AT705" s="232"/>
      <c r="AU705" s="232"/>
      <c r="AV705" s="232"/>
      <c r="AW705" s="232"/>
      <c r="AX705" s="232"/>
      <c r="AY705" s="232"/>
      <c r="AZ705" s="232"/>
      <c r="BA705" s="232"/>
      <c r="BB705" s="232"/>
      <c r="BC705" s="232"/>
      <c r="BD705" s="232"/>
      <c r="BE705" s="232"/>
      <c r="BF705" s="232"/>
      <c r="BG705" s="232"/>
      <c r="BH705" s="232"/>
      <c r="BI705" s="145" t="s">
        <v>30</v>
      </c>
      <c r="BJ705" s="128">
        <f>B705/B715</f>
        <v>8.2299150881776612E-2</v>
      </c>
      <c r="BK705" s="129">
        <f t="shared" ref="BK705" si="13422">C705/C715</f>
        <v>6.64941494149415E-2</v>
      </c>
      <c r="BL705" s="130">
        <f t="shared" ref="BL705" si="13423">D705/D715</f>
        <v>7.55659121171771E-2</v>
      </c>
      <c r="BM705" s="131">
        <f t="shared" ref="BM705" si="13424">E705/E715</f>
        <v>7.2319201995012475E-2</v>
      </c>
      <c r="BN705" s="128">
        <f t="shared" ref="BN705" si="13425">F705/F715</f>
        <v>6.4941921858500534E-2</v>
      </c>
      <c r="BO705" s="129">
        <f t="shared" ref="BO705" si="13426">G705/G715</f>
        <v>8.4787735849056606E-2</v>
      </c>
      <c r="BP705" s="130">
        <f t="shared" ref="BP705" si="13427">H705/H715</f>
        <v>7.2201131724088527E-2</v>
      </c>
      <c r="BQ705" s="131">
        <f t="shared" ref="BQ705" si="13428">I705/I715</f>
        <v>7.2515795519816198E-2</v>
      </c>
      <c r="BR705" s="128">
        <f t="shared" ref="BR705" si="13429">J705/J715</f>
        <v>7.9280479680213192E-2</v>
      </c>
      <c r="BS705" s="129">
        <f t="shared" ref="BS705" si="13430">K705/K715</f>
        <v>4.0842373962986601E-2</v>
      </c>
      <c r="BT705" s="130">
        <f t="shared" ref="BT705" si="13431">L705/L715</f>
        <v>8.1572662134852106E-2</v>
      </c>
      <c r="BU705" s="128">
        <f t="shared" ref="BU705" si="13432">M705/M715</f>
        <v>4.8369759942672876E-2</v>
      </c>
      <c r="BV705" s="132">
        <f t="shared" ref="BV705" si="13433">N705/N715</f>
        <v>6.6930405296302273E-2</v>
      </c>
      <c r="BW705" s="133">
        <f t="shared" ref="BW705" si="13434">O705/O715</f>
        <v>6.9097109451120492E-2</v>
      </c>
      <c r="BX705" s="128">
        <f t="shared" ref="BX705" si="13435">P705/P715</f>
        <v>6.3057003531192202E-2</v>
      </c>
      <c r="BY705" s="129">
        <f t="shared" ref="BY705" si="13436">Q705/Q715</f>
        <v>7.7055088381671535E-2</v>
      </c>
      <c r="BZ705" s="130">
        <f t="shared" ref="BZ705" si="13437">R705/R715</f>
        <v>6.0978384527872583E-2</v>
      </c>
      <c r="CA705" s="131">
        <f t="shared" ref="CA705" si="13438">S705/S715</f>
        <v>8.1949180508194913E-2</v>
      </c>
      <c r="CB705" s="128">
        <f t="shared" ref="CB705" si="13439">T705/T715</f>
        <v>0.10904007455731593</v>
      </c>
      <c r="CC705" s="129">
        <f t="shared" ref="CC705" si="13440">U705/U715</f>
        <v>6.4047822374039276E-2</v>
      </c>
      <c r="CD705" s="130">
        <f t="shared" ref="CD705" si="13441">V705/V715</f>
        <v>7.2530157275919993E-2</v>
      </c>
      <c r="CE705" s="131">
        <f t="shared" ref="CE705" si="13442">W705/W715</f>
        <v>6.3274624918460531E-2</v>
      </c>
      <c r="CF705" s="128">
        <f t="shared" ref="CF705" si="13443">X705/X715</f>
        <v>7.3645104895104896E-2</v>
      </c>
      <c r="CG705" s="129">
        <f t="shared" ref="CG705" si="13444">Y705/Y715</f>
        <v>6.4708069914466343E-2</v>
      </c>
      <c r="CH705" s="130">
        <f t="shared" ref="CH705" si="13445">Z705/Z715</f>
        <v>6.8423383525243575E-2</v>
      </c>
      <c r="CI705" s="128">
        <f t="shared" ref="CI705" si="13446">AA705/AA715</f>
        <v>8.0690864930508699E-2</v>
      </c>
      <c r="CJ705" s="134">
        <f t="shared" ref="CJ705" si="13447">AB705/AB715</f>
        <v>7.0886686086719622E-2</v>
      </c>
      <c r="CK705" s="135">
        <f t="shared" ref="CK705" si="13448">AC705/AC715</f>
        <v>7.2043597874708612E-2</v>
      </c>
    </row>
    <row r="706" spans="1:89" x14ac:dyDescent="0.2">
      <c r="A706" s="136" t="s">
        <v>31</v>
      </c>
      <c r="B706" s="205">
        <v>784</v>
      </c>
      <c r="C706" s="189">
        <v>705</v>
      </c>
      <c r="D706" s="190">
        <v>205</v>
      </c>
      <c r="E706" s="191">
        <v>255</v>
      </c>
      <c r="F706" s="188">
        <v>451</v>
      </c>
      <c r="G706" s="192">
        <v>754</v>
      </c>
      <c r="H706" s="190">
        <v>991</v>
      </c>
      <c r="I706" s="191">
        <v>1113</v>
      </c>
      <c r="J706" s="188">
        <v>143</v>
      </c>
      <c r="K706" s="189">
        <v>69</v>
      </c>
      <c r="L706" s="190">
        <v>599</v>
      </c>
      <c r="M706" s="188">
        <v>201</v>
      </c>
      <c r="N706" s="193">
        <v>1036</v>
      </c>
      <c r="O706" s="206">
        <v>838</v>
      </c>
      <c r="P706" s="188">
        <v>317</v>
      </c>
      <c r="Q706" s="189">
        <v>515</v>
      </c>
      <c r="R706" s="190">
        <v>526</v>
      </c>
      <c r="S706" s="191">
        <v>846</v>
      </c>
      <c r="T706" s="188">
        <v>69</v>
      </c>
      <c r="U706" s="192">
        <v>79</v>
      </c>
      <c r="V706" s="190">
        <v>781</v>
      </c>
      <c r="W706" s="207">
        <v>456</v>
      </c>
      <c r="X706" s="188">
        <v>286</v>
      </c>
      <c r="Y706" s="192">
        <v>264</v>
      </c>
      <c r="Z706" s="190">
        <v>1083</v>
      </c>
      <c r="AA706" s="188">
        <v>1085</v>
      </c>
      <c r="AB706" s="169">
        <f t="shared" si="13065"/>
        <v>7271</v>
      </c>
      <c r="AC706" s="170">
        <f t="shared" si="13066"/>
        <v>7180</v>
      </c>
      <c r="AD706" s="232"/>
      <c r="AE706" s="232"/>
      <c r="AF706" s="232"/>
      <c r="AG706" s="232"/>
      <c r="AH706" s="232"/>
      <c r="AI706" s="232"/>
      <c r="AJ706" s="232"/>
      <c r="AK706" s="232"/>
      <c r="AL706" s="232"/>
      <c r="AM706" s="232"/>
      <c r="AN706" s="232"/>
      <c r="AO706" s="232"/>
      <c r="AP706" s="232"/>
      <c r="AQ706" s="232"/>
      <c r="AR706" s="232"/>
      <c r="AS706" s="232"/>
      <c r="AT706" s="232"/>
      <c r="AU706" s="232"/>
      <c r="AV706" s="232"/>
      <c r="AW706" s="232"/>
      <c r="AX706" s="232"/>
      <c r="AY706" s="232"/>
      <c r="AZ706" s="232"/>
      <c r="BA706" s="232"/>
      <c r="BB706" s="232"/>
      <c r="BC706" s="232"/>
      <c r="BD706" s="232"/>
      <c r="BE706" s="232"/>
      <c r="BF706" s="232"/>
      <c r="BG706" s="232"/>
      <c r="BH706" s="232"/>
      <c r="BI706" s="136" t="s">
        <v>31</v>
      </c>
      <c r="BJ706" s="128">
        <f>B706/B715</f>
        <v>8.5347267581101671E-2</v>
      </c>
      <c r="BK706" s="129">
        <f t="shared" ref="BK706" si="13449">C706/C715</f>
        <v>7.9320432043204325E-2</v>
      </c>
      <c r="BL706" s="130">
        <f t="shared" ref="BL706" si="13450">D706/D715</f>
        <v>6.824234354194407E-2</v>
      </c>
      <c r="BM706" s="131">
        <f t="shared" ref="BM706" si="13451">E706/E715</f>
        <v>7.9488778054862846E-2</v>
      </c>
      <c r="BN706" s="128">
        <f t="shared" ref="BN706" si="13452">F706/F715</f>
        <v>4.7624076029567051E-2</v>
      </c>
      <c r="BO706" s="129">
        <f t="shared" ref="BO706" si="13453">G706/G715</f>
        <v>8.8915094339622636E-2</v>
      </c>
      <c r="BP706" s="130">
        <f t="shared" ref="BP706" si="13454">H706/H715</f>
        <v>7.0983453907313226E-2</v>
      </c>
      <c r="BQ706" s="131">
        <f t="shared" ref="BQ706" si="13455">I706/I715</f>
        <v>7.9910970706490517E-2</v>
      </c>
      <c r="BR706" s="128">
        <f t="shared" ref="BR706" si="13456">J706/J715</f>
        <v>9.5269820119920051E-2</v>
      </c>
      <c r="BS706" s="129">
        <f t="shared" ref="BS706" si="13457">K706/K715</f>
        <v>4.4033184428844928E-2</v>
      </c>
      <c r="BT706" s="130">
        <f t="shared" ref="BT706" si="13458">L706/L715</f>
        <v>0.11004960499724417</v>
      </c>
      <c r="BU706" s="128">
        <f t="shared" ref="BU706" si="13459">M706/M715</f>
        <v>3.6008599068434254E-2</v>
      </c>
      <c r="BV706" s="132">
        <f t="shared" ref="BV706" si="13460">N706/N715</f>
        <v>8.3642822541579204E-2</v>
      </c>
      <c r="BW706" s="133">
        <f t="shared" ref="BW706" si="13461">O706/O715</f>
        <v>6.8041571938941212E-2</v>
      </c>
      <c r="BX706" s="128">
        <f t="shared" ref="BX706" si="13462">P706/P715</f>
        <v>5.3304186985034474E-2</v>
      </c>
      <c r="BY706" s="129">
        <f t="shared" ref="BY706" si="13463">Q706/Q715</f>
        <v>8.8381671529088726E-2</v>
      </c>
      <c r="BZ706" s="130">
        <f t="shared" ref="BZ706" si="13464">R706/R715</f>
        <v>5.9840728100113767E-2</v>
      </c>
      <c r="CA706" s="131">
        <f t="shared" ref="CA706" si="13465">S706/S715</f>
        <v>9.3059069409305903E-2</v>
      </c>
      <c r="CB706" s="128">
        <f t="shared" ref="CB706" si="13466">T706/T715</f>
        <v>6.4305684995340173E-2</v>
      </c>
      <c r="CC706" s="129">
        <f t="shared" ref="CC706" si="13467">U706/U715</f>
        <v>6.7463706233988049E-2</v>
      </c>
      <c r="CD706" s="130">
        <f t="shared" ref="CD706" si="13468">V706/V715</f>
        <v>0.11925484806840739</v>
      </c>
      <c r="CE706" s="131">
        <f t="shared" ref="CE706" si="13469">W706/W715</f>
        <v>5.949119373776908E-2</v>
      </c>
      <c r="CF706" s="128">
        <f t="shared" ref="CF706" si="13470">X706/X715</f>
        <v>6.25E-2</v>
      </c>
      <c r="CG706" s="129">
        <f t="shared" ref="CG706" si="13471">Y706/Y715</f>
        <v>9.8177761249535145E-2</v>
      </c>
      <c r="CH706" s="130">
        <f t="shared" ref="CH706" si="13472">Z706/Z715</f>
        <v>7.993799822852081E-2</v>
      </c>
      <c r="CI706" s="128">
        <f t="shared" ref="CI706" si="13473">AA706/AA715</f>
        <v>7.3201997031439758E-2</v>
      </c>
      <c r="CJ706" s="134">
        <f t="shared" ref="CJ706" si="13474">AB706/AB715</f>
        <v>7.6188779680197827E-2</v>
      </c>
      <c r="CK706" s="135">
        <f t="shared" ref="CK706" si="13475">AC706/AC715</f>
        <v>7.5393241909402109E-2</v>
      </c>
    </row>
    <row r="707" spans="1:89" x14ac:dyDescent="0.2">
      <c r="A707" s="145" t="s">
        <v>32</v>
      </c>
      <c r="B707" s="202">
        <v>928</v>
      </c>
      <c r="C707" s="196">
        <v>768</v>
      </c>
      <c r="D707" s="197">
        <v>181</v>
      </c>
      <c r="E707" s="198">
        <v>317</v>
      </c>
      <c r="F707" s="195">
        <v>467</v>
      </c>
      <c r="G707" s="199">
        <v>908</v>
      </c>
      <c r="H707" s="197">
        <v>1008</v>
      </c>
      <c r="I707" s="198">
        <v>1439</v>
      </c>
      <c r="J707" s="195">
        <v>243</v>
      </c>
      <c r="K707" s="196">
        <v>82</v>
      </c>
      <c r="L707" s="197">
        <v>742</v>
      </c>
      <c r="M707" s="195">
        <v>165</v>
      </c>
      <c r="N707" s="200">
        <v>1347</v>
      </c>
      <c r="O707" s="203">
        <v>931</v>
      </c>
      <c r="P707" s="195">
        <v>349</v>
      </c>
      <c r="Q707" s="196">
        <v>672</v>
      </c>
      <c r="R707" s="197">
        <v>485</v>
      </c>
      <c r="S707" s="198">
        <v>963</v>
      </c>
      <c r="T707" s="195">
        <v>54</v>
      </c>
      <c r="U707" s="199">
        <v>66</v>
      </c>
      <c r="V707" s="197">
        <v>1086</v>
      </c>
      <c r="W707" s="204">
        <v>449</v>
      </c>
      <c r="X707" s="195">
        <v>264</v>
      </c>
      <c r="Y707" s="199">
        <v>233</v>
      </c>
      <c r="Z707" s="197">
        <v>917</v>
      </c>
      <c r="AA707" s="195">
        <v>1145</v>
      </c>
      <c r="AB707" s="169">
        <f t="shared" si="13065"/>
        <v>8071</v>
      </c>
      <c r="AC707" s="170">
        <f t="shared" si="13066"/>
        <v>8138</v>
      </c>
      <c r="AD707" s="232"/>
      <c r="AE707" s="232"/>
      <c r="AF707" s="232"/>
      <c r="AG707" s="232"/>
      <c r="AH707" s="232"/>
      <c r="AI707" s="232"/>
      <c r="AJ707" s="232"/>
      <c r="AK707" s="232"/>
      <c r="AL707" s="232"/>
      <c r="AM707" s="232"/>
      <c r="AN707" s="232"/>
      <c r="AO707" s="232"/>
      <c r="AP707" s="232"/>
      <c r="AQ707" s="232"/>
      <c r="AR707" s="232"/>
      <c r="AS707" s="232"/>
      <c r="AT707" s="232"/>
      <c r="AU707" s="232"/>
      <c r="AV707" s="232"/>
      <c r="AW707" s="232"/>
      <c r="AX707" s="232"/>
      <c r="AY707" s="232"/>
      <c r="AZ707" s="232"/>
      <c r="BA707" s="232"/>
      <c r="BB707" s="232"/>
      <c r="BC707" s="232"/>
      <c r="BD707" s="232"/>
      <c r="BE707" s="232"/>
      <c r="BF707" s="232"/>
      <c r="BG707" s="232"/>
      <c r="BH707" s="232"/>
      <c r="BI707" s="145" t="s">
        <v>32</v>
      </c>
      <c r="BJ707" s="128">
        <f>B707/B715</f>
        <v>0.1010232963204877</v>
      </c>
      <c r="BK707" s="129">
        <f t="shared" ref="BK707" si="13476">C707/C715</f>
        <v>8.6408640864086408E-2</v>
      </c>
      <c r="BL707" s="130">
        <f t="shared" ref="BL707" si="13477">D707/D715</f>
        <v>6.0252996005326229E-2</v>
      </c>
      <c r="BM707" s="131">
        <f t="shared" ref="BM707" si="13478">E707/E715</f>
        <v>9.881546134663341E-2</v>
      </c>
      <c r="BN707" s="128">
        <f t="shared" ref="BN707" si="13479">F707/F715</f>
        <v>4.9313621964097151E-2</v>
      </c>
      <c r="BO707" s="129">
        <f t="shared" ref="BO707" si="13480">G707/G715</f>
        <v>0.10707547169811321</v>
      </c>
      <c r="BP707" s="130">
        <f t="shared" ref="BP707" si="13481">H707/H715</f>
        <v>7.2201131724088527E-2</v>
      </c>
      <c r="BQ707" s="131">
        <f t="shared" ref="BQ707" si="13482">I707/I715</f>
        <v>0.10331705916140149</v>
      </c>
      <c r="BR707" s="128">
        <f t="shared" ref="BR707" si="13483">J707/J715</f>
        <v>0.16189207195203198</v>
      </c>
      <c r="BS707" s="129">
        <f t="shared" ref="BS707" si="13484">K707/K715</f>
        <v>5.2329291640076582E-2</v>
      </c>
      <c r="BT707" s="130">
        <f t="shared" ref="BT707" si="13485">L707/L715</f>
        <v>0.13632188131545103</v>
      </c>
      <c r="BU707" s="128">
        <f t="shared" ref="BU707" si="13486">M707/M715</f>
        <v>2.9559297742744534E-2</v>
      </c>
      <c r="BV707" s="132">
        <f t="shared" ref="BV707" si="13487">N707/N715</f>
        <v>0.10875181656709187</v>
      </c>
      <c r="BW707" s="133">
        <f t="shared" ref="BW707" si="13488">O707/O715</f>
        <v>7.5592724910685291E-2</v>
      </c>
      <c r="BX707" s="128">
        <f t="shared" ref="BX707" si="13489">P707/P715</f>
        <v>5.8685051286362873E-2</v>
      </c>
      <c r="BY707" s="129">
        <f t="shared" ref="BY707" si="13490">Q707/Q715</f>
        <v>0.11532521022824781</v>
      </c>
      <c r="BZ707" s="130">
        <f t="shared" ref="BZ707" si="13491">R707/R715</f>
        <v>5.5176336746302616E-2</v>
      </c>
      <c r="CA707" s="131">
        <f t="shared" ref="CA707" si="13492">S707/S715</f>
        <v>0.10592894071059289</v>
      </c>
      <c r="CB707" s="128">
        <f t="shared" ref="CB707" si="13493">T707/T715</f>
        <v>5.0326188257222737E-2</v>
      </c>
      <c r="CC707" s="129">
        <f t="shared" ref="CC707" si="13494">U707/U715</f>
        <v>5.6362083689154567E-2</v>
      </c>
      <c r="CD707" s="130">
        <f t="shared" ref="CD707" si="13495">V707/V715</f>
        <v>0.16582684379294549</v>
      </c>
      <c r="CE707" s="131">
        <f t="shared" ref="CE707" si="13496">W707/W715</f>
        <v>5.8577951728636661E-2</v>
      </c>
      <c r="CF707" s="128">
        <f t="shared" ref="CF707" si="13497">X707/X715</f>
        <v>5.7692307692307696E-2</v>
      </c>
      <c r="CG707" s="129">
        <f t="shared" ref="CG707" si="13498">Y707/Y715</f>
        <v>8.6649312011900334E-2</v>
      </c>
      <c r="CH707" s="130">
        <f t="shared" ref="CH707" si="13499">Z707/Z715</f>
        <v>6.7685267198110424E-2</v>
      </c>
      <c r="CI707" s="128">
        <f t="shared" ref="CI707" si="13500">AA707/AA715</f>
        <v>7.7250033733639187E-2</v>
      </c>
      <c r="CJ707" s="134">
        <f t="shared" ref="CJ707" si="13501">AB707/AB715</f>
        <v>8.457153634972861E-2</v>
      </c>
      <c r="CK707" s="135">
        <f t="shared" ref="CK707" si="13502">AC707/AC715</f>
        <v>8.5452674465002001E-2</v>
      </c>
    </row>
    <row r="708" spans="1:89" x14ac:dyDescent="0.2">
      <c r="A708" s="136" t="s">
        <v>33</v>
      </c>
      <c r="B708" s="205">
        <v>686</v>
      </c>
      <c r="C708" s="189">
        <v>622</v>
      </c>
      <c r="D708" s="190">
        <v>134</v>
      </c>
      <c r="E708" s="191">
        <v>296</v>
      </c>
      <c r="F708" s="188">
        <v>440</v>
      </c>
      <c r="G708" s="192">
        <v>940</v>
      </c>
      <c r="H708" s="190">
        <v>611</v>
      </c>
      <c r="I708" s="191">
        <v>1327</v>
      </c>
      <c r="J708" s="188">
        <v>155</v>
      </c>
      <c r="K708" s="189">
        <v>57</v>
      </c>
      <c r="L708" s="190">
        <v>872</v>
      </c>
      <c r="M708" s="188">
        <v>169</v>
      </c>
      <c r="N708" s="193">
        <v>1064</v>
      </c>
      <c r="O708" s="206">
        <v>813</v>
      </c>
      <c r="P708" s="188">
        <v>282</v>
      </c>
      <c r="Q708" s="189">
        <v>517</v>
      </c>
      <c r="R708" s="190">
        <v>559</v>
      </c>
      <c r="S708" s="191">
        <v>807</v>
      </c>
      <c r="T708" s="188">
        <v>44</v>
      </c>
      <c r="U708" s="192">
        <v>76</v>
      </c>
      <c r="V708" s="190">
        <v>697</v>
      </c>
      <c r="W708" s="207">
        <v>369</v>
      </c>
      <c r="X708" s="188">
        <v>198</v>
      </c>
      <c r="Y708" s="192">
        <v>249</v>
      </c>
      <c r="Z708" s="190">
        <v>743</v>
      </c>
      <c r="AA708" s="188">
        <v>1019</v>
      </c>
      <c r="AB708" s="169">
        <f t="shared" si="13065"/>
        <v>6485</v>
      </c>
      <c r="AC708" s="170">
        <f t="shared" si="13066"/>
        <v>7261</v>
      </c>
      <c r="AD708" s="232"/>
      <c r="AE708" s="232"/>
      <c r="AF708" s="232"/>
      <c r="AG708" s="232"/>
      <c r="AH708" s="232"/>
      <c r="AI708" s="232"/>
      <c r="AJ708" s="232"/>
      <c r="AK708" s="232"/>
      <c r="AL708" s="232"/>
      <c r="AM708" s="232"/>
      <c r="AN708" s="232"/>
      <c r="AO708" s="232"/>
      <c r="AP708" s="232"/>
      <c r="AQ708" s="232"/>
      <c r="AR708" s="232"/>
      <c r="AS708" s="232"/>
      <c r="AT708" s="232"/>
      <c r="AU708" s="232"/>
      <c r="AV708" s="232"/>
      <c r="AW708" s="232"/>
      <c r="AX708" s="232"/>
      <c r="AY708" s="232"/>
      <c r="AZ708" s="232"/>
      <c r="BA708" s="232"/>
      <c r="BB708" s="232"/>
      <c r="BC708" s="232"/>
      <c r="BD708" s="232"/>
      <c r="BE708" s="232"/>
      <c r="BF708" s="232"/>
      <c r="BG708" s="232"/>
      <c r="BH708" s="232"/>
      <c r="BI708" s="136" t="s">
        <v>33</v>
      </c>
      <c r="BJ708" s="128">
        <f>B708/B715</f>
        <v>7.4678859133463962E-2</v>
      </c>
      <c r="BK708" s="129">
        <f t="shared" ref="BK708" si="13503">C708/C715</f>
        <v>6.9981998199819984E-2</v>
      </c>
      <c r="BL708" s="130">
        <f t="shared" ref="BL708" si="13504">D708/D715</f>
        <v>4.4607190412782959E-2</v>
      </c>
      <c r="BM708" s="131">
        <f t="shared" ref="BM708" si="13505">E708/E715</f>
        <v>9.2269326683291769E-2</v>
      </c>
      <c r="BN708" s="128">
        <f t="shared" ref="BN708" si="13506">F708/F715</f>
        <v>4.6462513199577615E-2</v>
      </c>
      <c r="BO708" s="129">
        <f t="shared" ref="BO708" si="13507">G708/G715</f>
        <v>0.11084905660377359</v>
      </c>
      <c r="BP708" s="130">
        <f t="shared" ref="BP708" si="13508">H708/H715</f>
        <v>4.3764773297041759E-2</v>
      </c>
      <c r="BQ708" s="131">
        <f t="shared" ref="BQ708" si="13509">I708/I715</f>
        <v>9.527570361861E-2</v>
      </c>
      <c r="BR708" s="128">
        <f t="shared" ref="BR708" si="13510">J708/J715</f>
        <v>0.10326449033977349</v>
      </c>
      <c r="BS708" s="129">
        <f t="shared" ref="BS708" si="13511">K708/K715</f>
        <v>3.6375239310784936E-2</v>
      </c>
      <c r="BT708" s="130">
        <f t="shared" ref="BT708" si="13512">L708/L715</f>
        <v>0.16020576887745727</v>
      </c>
      <c r="BU708" s="128">
        <f t="shared" ref="BU708" si="13513">M708/M715</f>
        <v>3.0275886778932282E-2</v>
      </c>
      <c r="BV708" s="132">
        <f t="shared" ref="BV708" si="13514">N708/N715</f>
        <v>8.5903439367027296E-2</v>
      </c>
      <c r="BW708" s="133">
        <f t="shared" ref="BW708" si="13515">O708/O715</f>
        <v>6.6011692107827216E-2</v>
      </c>
      <c r="BX708" s="128">
        <f t="shared" ref="BX708" si="13516">P708/P715</f>
        <v>4.7418866655456533E-2</v>
      </c>
      <c r="BY708" s="129">
        <f t="shared" ref="BY708" si="13517">Q708/Q715</f>
        <v>8.8724901321434707E-2</v>
      </c>
      <c r="BZ708" s="130">
        <f t="shared" ref="BZ708" si="13518">R708/R715</f>
        <v>6.3594994311717862E-2</v>
      </c>
      <c r="CA708" s="131">
        <f t="shared" ref="CA708" si="13519">S708/S715</f>
        <v>8.8769112308876907E-2</v>
      </c>
      <c r="CB708" s="128">
        <f t="shared" ref="CB708" si="13520">T708/T715</f>
        <v>4.1006523765144458E-2</v>
      </c>
      <c r="CC708" s="129">
        <f t="shared" ref="CC708" si="13521">U708/U715</f>
        <v>6.4901793339026473E-2</v>
      </c>
      <c r="CD708" s="130">
        <f t="shared" ref="CD708" si="13522">V708/V715</f>
        <v>0.10642846236066575</v>
      </c>
      <c r="CE708" s="131">
        <f t="shared" ref="CE708" si="13523">W708/W715</f>
        <v>4.8140900195694718E-2</v>
      </c>
      <c r="CF708" s="128">
        <f t="shared" ref="CF708" si="13524">X708/X715</f>
        <v>4.3269230769230768E-2</v>
      </c>
      <c r="CG708" s="129">
        <f t="shared" ref="CG708" si="13525">Y708/Y715</f>
        <v>9.2599479360357007E-2</v>
      </c>
      <c r="CH708" s="130">
        <f t="shared" ref="CH708" si="13526">Z708/Z715</f>
        <v>5.4842043105993506E-2</v>
      </c>
      <c r="CI708" s="128">
        <f t="shared" ref="CI708" si="13527">AA708/AA715</f>
        <v>6.8749156659020372E-2</v>
      </c>
      <c r="CJ708" s="134">
        <f t="shared" ref="CJ708" si="13528">AB708/AB715</f>
        <v>6.7952721252383844E-2</v>
      </c>
      <c r="CK708" s="135">
        <f t="shared" ref="CK708" si="13529">AC708/AC715</f>
        <v>7.6243778482474753E-2</v>
      </c>
    </row>
    <row r="709" spans="1:89" x14ac:dyDescent="0.2">
      <c r="A709" s="145" t="s">
        <v>34</v>
      </c>
      <c r="B709" s="202">
        <v>111</v>
      </c>
      <c r="C709" s="196">
        <v>265</v>
      </c>
      <c r="D709" s="197">
        <v>50</v>
      </c>
      <c r="E709" s="198">
        <v>196</v>
      </c>
      <c r="F709" s="195">
        <v>147</v>
      </c>
      <c r="G709" s="199">
        <v>395</v>
      </c>
      <c r="H709" s="197">
        <v>276</v>
      </c>
      <c r="I709" s="198">
        <v>519</v>
      </c>
      <c r="J709" s="195">
        <v>49</v>
      </c>
      <c r="K709" s="196">
        <v>37</v>
      </c>
      <c r="L709" s="197">
        <v>225</v>
      </c>
      <c r="M709" s="195">
        <v>111</v>
      </c>
      <c r="N709" s="200">
        <v>381</v>
      </c>
      <c r="O709" s="203">
        <v>459</v>
      </c>
      <c r="P709" s="195">
        <v>124</v>
      </c>
      <c r="Q709" s="196">
        <v>260</v>
      </c>
      <c r="R709" s="197">
        <v>291</v>
      </c>
      <c r="S709" s="198">
        <v>342</v>
      </c>
      <c r="T709" s="195">
        <v>27</v>
      </c>
      <c r="U709" s="199">
        <v>42</v>
      </c>
      <c r="V709" s="197">
        <v>200</v>
      </c>
      <c r="W709" s="204">
        <v>187</v>
      </c>
      <c r="X709" s="195">
        <v>95</v>
      </c>
      <c r="Y709" s="199">
        <v>162</v>
      </c>
      <c r="Z709" s="197">
        <v>456</v>
      </c>
      <c r="AA709" s="195">
        <v>549</v>
      </c>
      <c r="AB709" s="169">
        <f t="shared" si="13065"/>
        <v>2432</v>
      </c>
      <c r="AC709" s="170">
        <f t="shared" si="13066"/>
        <v>3524</v>
      </c>
      <c r="AD709" s="232"/>
      <c r="AE709" s="232"/>
      <c r="AF709" s="232"/>
      <c r="AG709" s="232"/>
      <c r="AH709" s="232"/>
      <c r="AI709" s="232"/>
      <c r="AJ709" s="232"/>
      <c r="AK709" s="232"/>
      <c r="AL709" s="232"/>
      <c r="AM709" s="232"/>
      <c r="AN709" s="232"/>
      <c r="AO709" s="232"/>
      <c r="AP709" s="232"/>
      <c r="AQ709" s="232"/>
      <c r="AR709" s="232"/>
      <c r="AS709" s="232"/>
      <c r="AT709" s="232"/>
      <c r="AU709" s="232"/>
      <c r="AV709" s="232"/>
      <c r="AW709" s="232"/>
      <c r="AX709" s="232"/>
      <c r="AY709" s="232"/>
      <c r="AZ709" s="232"/>
      <c r="BA709" s="232"/>
      <c r="BB709" s="232"/>
      <c r="BC709" s="232"/>
      <c r="BD709" s="232"/>
      <c r="BE709" s="232"/>
      <c r="BF709" s="232"/>
      <c r="BG709" s="232"/>
      <c r="BH709" s="232"/>
      <c r="BI709" s="145" t="s">
        <v>34</v>
      </c>
      <c r="BJ709" s="128">
        <f>B709/B715</f>
        <v>1.2083605486610059E-2</v>
      </c>
      <c r="BK709" s="129">
        <f t="shared" ref="BK709" si="13530">C709/C715</f>
        <v>2.9815481548154815E-2</v>
      </c>
      <c r="BL709" s="130">
        <f t="shared" ref="BL709" si="13531">D709/D715</f>
        <v>1.6644474034620507E-2</v>
      </c>
      <c r="BM709" s="131">
        <f t="shared" ref="BM709" si="13532">E709/E715</f>
        <v>6.1097256857855359E-2</v>
      </c>
      <c r="BN709" s="128">
        <f t="shared" ref="BN709" si="13533">F709/F715</f>
        <v>1.5522703273495248E-2</v>
      </c>
      <c r="BO709" s="129">
        <f t="shared" ref="BO709" si="13534">G709/G715</f>
        <v>4.658018867924528E-2</v>
      </c>
      <c r="BP709" s="130">
        <f t="shared" ref="BP709" si="13535">H709/H715</f>
        <v>1.9769357495881382E-2</v>
      </c>
      <c r="BQ709" s="131">
        <f t="shared" ref="BQ709" si="13536">I709/I715</f>
        <v>3.7263067202757037E-2</v>
      </c>
      <c r="BR709" s="128">
        <f t="shared" ref="BR709" si="13537">J709/J715</f>
        <v>3.2644903397734841E-2</v>
      </c>
      <c r="BS709" s="129">
        <f t="shared" ref="BS709" si="13538">K709/K715</f>
        <v>2.3611997447351627E-2</v>
      </c>
      <c r="BT709" s="130">
        <f t="shared" ref="BT709" si="13539">L709/L715</f>
        <v>4.1337497703472351E-2</v>
      </c>
      <c r="BU709" s="128">
        <f t="shared" ref="BU709" si="13540">M709/M715</f>
        <v>1.9885345754209961E-2</v>
      </c>
      <c r="BV709" s="132">
        <f t="shared" ref="BV709" si="13541">N709/N715</f>
        <v>3.0760536089132894E-2</v>
      </c>
      <c r="BW709" s="133">
        <f t="shared" ref="BW709" si="13542">O709/O715</f>
        <v>3.7268593699253005E-2</v>
      </c>
      <c r="BX709" s="128">
        <f t="shared" ref="BX709" si="13543">P709/P715</f>
        <v>2.0850849167647553E-2</v>
      </c>
      <c r="BY709" s="129">
        <f t="shared" ref="BY709" si="13544">Q709/Q715</f>
        <v>4.4619873004976829E-2</v>
      </c>
      <c r="BZ709" s="130">
        <f t="shared" ref="BZ709" si="13545">R709/R715</f>
        <v>3.3105802047781567E-2</v>
      </c>
      <c r="CA709" s="131">
        <f t="shared" ref="CA709" si="13546">S709/S715</f>
        <v>3.7619623803761965E-2</v>
      </c>
      <c r="CB709" s="128">
        <f t="shared" ref="CB709" si="13547">T709/T715</f>
        <v>2.5163094128611369E-2</v>
      </c>
      <c r="CC709" s="129">
        <f t="shared" ref="CC709" si="13548">U709/U715</f>
        <v>3.5866780529461996E-2</v>
      </c>
      <c r="CD709" s="130">
        <f t="shared" ref="CD709" si="13549">V709/V715</f>
        <v>3.0539013589861049E-2</v>
      </c>
      <c r="CE709" s="131">
        <f t="shared" ref="CE709" si="13550">W709/W715</f>
        <v>2.4396607958251795E-2</v>
      </c>
      <c r="CF709" s="128">
        <f t="shared" ref="CF709" si="13551">X709/X715</f>
        <v>2.0760489510489512E-2</v>
      </c>
      <c r="CG709" s="129">
        <f t="shared" ref="CG709" si="13552">Y709/Y715</f>
        <v>6.0245444403123835E-2</v>
      </c>
      <c r="CH709" s="130">
        <f t="shared" ref="CH709" si="13553">Z709/Z715</f>
        <v>3.3658104517271921E-2</v>
      </c>
      <c r="CI709" s="128">
        <f t="shared" ref="CI709" si="13554">AA709/AA715</f>
        <v>3.7039535825124814E-2</v>
      </c>
      <c r="CJ709" s="134">
        <f t="shared" ref="CJ709" si="13555">AB709/AB715</f>
        <v>2.5483580275373556E-2</v>
      </c>
      <c r="CK709" s="135">
        <f t="shared" ref="CK709" si="13556">AC709/AC715</f>
        <v>3.7003591154419639E-2</v>
      </c>
    </row>
    <row r="710" spans="1:89" x14ac:dyDescent="0.2">
      <c r="A710" s="136" t="s">
        <v>35</v>
      </c>
      <c r="B710" s="205">
        <v>0</v>
      </c>
      <c r="C710" s="189">
        <v>116</v>
      </c>
      <c r="D710" s="190">
        <v>0</v>
      </c>
      <c r="E710" s="191">
        <v>71</v>
      </c>
      <c r="F710" s="188">
        <v>5</v>
      </c>
      <c r="G710" s="192">
        <v>169</v>
      </c>
      <c r="H710" s="190">
        <v>27</v>
      </c>
      <c r="I710" s="191">
        <v>123</v>
      </c>
      <c r="J710" s="188">
        <v>10</v>
      </c>
      <c r="K710" s="189">
        <v>11</v>
      </c>
      <c r="L710" s="190">
        <v>40</v>
      </c>
      <c r="M710" s="188">
        <v>22</v>
      </c>
      <c r="N710" s="193">
        <v>53</v>
      </c>
      <c r="O710" s="206">
        <v>70</v>
      </c>
      <c r="P710" s="188">
        <v>27</v>
      </c>
      <c r="Q710" s="189">
        <v>37</v>
      </c>
      <c r="R710" s="190">
        <v>51</v>
      </c>
      <c r="S710" s="191">
        <v>23</v>
      </c>
      <c r="T710" s="188">
        <v>8</v>
      </c>
      <c r="U710" s="192">
        <v>3</v>
      </c>
      <c r="V710" s="190">
        <v>20</v>
      </c>
      <c r="W710" s="207">
        <v>4</v>
      </c>
      <c r="X710" s="188">
        <v>10</v>
      </c>
      <c r="Y710" s="192">
        <v>12</v>
      </c>
      <c r="Z710" s="190">
        <v>23</v>
      </c>
      <c r="AA710" s="188">
        <v>30</v>
      </c>
      <c r="AB710" s="169">
        <f t="shared" si="13065"/>
        <v>274</v>
      </c>
      <c r="AC710" s="170">
        <f t="shared" si="13066"/>
        <v>691</v>
      </c>
      <c r="AD710" s="232"/>
      <c r="AE710" s="232"/>
      <c r="AF710" s="232"/>
      <c r="AG710" s="232"/>
      <c r="AH710" s="232"/>
      <c r="AI710" s="232"/>
      <c r="AJ710" s="232"/>
      <c r="AK710" s="232"/>
      <c r="AL710" s="232"/>
      <c r="AM710" s="232"/>
      <c r="AN710" s="232"/>
      <c r="AO710" s="232"/>
      <c r="AP710" s="232"/>
      <c r="AQ710" s="232"/>
      <c r="AR710" s="232"/>
      <c r="AS710" s="232"/>
      <c r="AT710" s="232"/>
      <c r="AU710" s="232"/>
      <c r="AV710" s="232"/>
      <c r="AW710" s="232"/>
      <c r="AX710" s="232"/>
      <c r="AY710" s="232"/>
      <c r="AZ710" s="232"/>
      <c r="BA710" s="232"/>
      <c r="BB710" s="232"/>
      <c r="BC710" s="232"/>
      <c r="BD710" s="232"/>
      <c r="BE710" s="232"/>
      <c r="BF710" s="232"/>
      <c r="BG710" s="232"/>
      <c r="BH710" s="232"/>
      <c r="BI710" s="136" t="s">
        <v>35</v>
      </c>
      <c r="BJ710" s="128">
        <f>B710/B715</f>
        <v>0</v>
      </c>
      <c r="BK710" s="129">
        <f t="shared" ref="BK710" si="13557">C710/C715</f>
        <v>1.3051305130513051E-2</v>
      </c>
      <c r="BL710" s="130">
        <f t="shared" ref="BL710" si="13558">D710/D715</f>
        <v>0</v>
      </c>
      <c r="BM710" s="131">
        <f t="shared" ref="BM710" si="13559">E710/E715</f>
        <v>2.2132169576059849E-2</v>
      </c>
      <c r="BN710" s="128">
        <f t="shared" ref="BN710" si="13560">F710/F715</f>
        <v>5.2798310454065466E-4</v>
      </c>
      <c r="BO710" s="129">
        <f t="shared" ref="BO710" si="13561">G710/G715</f>
        <v>1.9929245283018867E-2</v>
      </c>
      <c r="BP710" s="130">
        <f t="shared" ref="BP710" si="13562">H710/H715</f>
        <v>1.9339588854666572E-3</v>
      </c>
      <c r="BQ710" s="131">
        <f t="shared" ref="BQ710" si="13563">I710/I715</f>
        <v>8.8311315336013791E-3</v>
      </c>
      <c r="BR710" s="128">
        <f t="shared" ref="BR710" si="13564">J710/J715</f>
        <v>6.6622251832111927E-3</v>
      </c>
      <c r="BS710" s="129">
        <f t="shared" ref="BS710" si="13565">K710/K715</f>
        <v>7.0197830248883214E-3</v>
      </c>
      <c r="BT710" s="130">
        <f t="shared" ref="BT710" si="13566">L710/L715</f>
        <v>7.3488884806173068E-3</v>
      </c>
      <c r="BU710" s="128">
        <f t="shared" ref="BU710" si="13567">M710/M715</f>
        <v>3.9412396990326044E-3</v>
      </c>
      <c r="BV710" s="132">
        <f t="shared" ref="BV710" si="13568">N710/N715</f>
        <v>4.2790247053124493E-3</v>
      </c>
      <c r="BW710" s="133">
        <f t="shared" ref="BW710" si="13569">O710/O715</f>
        <v>5.6836635271191949E-3</v>
      </c>
      <c r="BX710" s="128">
        <f t="shared" ref="BX710" si="13570">P710/P715</f>
        <v>4.5401042542458385E-3</v>
      </c>
      <c r="BY710" s="129">
        <f t="shared" ref="BY710" si="13571">Q710/Q715</f>
        <v>6.3497511584005495E-3</v>
      </c>
      <c r="BZ710" s="130">
        <f t="shared" ref="BZ710" si="13572">R710/R715</f>
        <v>5.8020477815699661E-3</v>
      </c>
      <c r="CA710" s="131">
        <f t="shared" ref="CA710" si="13573">S710/S715</f>
        <v>2.5299747002529975E-3</v>
      </c>
      <c r="CB710" s="128">
        <f t="shared" ref="CB710" si="13574">T710/T715</f>
        <v>7.4557315936626279E-3</v>
      </c>
      <c r="CC710" s="129">
        <f t="shared" ref="CC710" si="13575">U710/U715</f>
        <v>2.5619128949615714E-3</v>
      </c>
      <c r="CD710" s="130">
        <f t="shared" ref="CD710" si="13576">V710/V715</f>
        <v>3.0539013589861047E-3</v>
      </c>
      <c r="CE710" s="131">
        <f t="shared" ref="CE710" si="13577">W710/W715</f>
        <v>5.2185257664709721E-4</v>
      </c>
      <c r="CF710" s="128">
        <f t="shared" ref="CF710" si="13578">X710/X715</f>
        <v>2.1853146853146855E-3</v>
      </c>
      <c r="CG710" s="129">
        <f t="shared" ref="CG710" si="13579">Y710/Y715</f>
        <v>4.4626255113425061E-3</v>
      </c>
      <c r="CH710" s="130">
        <f t="shared" ref="CH710" si="13580">Z710/Z715</f>
        <v>1.6976675524062593E-3</v>
      </c>
      <c r="CI710" s="128">
        <f t="shared" ref="CI710" si="13581">AA710/AA715</f>
        <v>2.0240183510997168E-3</v>
      </c>
      <c r="CJ710" s="134">
        <f t="shared" ref="CJ710" si="13582">AB710/AB715</f>
        <v>2.8710941593142903E-3</v>
      </c>
      <c r="CK710" s="135">
        <f t="shared" ref="CK710" si="13583">AC710/AC715</f>
        <v>7.2558119999159964E-3</v>
      </c>
    </row>
    <row r="711" spans="1:89" x14ac:dyDescent="0.2">
      <c r="A711" s="145" t="s">
        <v>36</v>
      </c>
      <c r="B711" s="202">
        <v>0</v>
      </c>
      <c r="C711" s="196">
        <v>0</v>
      </c>
      <c r="D711" s="197">
        <v>0</v>
      </c>
      <c r="E711" s="198">
        <v>0</v>
      </c>
      <c r="F711" s="195">
        <v>0</v>
      </c>
      <c r="G711" s="199">
        <v>0</v>
      </c>
      <c r="H711" s="197">
        <v>0</v>
      </c>
      <c r="I711" s="198">
        <v>0</v>
      </c>
      <c r="J711" s="195">
        <v>0</v>
      </c>
      <c r="K711" s="199">
        <v>0</v>
      </c>
      <c r="L711" s="197">
        <v>0</v>
      </c>
      <c r="M711" s="195">
        <v>0</v>
      </c>
      <c r="N711" s="200">
        <v>0</v>
      </c>
      <c r="O711" s="203">
        <v>0</v>
      </c>
      <c r="P711" s="195">
        <v>0</v>
      </c>
      <c r="Q711" s="199">
        <v>0</v>
      </c>
      <c r="R711" s="197">
        <v>0</v>
      </c>
      <c r="S711" s="198">
        <v>0</v>
      </c>
      <c r="T711" s="195">
        <v>0</v>
      </c>
      <c r="U711" s="199">
        <v>0</v>
      </c>
      <c r="V711" s="197">
        <v>0</v>
      </c>
      <c r="W711" s="198">
        <v>0</v>
      </c>
      <c r="X711" s="195">
        <v>0</v>
      </c>
      <c r="Y711" s="199">
        <v>0</v>
      </c>
      <c r="Z711" s="197">
        <v>0</v>
      </c>
      <c r="AA711" s="195">
        <v>0</v>
      </c>
      <c r="AB711" s="169">
        <f t="shared" si="13065"/>
        <v>0</v>
      </c>
      <c r="AC711" s="170">
        <f t="shared" si="13066"/>
        <v>0</v>
      </c>
      <c r="AD711" s="232"/>
      <c r="AE711" s="232"/>
      <c r="AF711" s="232"/>
      <c r="AG711" s="232"/>
      <c r="AH711" s="232"/>
      <c r="AI711" s="232"/>
      <c r="AJ711" s="232"/>
      <c r="AK711" s="232"/>
      <c r="AL711" s="232"/>
      <c r="AM711" s="232"/>
      <c r="AN711" s="232"/>
      <c r="AO711" s="232"/>
      <c r="AP711" s="232"/>
      <c r="AQ711" s="232"/>
      <c r="AR711" s="232"/>
      <c r="AS711" s="232"/>
      <c r="AT711" s="232"/>
      <c r="AU711" s="232"/>
      <c r="AV711" s="232"/>
      <c r="AW711" s="232"/>
      <c r="AX711" s="232"/>
      <c r="AY711" s="232"/>
      <c r="AZ711" s="232"/>
      <c r="BA711" s="232"/>
      <c r="BB711" s="232"/>
      <c r="BC711" s="232"/>
      <c r="BD711" s="232"/>
      <c r="BE711" s="232"/>
      <c r="BF711" s="232"/>
      <c r="BG711" s="232"/>
      <c r="BH711" s="23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71">
        <f t="shared" ref="AB712:AB714" si="13611">SUM(B712,D712,F712,H712,J712,L712,N712,P712,R712,T712,V712,X712,Z712)</f>
        <v>0</v>
      </c>
      <c r="AC712" s="172">
        <f t="shared" ref="AC712:AC714" si="13612">SUM(C712,E712,G712,I712,K712,M712,O712,Q712,S712,U712,W712,Y712,AA712)</f>
        <v>0</v>
      </c>
      <c r="AD712" s="232"/>
      <c r="AE712" s="232"/>
      <c r="AF712" s="232"/>
      <c r="AG712" s="232"/>
      <c r="AH712" s="232"/>
      <c r="AI712" s="232"/>
      <c r="AJ712" s="232"/>
      <c r="AK712" s="232"/>
      <c r="AL712" s="232"/>
      <c r="AM712" s="232"/>
      <c r="AN712" s="232"/>
      <c r="AO712" s="232"/>
      <c r="AP712" s="232"/>
      <c r="AQ712" s="232"/>
      <c r="AR712" s="232"/>
      <c r="AS712" s="232"/>
      <c r="AT712" s="232"/>
      <c r="AU712" s="232"/>
      <c r="AV712" s="232"/>
      <c r="AW712" s="232"/>
      <c r="AX712" s="232"/>
      <c r="AY712" s="232"/>
      <c r="AZ712" s="232"/>
      <c r="BA712" s="232"/>
      <c r="BB712" s="232"/>
      <c r="BC712" s="232"/>
      <c r="BD712" s="232"/>
      <c r="BE712" s="232"/>
      <c r="BF712" s="232"/>
      <c r="BG712" s="232"/>
      <c r="BH712" s="23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71">
        <f t="shared" si="13611"/>
        <v>0</v>
      </c>
      <c r="AC713" s="172">
        <f t="shared" si="13612"/>
        <v>0</v>
      </c>
      <c r="AD713" s="232"/>
      <c r="AE713" s="232"/>
      <c r="AF713" s="232"/>
      <c r="AG713" s="232"/>
      <c r="AH713" s="232"/>
      <c r="AI713" s="232"/>
      <c r="AJ713" s="232"/>
      <c r="AK713" s="232"/>
      <c r="AL713" s="232"/>
      <c r="AM713" s="232"/>
      <c r="AN713" s="232"/>
      <c r="AO713" s="232"/>
      <c r="AP713" s="232"/>
      <c r="AQ713" s="232"/>
      <c r="AR713" s="232"/>
      <c r="AS713" s="232"/>
      <c r="AT713" s="232"/>
      <c r="AU713" s="232"/>
      <c r="AV713" s="232"/>
      <c r="AW713" s="232"/>
      <c r="AX713" s="232"/>
      <c r="AY713" s="232"/>
      <c r="AZ713" s="232"/>
      <c r="BA713" s="232"/>
      <c r="BB713" s="232"/>
      <c r="BC713" s="232"/>
      <c r="BD713" s="232"/>
      <c r="BE713" s="232"/>
      <c r="BF713" s="232"/>
      <c r="BG713" s="232"/>
      <c r="BH713" s="23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71">
        <f t="shared" si="13611"/>
        <v>0</v>
      </c>
      <c r="AC714" s="172">
        <f t="shared" si="13612"/>
        <v>0</v>
      </c>
      <c r="AD714" s="232"/>
      <c r="AE714" s="232"/>
      <c r="AF714" s="232"/>
      <c r="AG714" s="232"/>
      <c r="AH714" s="232"/>
      <c r="AI714" s="232"/>
      <c r="AJ714" s="232"/>
      <c r="AK714" s="232"/>
      <c r="AL714" s="232"/>
      <c r="AM714" s="232"/>
      <c r="AN714" s="232"/>
      <c r="AO714" s="232"/>
      <c r="AP714" s="232"/>
      <c r="AQ714" s="232"/>
      <c r="AR714" s="232"/>
      <c r="AS714" s="232"/>
      <c r="AT714" s="232"/>
      <c r="AU714" s="232"/>
      <c r="AV714" s="232"/>
      <c r="AW714" s="232"/>
      <c r="AX714" s="232"/>
      <c r="AY714" s="232"/>
      <c r="AZ714" s="232"/>
      <c r="BA714" s="232"/>
      <c r="BB714" s="232"/>
      <c r="BC714" s="232"/>
      <c r="BD714" s="232"/>
      <c r="BE714" s="232"/>
      <c r="BF714" s="232"/>
      <c r="BG714" s="232"/>
      <c r="BH714" s="23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4.25" thickTop="1" thickBot="1" x14ac:dyDescent="0.25">
      <c r="A715" s="266" t="s">
        <v>13</v>
      </c>
      <c r="B715" s="20">
        <f t="shared" ref="B715:AA715" si="13694">SUM(B692:B714)</f>
        <v>9186</v>
      </c>
      <c r="C715" s="21">
        <f t="shared" si="13694"/>
        <v>8888</v>
      </c>
      <c r="D715" s="20">
        <f t="shared" si="13694"/>
        <v>3004</v>
      </c>
      <c r="E715" s="21">
        <f t="shared" si="13694"/>
        <v>3208</v>
      </c>
      <c r="F715" s="20">
        <f t="shared" si="13694"/>
        <v>9470</v>
      </c>
      <c r="G715" s="21">
        <f t="shared" si="13694"/>
        <v>8480</v>
      </c>
      <c r="H715" s="20">
        <f t="shared" si="13694"/>
        <v>13961</v>
      </c>
      <c r="I715" s="21">
        <f t="shared" si="13694"/>
        <v>13928</v>
      </c>
      <c r="J715" s="20">
        <f t="shared" si="13694"/>
        <v>1501</v>
      </c>
      <c r="K715" s="21">
        <f t="shared" si="13694"/>
        <v>1567</v>
      </c>
      <c r="L715" s="20">
        <f t="shared" si="13694"/>
        <v>5443</v>
      </c>
      <c r="M715" s="21">
        <f t="shared" si="13694"/>
        <v>5582</v>
      </c>
      <c r="N715" s="20">
        <f t="shared" si="13694"/>
        <v>12386</v>
      </c>
      <c r="O715" s="21">
        <f t="shared" si="13694"/>
        <v>12316</v>
      </c>
      <c r="P715" s="20">
        <f t="shared" si="13694"/>
        <v>5947</v>
      </c>
      <c r="Q715" s="21">
        <f t="shared" si="13694"/>
        <v>5827</v>
      </c>
      <c r="R715" s="20">
        <f t="shared" si="13694"/>
        <v>8790</v>
      </c>
      <c r="S715" s="21">
        <f t="shared" si="13694"/>
        <v>9091</v>
      </c>
      <c r="T715" s="20">
        <f t="shared" si="13694"/>
        <v>1073</v>
      </c>
      <c r="U715" s="21">
        <f t="shared" si="13694"/>
        <v>1171</v>
      </c>
      <c r="V715" s="20">
        <f t="shared" si="13694"/>
        <v>6549</v>
      </c>
      <c r="W715" s="21">
        <f t="shared" si="13694"/>
        <v>7665</v>
      </c>
      <c r="X715" s="20">
        <f t="shared" si="13694"/>
        <v>4576</v>
      </c>
      <c r="Y715" s="21">
        <f t="shared" si="13694"/>
        <v>2689</v>
      </c>
      <c r="Z715" s="20">
        <f t="shared" si="13694"/>
        <v>13548</v>
      </c>
      <c r="AA715" s="21">
        <f t="shared" si="13694"/>
        <v>14822</v>
      </c>
      <c r="AB715" s="173">
        <f t="shared" ref="AB715:AC715" si="13695">SUM(AB691:AB714)</f>
        <v>95434</v>
      </c>
      <c r="AC715" s="174">
        <f t="shared" si="13695"/>
        <v>95234</v>
      </c>
      <c r="BI715" s="266" t="s">
        <v>13</v>
      </c>
      <c r="BJ715" s="154">
        <f>SUM(BJ691:BJ714)</f>
        <v>0.99999999999999989</v>
      </c>
      <c r="BK715" s="155">
        <f t="shared" ref="BK715:CK715" si="13696">SUM(BK691:BK714)</f>
        <v>0.99999999999999989</v>
      </c>
      <c r="BL715" s="154">
        <f t="shared" si="13696"/>
        <v>0.99999999999999989</v>
      </c>
      <c r="BM715" s="155">
        <f t="shared" si="13696"/>
        <v>1.0000000000000002</v>
      </c>
      <c r="BN715" s="154">
        <f t="shared" si="13696"/>
        <v>1</v>
      </c>
      <c r="BO715" s="155">
        <f t="shared" si="13696"/>
        <v>1</v>
      </c>
      <c r="BP715" s="154">
        <f t="shared" si="13696"/>
        <v>1</v>
      </c>
      <c r="BQ715" s="155">
        <f t="shared" si="13696"/>
        <v>1.0000000000000002</v>
      </c>
      <c r="BR715" s="154">
        <f t="shared" si="13696"/>
        <v>1</v>
      </c>
      <c r="BS715" s="155">
        <f t="shared" si="13696"/>
        <v>1</v>
      </c>
      <c r="BT715" s="154">
        <f t="shared" si="13696"/>
        <v>1</v>
      </c>
      <c r="BU715" s="155">
        <f t="shared" si="13696"/>
        <v>0.99999999999999989</v>
      </c>
      <c r="BV715" s="154">
        <f t="shared" si="13696"/>
        <v>1</v>
      </c>
      <c r="BW715" s="155">
        <f t="shared" si="13696"/>
        <v>0.99999999999999989</v>
      </c>
      <c r="BX715" s="154">
        <f t="shared" si="13696"/>
        <v>1</v>
      </c>
      <c r="BY715" s="155">
        <f t="shared" si="13696"/>
        <v>1</v>
      </c>
      <c r="BZ715" s="154">
        <f t="shared" si="13696"/>
        <v>1.0000000000000002</v>
      </c>
      <c r="CA715" s="155">
        <f t="shared" si="13696"/>
        <v>0.99999999999999967</v>
      </c>
      <c r="CB715" s="154">
        <f t="shared" si="13696"/>
        <v>0.99999999999999989</v>
      </c>
      <c r="CC715" s="155">
        <f t="shared" si="13696"/>
        <v>0.99999999999999978</v>
      </c>
      <c r="CD715" s="154">
        <f t="shared" si="13696"/>
        <v>0.99999999999999989</v>
      </c>
      <c r="CE715" s="155">
        <f t="shared" si="13696"/>
        <v>1</v>
      </c>
      <c r="CF715" s="154">
        <f t="shared" si="13696"/>
        <v>1</v>
      </c>
      <c r="CG715" s="155">
        <f t="shared" si="13696"/>
        <v>0.99999999999999989</v>
      </c>
      <c r="CH715" s="154">
        <f t="shared" si="13696"/>
        <v>1</v>
      </c>
      <c r="CI715" s="155">
        <f t="shared" si="13696"/>
        <v>0.99999999999999989</v>
      </c>
      <c r="CJ715" s="154">
        <f t="shared" si="13696"/>
        <v>1</v>
      </c>
      <c r="CK715" s="155">
        <f t="shared" si="13696"/>
        <v>1</v>
      </c>
    </row>
    <row r="716" spans="1:89" ht="13.5" thickTop="1" x14ac:dyDescent="0.2">
      <c r="A716" s="186"/>
    </row>
    <row r="718" spans="1:89" x14ac:dyDescent="0.2">
      <c r="A718" s="300">
        <f>+A687+1</f>
        <v>44585</v>
      </c>
      <c r="B718" s="300"/>
      <c r="C718" s="300"/>
      <c r="D718" s="300"/>
      <c r="BI718" s="305">
        <f>+BI656+2</f>
        <v>44585</v>
      </c>
      <c r="BJ718" s="305"/>
      <c r="BK718" s="305"/>
      <c r="BL718" s="305"/>
    </row>
    <row r="719" spans="1:89" ht="13.5" thickBot="1" x14ac:dyDescent="0.25">
      <c r="AE719" s="269" t="s">
        <v>84</v>
      </c>
    </row>
    <row r="720" spans="1:89" ht="14.25" thickTop="1" thickBot="1" x14ac:dyDescent="0.25">
      <c r="A720" s="296" t="s">
        <v>0</v>
      </c>
      <c r="B720" s="298" t="s">
        <v>1</v>
      </c>
      <c r="C720" s="299"/>
      <c r="D720" s="298" t="s">
        <v>2</v>
      </c>
      <c r="E720" s="299"/>
      <c r="F720" s="298" t="s">
        <v>3</v>
      </c>
      <c r="G720" s="299"/>
      <c r="H720" s="298" t="s">
        <v>4</v>
      </c>
      <c r="I720" s="299"/>
      <c r="J720" s="298" t="s">
        <v>5</v>
      </c>
      <c r="K720" s="299"/>
      <c r="L720" s="298" t="s">
        <v>6</v>
      </c>
      <c r="M720" s="299"/>
      <c r="N720" s="298" t="s">
        <v>7</v>
      </c>
      <c r="O720" s="299"/>
      <c r="P720" s="298" t="s">
        <v>8</v>
      </c>
      <c r="Q720" s="299"/>
      <c r="R720" s="298" t="s">
        <v>9</v>
      </c>
      <c r="S720" s="299"/>
      <c r="T720" s="298" t="s">
        <v>10</v>
      </c>
      <c r="U720" s="299"/>
      <c r="V720" s="298" t="s">
        <v>11</v>
      </c>
      <c r="W720" s="299"/>
      <c r="X720" s="298" t="s">
        <v>12</v>
      </c>
      <c r="Y720" s="299"/>
      <c r="Z720" s="301" t="s">
        <v>40</v>
      </c>
      <c r="AA720" s="302"/>
      <c r="AB720" s="303" t="s">
        <v>41</v>
      </c>
      <c r="AC720" s="304"/>
      <c r="AE720" s="296" t="s">
        <v>0</v>
      </c>
      <c r="AF720" s="298" t="s">
        <v>1</v>
      </c>
      <c r="AG720" s="299"/>
      <c r="AH720" s="298" t="s">
        <v>2</v>
      </c>
      <c r="AI720" s="299"/>
      <c r="AJ720" s="298" t="s">
        <v>3</v>
      </c>
      <c r="AK720" s="299"/>
      <c r="AL720" s="298" t="s">
        <v>4</v>
      </c>
      <c r="AM720" s="299"/>
      <c r="AN720" s="298" t="s">
        <v>5</v>
      </c>
      <c r="AO720" s="299"/>
      <c r="AP720" s="298" t="s">
        <v>6</v>
      </c>
      <c r="AQ720" s="299"/>
      <c r="AR720" s="298" t="s">
        <v>7</v>
      </c>
      <c r="AS720" s="299"/>
      <c r="AT720" s="298" t="s">
        <v>8</v>
      </c>
      <c r="AU720" s="299"/>
      <c r="AV720" s="298" t="s">
        <v>9</v>
      </c>
      <c r="AW720" s="299"/>
      <c r="AX720" s="298" t="s">
        <v>10</v>
      </c>
      <c r="AY720" s="299"/>
      <c r="AZ720" s="298" t="s">
        <v>11</v>
      </c>
      <c r="BA720" s="299"/>
      <c r="BB720" s="298" t="s">
        <v>12</v>
      </c>
      <c r="BC720" s="299"/>
      <c r="BD720" s="301" t="s">
        <v>40</v>
      </c>
      <c r="BE720" s="302"/>
      <c r="BF720" s="303" t="s">
        <v>41</v>
      </c>
      <c r="BG720" s="304"/>
      <c r="BI720" s="296" t="s">
        <v>0</v>
      </c>
      <c r="BJ720" s="298" t="s">
        <v>1</v>
      </c>
      <c r="BK720" s="299"/>
      <c r="BL720" s="298" t="s">
        <v>2</v>
      </c>
      <c r="BM720" s="299"/>
      <c r="BN720" s="298" t="s">
        <v>3</v>
      </c>
      <c r="BO720" s="299"/>
      <c r="BP720" s="298" t="s">
        <v>4</v>
      </c>
      <c r="BQ720" s="299"/>
      <c r="BR720" s="298" t="s">
        <v>5</v>
      </c>
      <c r="BS720" s="299"/>
      <c r="BT720" s="298" t="s">
        <v>6</v>
      </c>
      <c r="BU720" s="299"/>
      <c r="BV720" s="298" t="s">
        <v>7</v>
      </c>
      <c r="BW720" s="299"/>
      <c r="BX720" s="298" t="s">
        <v>8</v>
      </c>
      <c r="BY720" s="299"/>
      <c r="BZ720" s="298" t="s">
        <v>9</v>
      </c>
      <c r="CA720" s="299"/>
      <c r="CB720" s="298" t="s">
        <v>10</v>
      </c>
      <c r="CC720" s="299"/>
      <c r="CD720" s="298" t="s">
        <v>11</v>
      </c>
      <c r="CE720" s="299"/>
      <c r="CF720" s="298" t="s">
        <v>12</v>
      </c>
      <c r="CG720" s="299"/>
      <c r="CH720" s="301" t="s">
        <v>40</v>
      </c>
      <c r="CI720" s="302"/>
      <c r="CJ720" s="298" t="s">
        <v>41</v>
      </c>
      <c r="CK720" s="299"/>
    </row>
    <row r="721" spans="1:89" ht="15" thickTop="1" thickBot="1" x14ac:dyDescent="0.3">
      <c r="A721" s="297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75" t="s">
        <v>14</v>
      </c>
      <c r="AC721" s="176" t="s">
        <v>15</v>
      </c>
      <c r="AE721" s="297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75" t="s">
        <v>14</v>
      </c>
      <c r="BG721" s="176" t="s">
        <v>15</v>
      </c>
      <c r="BI721" s="297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85"/>
      <c r="D722" s="126"/>
      <c r="E722" s="179"/>
      <c r="F722" s="125"/>
      <c r="G722" s="127"/>
      <c r="H722" s="126"/>
      <c r="I722" s="179"/>
      <c r="J722" s="125"/>
      <c r="K722" s="127"/>
      <c r="L722" s="126"/>
      <c r="M722" s="125"/>
      <c r="N722" s="178"/>
      <c r="O722" s="180"/>
      <c r="P722" s="125"/>
      <c r="Q722" s="127"/>
      <c r="R722" s="126"/>
      <c r="S722" s="179"/>
      <c r="T722" s="125"/>
      <c r="U722" s="127"/>
      <c r="V722" s="126"/>
      <c r="W722" s="179"/>
      <c r="X722" s="125"/>
      <c r="Y722" s="127"/>
      <c r="Z722" s="183"/>
      <c r="AA722" s="184"/>
      <c r="AB722" s="169">
        <f>B722+D722+F722+H722+J722+L722+N722+P722+R722+T722+V722+X722+Z722</f>
        <v>0</v>
      </c>
      <c r="AC722" s="170">
        <f>C722+E722+G722+I722+K722+M722+O722+Q722+S722+U722+W722+Y722+AA722</f>
        <v>0</v>
      </c>
      <c r="AE722" s="272" t="str">
        <f>$AE$9</f>
        <v>07:00 - 07:59</v>
      </c>
      <c r="AF722" s="125">
        <f>SUMIF($A$9:$A$32,$AE722,B$722:B$745)</f>
        <v>1698</v>
      </c>
      <c r="AG722" s="185">
        <f t="shared" ref="AG722:AV724" si="13697">SUMIF($A$9:$A$32,$AE722,C$722:C$745)</f>
        <v>613</v>
      </c>
      <c r="AH722" s="126">
        <f t="shared" si="13697"/>
        <v>734</v>
      </c>
      <c r="AI722" s="179">
        <f t="shared" si="13697"/>
        <v>529</v>
      </c>
      <c r="AJ722" s="125">
        <f t="shared" si="13697"/>
        <v>1874</v>
      </c>
      <c r="AK722" s="127">
        <f t="shared" si="13697"/>
        <v>764</v>
      </c>
      <c r="AL722" s="126">
        <f t="shared" si="13697"/>
        <v>2024</v>
      </c>
      <c r="AM722" s="179">
        <f t="shared" si="13697"/>
        <v>1089</v>
      </c>
      <c r="AN722" s="125">
        <f t="shared" si="13697"/>
        <v>182</v>
      </c>
      <c r="AO722" s="127">
        <f t="shared" si="13697"/>
        <v>579</v>
      </c>
      <c r="AP722" s="126">
        <f t="shared" si="13697"/>
        <v>441</v>
      </c>
      <c r="AQ722" s="125">
        <f t="shared" si="13697"/>
        <v>1599</v>
      </c>
      <c r="AR722" s="178">
        <f t="shared" si="13697"/>
        <v>1459</v>
      </c>
      <c r="AS722" s="180">
        <f t="shared" si="13697"/>
        <v>2343</v>
      </c>
      <c r="AT722" s="125">
        <f t="shared" si="13697"/>
        <v>994</v>
      </c>
      <c r="AU722" s="127">
        <f t="shared" si="13697"/>
        <v>1126</v>
      </c>
      <c r="AV722" s="126">
        <f t="shared" si="13697"/>
        <v>1408</v>
      </c>
      <c r="AW722" s="179">
        <f t="shared" ref="AW722:BE724" si="13698">SUMIF($A$9:$A$32,$AE722,S$722:S$745)</f>
        <v>1077</v>
      </c>
      <c r="AX722" s="125">
        <f t="shared" si="13698"/>
        <v>160</v>
      </c>
      <c r="AY722" s="127">
        <f t="shared" si="13698"/>
        <v>731</v>
      </c>
      <c r="AZ722" s="126">
        <f t="shared" si="13698"/>
        <v>519</v>
      </c>
      <c r="BA722" s="179">
        <f t="shared" si="13698"/>
        <v>1380</v>
      </c>
      <c r="BB722" s="125">
        <f t="shared" si="13698"/>
        <v>985</v>
      </c>
      <c r="BC722" s="127">
        <f t="shared" si="13698"/>
        <v>928</v>
      </c>
      <c r="BD722" s="183">
        <f t="shared" si="13698"/>
        <v>1980</v>
      </c>
      <c r="BE722" s="184">
        <f t="shared" si="13698"/>
        <v>1611</v>
      </c>
      <c r="BF722" s="169">
        <f>AF722+AH722+AJ722+AL722+AN722+AP722+AR722+AT722+AV722+AX722+AZ722+BB722+BD722</f>
        <v>14458</v>
      </c>
      <c r="BG722" s="170">
        <f>AG722+AI722+AK722+AM722+AO722+AQ722+AS722+AU722+AW722+AY722+BA722+BC722+BE722</f>
        <v>14369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2">
      <c r="A723" s="136" t="s">
        <v>17</v>
      </c>
      <c r="B723" s="188">
        <v>333</v>
      </c>
      <c r="C723" s="189">
        <v>0</v>
      </c>
      <c r="D723" s="190">
        <v>239</v>
      </c>
      <c r="E723" s="191">
        <v>1</v>
      </c>
      <c r="F723" s="188">
        <v>573</v>
      </c>
      <c r="G723" s="192">
        <v>2</v>
      </c>
      <c r="H723" s="190">
        <v>411</v>
      </c>
      <c r="I723" s="191">
        <v>27</v>
      </c>
      <c r="J723" s="188">
        <v>9</v>
      </c>
      <c r="K723" s="192">
        <v>16</v>
      </c>
      <c r="L723" s="190">
        <v>24</v>
      </c>
      <c r="M723" s="188">
        <v>53</v>
      </c>
      <c r="N723" s="193">
        <v>161</v>
      </c>
      <c r="O723" s="194">
        <v>93</v>
      </c>
      <c r="P723" s="188">
        <v>31</v>
      </c>
      <c r="Q723" s="192">
        <v>61</v>
      </c>
      <c r="R723" s="190">
        <v>15</v>
      </c>
      <c r="S723" s="191">
        <v>0</v>
      </c>
      <c r="T723" s="188">
        <v>2</v>
      </c>
      <c r="U723" s="192">
        <v>0</v>
      </c>
      <c r="V723" s="190">
        <v>1</v>
      </c>
      <c r="W723" s="191">
        <v>0</v>
      </c>
      <c r="X723" s="188">
        <v>2</v>
      </c>
      <c r="Y723" s="192">
        <v>0</v>
      </c>
      <c r="Z723" s="190">
        <v>0</v>
      </c>
      <c r="AA723" s="188">
        <v>0</v>
      </c>
      <c r="AB723" s="169">
        <f t="shared" ref="AB723:AB742" si="13726">B723+D723+F723+H723+J723+L723+N723+P723+R723+T723+V723+X723+Z723</f>
        <v>1801</v>
      </c>
      <c r="AC723" s="170">
        <f t="shared" ref="AC723:AC742" si="13727">C723+E723+G723+I723+K723+M723+O723+Q723+S723+U723+W723+Y723+AA723</f>
        <v>253</v>
      </c>
      <c r="AE723" s="274" t="str">
        <f>$AE$10</f>
        <v>08:00 - 08:59</v>
      </c>
      <c r="AF723" s="125">
        <f>SUMIF($A$9:$A$32,$AE723,B$722:B$745)</f>
        <v>1504</v>
      </c>
      <c r="AG723" s="189">
        <f t="shared" si="13697"/>
        <v>611</v>
      </c>
      <c r="AH723" s="190">
        <f t="shared" si="13697"/>
        <v>484</v>
      </c>
      <c r="AI723" s="191">
        <f t="shared" si="13697"/>
        <v>473</v>
      </c>
      <c r="AJ723" s="275">
        <f t="shared" si="13697"/>
        <v>1534</v>
      </c>
      <c r="AK723" s="192">
        <f t="shared" si="13697"/>
        <v>647</v>
      </c>
      <c r="AL723" s="190">
        <f t="shared" si="13697"/>
        <v>1847</v>
      </c>
      <c r="AM723" s="191">
        <f t="shared" si="13697"/>
        <v>1090</v>
      </c>
      <c r="AN723" s="275">
        <f t="shared" si="13697"/>
        <v>121</v>
      </c>
      <c r="AO723" s="192">
        <f t="shared" si="13697"/>
        <v>556</v>
      </c>
      <c r="AP723" s="190">
        <f t="shared" si="13697"/>
        <v>375</v>
      </c>
      <c r="AQ723" s="275">
        <f t="shared" si="13697"/>
        <v>1506</v>
      </c>
      <c r="AR723" s="193">
        <f t="shared" si="13697"/>
        <v>1246</v>
      </c>
      <c r="AS723" s="194">
        <f t="shared" si="13697"/>
        <v>2351</v>
      </c>
      <c r="AT723" s="275">
        <f t="shared" si="13697"/>
        <v>809</v>
      </c>
      <c r="AU723" s="192">
        <f t="shared" si="13697"/>
        <v>964</v>
      </c>
      <c r="AV723" s="190">
        <f t="shared" si="13697"/>
        <v>1298</v>
      </c>
      <c r="AW723" s="191">
        <f t="shared" si="13698"/>
        <v>898</v>
      </c>
      <c r="AX723" s="275">
        <f t="shared" si="13698"/>
        <v>113</v>
      </c>
      <c r="AY723" s="192">
        <f t="shared" si="13698"/>
        <v>449</v>
      </c>
      <c r="AZ723" s="190">
        <f t="shared" si="13698"/>
        <v>482</v>
      </c>
      <c r="BA723" s="191">
        <f t="shared" si="13698"/>
        <v>1104</v>
      </c>
      <c r="BB723" s="275">
        <f t="shared" si="13698"/>
        <v>771</v>
      </c>
      <c r="BC723" s="192">
        <f t="shared" si="13698"/>
        <v>706</v>
      </c>
      <c r="BD723" s="190">
        <f t="shared" si="13698"/>
        <v>1707</v>
      </c>
      <c r="BE723" s="275">
        <f t="shared" si="13698"/>
        <v>1230</v>
      </c>
      <c r="BF723" s="171">
        <f>SUM(AF723,AH723,AJ723,AL723,AN723,AP723,AR723,AT723,AV723,AX723,AZ723,BB723,BD723)</f>
        <v>12291</v>
      </c>
      <c r="BG723" s="172">
        <f>SUM(AG723,AI723,AK723,AM723,AO723,AQ723,AS723,AU723,AW723,AY723,BA723,BC723,BE723)</f>
        <v>12585</v>
      </c>
      <c r="BI723" s="136" t="s">
        <v>17</v>
      </c>
      <c r="BJ723" s="128">
        <f>B723/B746</f>
        <v>2.1275236391515462E-2</v>
      </c>
      <c r="BK723" s="129">
        <f t="shared" ref="BK723" si="13728">C723/C746</f>
        <v>0</v>
      </c>
      <c r="BL723" s="130">
        <f t="shared" ref="BL723" si="13729">D723/D746</f>
        <v>3.3785694091037599E-2</v>
      </c>
      <c r="BM723" s="131">
        <f t="shared" ref="BM723" si="13730">E723/E746</f>
        <v>1.5167602002123465E-4</v>
      </c>
      <c r="BN723" s="128">
        <f t="shared" ref="BN723" si="13731">F723/F746</f>
        <v>3.2091851022122656E-2</v>
      </c>
      <c r="BO723" s="129">
        <f t="shared" ref="BO723" si="13732">G723/G746</f>
        <v>1.3388673182487614E-4</v>
      </c>
      <c r="BP723" s="130">
        <f t="shared" ref="BP723" si="13733">H723/H746</f>
        <v>1.8426361802286483E-2</v>
      </c>
      <c r="BQ723" s="131">
        <f t="shared" ref="BQ723" si="13734">I723/I746</f>
        <v>1.2592696236183015E-3</v>
      </c>
      <c r="BR723" s="128">
        <f t="shared" ref="BR723" si="13735">J723/J746</f>
        <v>2.2831050228310501E-3</v>
      </c>
      <c r="BS723" s="129">
        <f t="shared" ref="BS723" si="13736">K723/K746</f>
        <v>3.9860488290981563E-3</v>
      </c>
      <c r="BT723" s="130">
        <f t="shared" ref="BT723" si="13737">L723/L746</f>
        <v>2.098452391361371E-3</v>
      </c>
      <c r="BU723" s="128">
        <f t="shared" ref="BU723" si="13738">M723/M746</f>
        <v>4.4207189924097088E-3</v>
      </c>
      <c r="BV723" s="132">
        <f t="shared" ref="BV723" si="13739">N723/N746</f>
        <v>7.301918454351671E-3</v>
      </c>
      <c r="BW723" s="133">
        <f t="shared" ref="BW723" si="13740">O723/O746</f>
        <v>3.9456936784047518E-3</v>
      </c>
      <c r="BX723" s="128">
        <f t="shared" ref="BX723" si="13741">P723/P746</f>
        <v>2.8128119045458672E-3</v>
      </c>
      <c r="BY723" s="129">
        <f t="shared" ref="BY723" si="13742">Q723/Q746</f>
        <v>5.093095098939634E-3</v>
      </c>
      <c r="BZ723" s="130">
        <f t="shared" ref="BZ723" si="13743">R723/R746</f>
        <v>1.070816676185037E-3</v>
      </c>
      <c r="CA723" s="131">
        <f t="shared" ref="CA723" si="13744">S723/S746</f>
        <v>0</v>
      </c>
      <c r="CB723" s="128">
        <f t="shared" ref="CB723" si="13745">T723/T746</f>
        <v>6.1124694376528117E-4</v>
      </c>
      <c r="CC723" s="129">
        <f t="shared" ref="CC723" si="13746">U723/U746</f>
        <v>0</v>
      </c>
      <c r="CD723" s="130">
        <f t="shared" ref="CD723" si="13747">V723/V746</f>
        <v>8.73591333973967E-5</v>
      </c>
      <c r="CE723" s="131">
        <f t="shared" ref="CE723" si="13748">W723/W746</f>
        <v>0</v>
      </c>
      <c r="CF723" s="128">
        <f t="shared" ref="CF723" si="13749">X723/X746</f>
        <v>1.9839301656581688E-4</v>
      </c>
      <c r="CG723" s="129">
        <f t="shared" ref="CG723" si="13750">Y723/Y746</f>
        <v>0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1.0435679478042194E-2</v>
      </c>
      <c r="CK723" s="135">
        <f t="shared" ref="CK723" si="13754">AC723/AC746</f>
        <v>1.4687441946869776E-3</v>
      </c>
    </row>
    <row r="724" spans="1:89" ht="13.5" thickBot="1" x14ac:dyDescent="0.25">
      <c r="A724" s="145" t="s">
        <v>18</v>
      </c>
      <c r="B724" s="195">
        <v>1361</v>
      </c>
      <c r="C724" s="196">
        <v>1</v>
      </c>
      <c r="D724" s="197">
        <v>672</v>
      </c>
      <c r="E724" s="198">
        <v>106</v>
      </c>
      <c r="F724" s="195">
        <v>1628</v>
      </c>
      <c r="G724" s="199">
        <v>232</v>
      </c>
      <c r="H724" s="197">
        <v>1613</v>
      </c>
      <c r="I724" s="198">
        <v>392</v>
      </c>
      <c r="J724" s="195">
        <v>70</v>
      </c>
      <c r="K724" s="199">
        <v>125</v>
      </c>
      <c r="L724" s="197">
        <v>175</v>
      </c>
      <c r="M724" s="195">
        <v>502</v>
      </c>
      <c r="N724" s="200">
        <v>797</v>
      </c>
      <c r="O724" s="201">
        <v>1207</v>
      </c>
      <c r="P724" s="195">
        <v>376</v>
      </c>
      <c r="Q724" s="199">
        <v>700</v>
      </c>
      <c r="R724" s="197">
        <v>536</v>
      </c>
      <c r="S724" s="198">
        <v>824</v>
      </c>
      <c r="T724" s="195">
        <v>25</v>
      </c>
      <c r="U724" s="199">
        <v>342</v>
      </c>
      <c r="V724" s="197">
        <v>300</v>
      </c>
      <c r="W724" s="198">
        <v>946</v>
      </c>
      <c r="X724" s="195">
        <v>511</v>
      </c>
      <c r="Y724" s="199">
        <v>461</v>
      </c>
      <c r="Z724" s="197">
        <v>1117</v>
      </c>
      <c r="AA724" s="195">
        <v>774</v>
      </c>
      <c r="AB724" s="169">
        <f t="shared" si="13726"/>
        <v>9181</v>
      </c>
      <c r="AC724" s="170">
        <f t="shared" si="13727"/>
        <v>6612</v>
      </c>
      <c r="AE724" s="272">
        <f>$AE$11</f>
        <v>0</v>
      </c>
      <c r="AF724" s="125">
        <f>SUMIF($A$9:$A$32,$AE724,B$722:B$745)</f>
        <v>0</v>
      </c>
      <c r="AG724" s="196">
        <f t="shared" si="13697"/>
        <v>0</v>
      </c>
      <c r="AH724" s="197">
        <f t="shared" si="13697"/>
        <v>0</v>
      </c>
      <c r="AI724" s="198">
        <f t="shared" si="13697"/>
        <v>0</v>
      </c>
      <c r="AJ724" s="195">
        <f t="shared" si="13697"/>
        <v>0</v>
      </c>
      <c r="AK724" s="199">
        <f t="shared" si="13697"/>
        <v>0</v>
      </c>
      <c r="AL724" s="197">
        <f t="shared" si="13697"/>
        <v>0</v>
      </c>
      <c r="AM724" s="198">
        <f t="shared" si="13697"/>
        <v>0</v>
      </c>
      <c r="AN724" s="195">
        <f t="shared" si="13697"/>
        <v>0</v>
      </c>
      <c r="AO724" s="199">
        <f t="shared" si="13697"/>
        <v>0</v>
      </c>
      <c r="AP724" s="197">
        <f t="shared" si="13697"/>
        <v>0</v>
      </c>
      <c r="AQ724" s="195">
        <f t="shared" si="13697"/>
        <v>0</v>
      </c>
      <c r="AR724" s="200">
        <f t="shared" si="13697"/>
        <v>0</v>
      </c>
      <c r="AS724" s="201">
        <f t="shared" si="13697"/>
        <v>0</v>
      </c>
      <c r="AT724" s="195">
        <f t="shared" si="13697"/>
        <v>0</v>
      </c>
      <c r="AU724" s="199">
        <f t="shared" si="13697"/>
        <v>0</v>
      </c>
      <c r="AV724" s="197">
        <f t="shared" si="13697"/>
        <v>0</v>
      </c>
      <c r="AW724" s="198">
        <f t="shared" si="13698"/>
        <v>0</v>
      </c>
      <c r="AX724" s="195">
        <f t="shared" si="13698"/>
        <v>0</v>
      </c>
      <c r="AY724" s="199">
        <f t="shared" si="13698"/>
        <v>0</v>
      </c>
      <c r="AZ724" s="197">
        <f t="shared" si="13698"/>
        <v>0</v>
      </c>
      <c r="BA724" s="198">
        <f t="shared" si="13698"/>
        <v>0</v>
      </c>
      <c r="BB724" s="195">
        <f t="shared" si="13698"/>
        <v>0</v>
      </c>
      <c r="BC724" s="199">
        <f t="shared" si="13698"/>
        <v>0</v>
      </c>
      <c r="BD724" s="197">
        <f t="shared" si="13698"/>
        <v>0</v>
      </c>
      <c r="BE724" s="195">
        <f t="shared" si="13698"/>
        <v>0</v>
      </c>
      <c r="BF724" s="171">
        <f>SUM(AF724,AH724,AJ724,AL724,AN724,AP724,AR724,AT724,AV724,AX724,AZ724,BB724,BD724)</f>
        <v>0</v>
      </c>
      <c r="BG724" s="172">
        <f>SUM(AG724,AI724,AK724,AM724,AO724,AQ724,AS724,AU724,AW724,AY724,BA724,BC724,BE724)</f>
        <v>0</v>
      </c>
      <c r="BI724" s="145" t="s">
        <v>18</v>
      </c>
      <c r="BJ724" s="128">
        <f>B724/B746</f>
        <v>8.6953743930488117E-2</v>
      </c>
      <c r="BK724" s="129">
        <f t="shared" ref="BK724" si="13755">C724/C746</f>
        <v>7.2695551032276822E-5</v>
      </c>
      <c r="BL724" s="130">
        <f t="shared" ref="BL724" si="13756">D724/D746</f>
        <v>9.4995759117896525E-2</v>
      </c>
      <c r="BM724" s="131">
        <f t="shared" ref="BM724" si="13757">E724/E746</f>
        <v>1.6077658122250871E-2</v>
      </c>
      <c r="BN724" s="128">
        <f t="shared" ref="BN724" si="13758">F724/F746</f>
        <v>9.1178941472976754E-2</v>
      </c>
      <c r="BO724" s="129">
        <f t="shared" ref="BO724" si="13759">G724/G746</f>
        <v>1.5530860891685634E-2</v>
      </c>
      <c r="BP724" s="130">
        <f t="shared" ref="BP724" si="13760">H724/H746</f>
        <v>7.2315624299484418E-2</v>
      </c>
      <c r="BQ724" s="131">
        <f t="shared" ref="BQ724" si="13761">I724/I746</f>
        <v>1.8282729350310153E-2</v>
      </c>
      <c r="BR724" s="128">
        <f t="shared" ref="BR724" si="13762">J724/J746</f>
        <v>1.7757483510908167E-2</v>
      </c>
      <c r="BS724" s="129">
        <f t="shared" ref="BS724" si="13763">K724/K746</f>
        <v>3.1141006477329349E-2</v>
      </c>
      <c r="BT724" s="130">
        <f t="shared" ref="BT724" si="13764">L724/L746</f>
        <v>1.5301215353676664E-2</v>
      </c>
      <c r="BU724" s="128">
        <f t="shared" ref="BU724" si="13765">M724/M746</f>
        <v>4.1871715739427808E-2</v>
      </c>
      <c r="BV724" s="132">
        <f t="shared" ref="BV724" si="13766">N724/N746</f>
        <v>3.6146764025579391E-2</v>
      </c>
      <c r="BW724" s="133">
        <f t="shared" ref="BW724" si="13767">O724/O746</f>
        <v>5.1209164191769199E-2</v>
      </c>
      <c r="BX724" s="128">
        <f t="shared" ref="BX724" si="13768">P724/P746</f>
        <v>3.4116686326104706E-2</v>
      </c>
      <c r="BY724" s="129">
        <f t="shared" ref="BY724" si="13769">Q724/Q746</f>
        <v>5.8445353594389245E-2</v>
      </c>
      <c r="BZ724" s="130">
        <f t="shared" ref="BZ724" si="13770">R724/R746</f>
        <v>3.8263849229011992E-2</v>
      </c>
      <c r="CA724" s="131">
        <f t="shared" ref="CA724" si="13771">S724/S746</f>
        <v>5.2878136430725788E-2</v>
      </c>
      <c r="CB724" s="128">
        <f t="shared" ref="CB724" si="13772">T724/T746</f>
        <v>7.6405867970660143E-3</v>
      </c>
      <c r="CC724" s="129">
        <f t="shared" ref="CC724" si="13773">U724/U746</f>
        <v>8.3720930232558138E-2</v>
      </c>
      <c r="CD724" s="130">
        <f t="shared" ref="CD724" si="13774">V724/V746</f>
        <v>2.6207740019219009E-2</v>
      </c>
      <c r="CE724" s="131">
        <f t="shared" ref="CE724" si="13775">W724/W746</f>
        <v>6.8595460807773179E-2</v>
      </c>
      <c r="CF724" s="128">
        <f t="shared" ref="CF724" si="13776">X724/X746</f>
        <v>5.0689415732566211E-2</v>
      </c>
      <c r="CG724" s="129">
        <f t="shared" ref="CG724" si="13777">Y724/Y746</f>
        <v>6.514980214810627E-2</v>
      </c>
      <c r="CH724" s="130">
        <f t="shared" ref="CH724" si="13778">Z724/Z746</f>
        <v>4.978162046528211E-2</v>
      </c>
      <c r="CI724" s="128">
        <f t="shared" ref="CI724" si="13779">AA724/AA746</f>
        <v>3.3016252186153651E-2</v>
      </c>
      <c r="CJ724" s="134">
        <f t="shared" ref="CJ724" si="13780">AB724/AB746</f>
        <v>5.3198208377515488E-2</v>
      </c>
      <c r="CK724" s="135">
        <f t="shared" ref="CK724" si="13781">AC724/AC746</f>
        <v>3.8384729704625677E-2</v>
      </c>
    </row>
    <row r="725" spans="1:89" ht="14.25" thickTop="1" thickBot="1" x14ac:dyDescent="0.25">
      <c r="A725" s="136" t="s">
        <v>19</v>
      </c>
      <c r="B725" s="188">
        <v>1780</v>
      </c>
      <c r="C725" s="189">
        <v>568</v>
      </c>
      <c r="D725" s="190">
        <v>679</v>
      </c>
      <c r="E725" s="191">
        <v>464</v>
      </c>
      <c r="F725" s="188">
        <v>1842</v>
      </c>
      <c r="G725" s="192">
        <v>652</v>
      </c>
      <c r="H725" s="190">
        <v>2075</v>
      </c>
      <c r="I725" s="191">
        <v>943</v>
      </c>
      <c r="J725" s="188">
        <v>134</v>
      </c>
      <c r="K725" s="192">
        <v>373</v>
      </c>
      <c r="L725" s="190">
        <v>369</v>
      </c>
      <c r="M725" s="188">
        <v>1076</v>
      </c>
      <c r="N725" s="193">
        <v>1335</v>
      </c>
      <c r="O725" s="194">
        <v>2265</v>
      </c>
      <c r="P725" s="188">
        <v>830</v>
      </c>
      <c r="Q725" s="192">
        <v>1098</v>
      </c>
      <c r="R725" s="190">
        <v>1112</v>
      </c>
      <c r="S725" s="191">
        <v>1085</v>
      </c>
      <c r="T725" s="188">
        <v>99</v>
      </c>
      <c r="U725" s="192">
        <v>584</v>
      </c>
      <c r="V725" s="190">
        <v>392</v>
      </c>
      <c r="W725" s="191">
        <v>1553</v>
      </c>
      <c r="X725" s="188">
        <v>762</v>
      </c>
      <c r="Y725" s="192">
        <v>783</v>
      </c>
      <c r="Z725" s="190">
        <v>1818</v>
      </c>
      <c r="AA725" s="188">
        <v>1412</v>
      </c>
      <c r="AB725" s="169">
        <f t="shared" si="13726"/>
        <v>13227</v>
      </c>
      <c r="AC725" s="170">
        <f t="shared" si="13727"/>
        <v>12856</v>
      </c>
      <c r="AE725" s="266" t="s">
        <v>13</v>
      </c>
      <c r="AF725" s="20">
        <f t="shared" ref="AF725:BG725" si="13782">SUM(AF722:AF724)</f>
        <v>3202</v>
      </c>
      <c r="AG725" s="21">
        <f t="shared" si="13782"/>
        <v>1224</v>
      </c>
      <c r="AH725" s="20">
        <f t="shared" si="13782"/>
        <v>1218</v>
      </c>
      <c r="AI725" s="21">
        <f t="shared" si="13782"/>
        <v>1002</v>
      </c>
      <c r="AJ725" s="20">
        <f t="shared" si="13782"/>
        <v>3408</v>
      </c>
      <c r="AK725" s="21">
        <f t="shared" si="13782"/>
        <v>1411</v>
      </c>
      <c r="AL725" s="20">
        <f t="shared" si="13782"/>
        <v>3871</v>
      </c>
      <c r="AM725" s="21">
        <f t="shared" si="13782"/>
        <v>2179</v>
      </c>
      <c r="AN725" s="20">
        <f t="shared" si="13782"/>
        <v>303</v>
      </c>
      <c r="AO725" s="21">
        <f t="shared" si="13782"/>
        <v>1135</v>
      </c>
      <c r="AP725" s="20">
        <f t="shared" si="13782"/>
        <v>816</v>
      </c>
      <c r="AQ725" s="21">
        <f t="shared" si="13782"/>
        <v>3105</v>
      </c>
      <c r="AR725" s="20">
        <f t="shared" si="13782"/>
        <v>2705</v>
      </c>
      <c r="AS725" s="21">
        <f t="shared" si="13782"/>
        <v>4694</v>
      </c>
      <c r="AT725" s="20">
        <f t="shared" si="13782"/>
        <v>1803</v>
      </c>
      <c r="AU725" s="21">
        <f t="shared" si="13782"/>
        <v>2090</v>
      </c>
      <c r="AV725" s="20">
        <f t="shared" si="13782"/>
        <v>2706</v>
      </c>
      <c r="AW725" s="21">
        <f t="shared" si="13782"/>
        <v>1975</v>
      </c>
      <c r="AX725" s="20">
        <f t="shared" si="13782"/>
        <v>273</v>
      </c>
      <c r="AY725" s="21">
        <f t="shared" si="13782"/>
        <v>1180</v>
      </c>
      <c r="AZ725" s="20">
        <f t="shared" si="13782"/>
        <v>1001</v>
      </c>
      <c r="BA725" s="21">
        <f t="shared" si="13782"/>
        <v>2484</v>
      </c>
      <c r="BB725" s="20">
        <f t="shared" si="13782"/>
        <v>1756</v>
      </c>
      <c r="BC725" s="21">
        <f t="shared" si="13782"/>
        <v>1634</v>
      </c>
      <c r="BD725" s="20">
        <f t="shared" si="13782"/>
        <v>3687</v>
      </c>
      <c r="BE725" s="21">
        <f t="shared" si="13782"/>
        <v>2841</v>
      </c>
      <c r="BF725" s="173">
        <f t="shared" si="13782"/>
        <v>26749</v>
      </c>
      <c r="BG725" s="174">
        <f t="shared" si="13782"/>
        <v>26954</v>
      </c>
      <c r="BI725" s="136" t="s">
        <v>19</v>
      </c>
      <c r="BJ725" s="128">
        <f>B725/B746</f>
        <v>0.11372348581650907</v>
      </c>
      <c r="BK725" s="129">
        <f t="shared" ref="BK725" si="13783">C725/C746</f>
        <v>4.1291072986333235E-2</v>
      </c>
      <c r="BL725" s="130">
        <f t="shared" ref="BL725" si="13784">D725/D746</f>
        <v>9.5985298275374609E-2</v>
      </c>
      <c r="BM725" s="131">
        <f t="shared" ref="BM725" si="13785">E725/E746</f>
        <v>7.037767328985288E-2</v>
      </c>
      <c r="BN725" s="128">
        <f t="shared" ref="BN725" si="13786">F725/F746</f>
        <v>0.10316437972556707</v>
      </c>
      <c r="BO725" s="129">
        <f t="shared" ref="BO725" si="13787">G725/G746</f>
        <v>4.3647074574909628E-2</v>
      </c>
      <c r="BP725" s="130">
        <f t="shared" ref="BP725" si="13788">H725/H746</f>
        <v>9.3028468953149521E-2</v>
      </c>
      <c r="BQ725" s="131">
        <f t="shared" ref="BQ725" si="13789">I725/I746</f>
        <v>4.3981157595261416E-2</v>
      </c>
      <c r="BR725" s="128">
        <f t="shared" ref="BR725" si="13790">J725/J746</f>
        <v>3.3992897006595635E-2</v>
      </c>
      <c r="BS725" s="129">
        <f t="shared" ref="BS725" si="13791">K725/K746</f>
        <v>9.2924763328350771E-2</v>
      </c>
      <c r="BT725" s="130">
        <f t="shared" ref="BT725" si="13792">L725/L746</f>
        <v>3.2263705517181079E-2</v>
      </c>
      <c r="BU725" s="128">
        <f t="shared" ref="BU725" si="13793">M725/M746</f>
        <v>8.9748936525148051E-2</v>
      </c>
      <c r="BV725" s="132">
        <f t="shared" ref="BV725" si="13794">N725/N746</f>
        <v>6.054696358111479E-2</v>
      </c>
      <c r="BW725" s="133">
        <f t="shared" ref="BW725" si="13795">O725/O746</f>
        <v>9.6096733135341533E-2</v>
      </c>
      <c r="BX725" s="128">
        <f t="shared" ref="BX725" si="13796">P725/P746</f>
        <v>7.5310770347518374E-2</v>
      </c>
      <c r="BY725" s="129">
        <f t="shared" ref="BY725" si="13797">Q725/Q746</f>
        <v>9.1675711780913424E-2</v>
      </c>
      <c r="BZ725" s="130">
        <f t="shared" ref="BZ725" si="13798">R725/R746</f>
        <v>7.9383209594517418E-2</v>
      </c>
      <c r="CA725" s="131">
        <f t="shared" ref="CA725" si="13799">S725/S746</f>
        <v>6.9627157800166845E-2</v>
      </c>
      <c r="CB725" s="128">
        <f t="shared" ref="CB725" si="13800">T725/T746</f>
        <v>3.0256723716381419E-2</v>
      </c>
      <c r="CC725" s="129">
        <f t="shared" ref="CC725" si="13801">U725/U746</f>
        <v>0.14296205630354958</v>
      </c>
      <c r="CD725" s="130">
        <f t="shared" ref="CD725" si="13802">V725/V746</f>
        <v>3.4244780291779506E-2</v>
      </c>
      <c r="CE725" s="131">
        <f t="shared" ref="CE725" si="13803">W725/W746</f>
        <v>0.11260967297512871</v>
      </c>
      <c r="CF725" s="128">
        <f t="shared" ref="CF725" si="13804">X725/X746</f>
        <v>7.5587739311576238E-2</v>
      </c>
      <c r="CG725" s="129">
        <f t="shared" ref="CG725" si="13805">Y725/Y746</f>
        <v>0.11065573770491803</v>
      </c>
      <c r="CH725" s="130">
        <f t="shared" ref="CH725" si="13806">Z725/Z746</f>
        <v>8.1023264105535259E-2</v>
      </c>
      <c r="CI725" s="128">
        <f t="shared" ref="CI725" si="13807">AA725/AA746</f>
        <v>6.0231199078616217E-2</v>
      </c>
      <c r="CJ725" s="134">
        <f t="shared" ref="CJ725" si="13808">AB725/AB746</f>
        <v>7.664227232429989E-2</v>
      </c>
      <c r="CK725" s="135">
        <f t="shared" ref="CK725" si="13809">AC725/AC746</f>
        <v>7.4633104216979385E-2</v>
      </c>
    </row>
    <row r="726" spans="1:89" ht="13.5" thickTop="1" x14ac:dyDescent="0.2">
      <c r="A726" s="145" t="s">
        <v>20</v>
      </c>
      <c r="B726" s="195">
        <v>1698</v>
      </c>
      <c r="C726" s="196">
        <v>613</v>
      </c>
      <c r="D726" s="197">
        <v>734</v>
      </c>
      <c r="E726" s="198">
        <v>529</v>
      </c>
      <c r="F726" s="195">
        <v>1874</v>
      </c>
      <c r="G726" s="199">
        <v>764</v>
      </c>
      <c r="H726" s="197">
        <v>2024</v>
      </c>
      <c r="I726" s="198">
        <v>1089</v>
      </c>
      <c r="J726" s="195">
        <v>182</v>
      </c>
      <c r="K726" s="199">
        <v>579</v>
      </c>
      <c r="L726" s="197">
        <v>441</v>
      </c>
      <c r="M726" s="195">
        <v>1599</v>
      </c>
      <c r="N726" s="200">
        <v>1459</v>
      </c>
      <c r="O726" s="201">
        <v>2343</v>
      </c>
      <c r="P726" s="195">
        <v>994</v>
      </c>
      <c r="Q726" s="199">
        <v>1126</v>
      </c>
      <c r="R726" s="197">
        <v>1408</v>
      </c>
      <c r="S726" s="198">
        <v>1077</v>
      </c>
      <c r="T726" s="195">
        <v>160</v>
      </c>
      <c r="U726" s="199">
        <v>731</v>
      </c>
      <c r="V726" s="197">
        <v>519</v>
      </c>
      <c r="W726" s="198">
        <v>1380</v>
      </c>
      <c r="X726" s="195">
        <v>985</v>
      </c>
      <c r="Y726" s="199">
        <v>928</v>
      </c>
      <c r="Z726" s="197">
        <v>1980</v>
      </c>
      <c r="AA726" s="195">
        <v>1611</v>
      </c>
      <c r="AB726" s="169">
        <f t="shared" si="13726"/>
        <v>14458</v>
      </c>
      <c r="AC726" s="170">
        <f t="shared" si="13727"/>
        <v>14369</v>
      </c>
      <c r="BI726" s="145" t="s">
        <v>20</v>
      </c>
      <c r="BJ726" s="128">
        <f>B726/B746</f>
        <v>0.10848453871709686</v>
      </c>
      <c r="BK726" s="129">
        <f t="shared" ref="BK726" si="13810">C726/C746</f>
        <v>4.4562372782785693E-2</v>
      </c>
      <c r="BL726" s="130">
        <f t="shared" ref="BL726" si="13811">D726/D746</f>
        <v>0.10376024879841673</v>
      </c>
      <c r="BM726" s="131">
        <f t="shared" ref="BM726" si="13812">E726/E746</f>
        <v>8.023661459123313E-2</v>
      </c>
      <c r="BN726" s="128">
        <f t="shared" ref="BN726" si="13813">F726/F746</f>
        <v>0.10495659479137497</v>
      </c>
      <c r="BO726" s="129">
        <f t="shared" ref="BO726" si="13814">G726/G746</f>
        <v>5.1144731557102689E-2</v>
      </c>
      <c r="BP726" s="130">
        <f t="shared" ref="BP726" si="13815">H726/H746</f>
        <v>9.0741986101770908E-2</v>
      </c>
      <c r="BQ726" s="131">
        <f t="shared" ref="BQ726" si="13816">I726/I746</f>
        <v>5.0790541485938159E-2</v>
      </c>
      <c r="BR726" s="128">
        <f t="shared" ref="BR726" si="13817">J726/J746</f>
        <v>4.6169457128361235E-2</v>
      </c>
      <c r="BS726" s="129">
        <f t="shared" ref="BS726" si="13818">K726/K746</f>
        <v>0.14424514200298955</v>
      </c>
      <c r="BT726" s="130">
        <f t="shared" ref="BT726" si="13819">L726/L746</f>
        <v>3.8559062691265189E-2</v>
      </c>
      <c r="BU726" s="128">
        <f t="shared" ref="BU726" si="13820">M726/M746</f>
        <v>0.13337225790307783</v>
      </c>
      <c r="BV726" s="132">
        <f t="shared" ref="BV726" si="13821">N726/N746</f>
        <v>6.6170801396888745E-2</v>
      </c>
      <c r="BW726" s="133">
        <f t="shared" ref="BW726" si="13822">O726/O746</f>
        <v>9.9406024607551977E-2</v>
      </c>
      <c r="BX726" s="128">
        <f t="shared" ref="BX726" si="13823">P726/P746</f>
        <v>9.0191452681244899E-2</v>
      </c>
      <c r="BY726" s="129">
        <f t="shared" ref="BY726" si="13824">Q726/Q746</f>
        <v>9.4013525924688993E-2</v>
      </c>
      <c r="BZ726" s="130">
        <f t="shared" ref="BZ726" si="13825">R726/R746</f>
        <v>0.10051399200456881</v>
      </c>
      <c r="CA726" s="131">
        <f t="shared" ref="CA726" si="13826">S726/S746</f>
        <v>6.9113777834819992E-2</v>
      </c>
      <c r="CB726" s="128">
        <f t="shared" ref="CB726" si="13827">T726/T746</f>
        <v>4.8899755501222497E-2</v>
      </c>
      <c r="CC726" s="129">
        <f t="shared" ref="CC726" si="13828">U726/U746</f>
        <v>0.17894736842105263</v>
      </c>
      <c r="CD726" s="130">
        <f t="shared" ref="CD726" si="13829">V726/V746</f>
        <v>4.5339390233248886E-2</v>
      </c>
      <c r="CE726" s="131">
        <f t="shared" ref="CE726" si="13830">W726/W746</f>
        <v>0.1000652599521427</v>
      </c>
      <c r="CF726" s="128">
        <f t="shared" ref="CF726" si="13831">X726/X746</f>
        <v>9.7708560658664817E-2</v>
      </c>
      <c r="CG726" s="129">
        <f t="shared" ref="CG726" si="13832">Y726/Y746</f>
        <v>0.13114754098360656</v>
      </c>
      <c r="CH726" s="130">
        <f t="shared" ref="CH726" si="13833">Z726/Z746</f>
        <v>8.8243158926820567E-2</v>
      </c>
      <c r="CI726" s="128">
        <f t="shared" ref="CI726" si="13834">AA726/AA746</f>
        <v>6.8719873736296552E-2</v>
      </c>
      <c r="CJ726" s="134">
        <f t="shared" ref="CJ726" si="13835">AB726/AB746</f>
        <v>8.3775154854821787E-2</v>
      </c>
      <c r="CK726" s="135">
        <f t="shared" ref="CK726" si="13836">AC726/AC746</f>
        <v>8.3416542819988851E-2</v>
      </c>
    </row>
    <row r="727" spans="1:89" ht="13.5" thickBot="1" x14ac:dyDescent="0.25">
      <c r="A727" s="136" t="s">
        <v>21</v>
      </c>
      <c r="B727" s="188">
        <v>1504</v>
      </c>
      <c r="C727" s="189">
        <v>611</v>
      </c>
      <c r="D727" s="190">
        <v>484</v>
      </c>
      <c r="E727" s="191">
        <v>473</v>
      </c>
      <c r="F727" s="188">
        <v>1534</v>
      </c>
      <c r="G727" s="192">
        <v>647</v>
      </c>
      <c r="H727" s="190">
        <v>1847</v>
      </c>
      <c r="I727" s="191">
        <v>1090</v>
      </c>
      <c r="J727" s="188">
        <v>121</v>
      </c>
      <c r="K727" s="192">
        <v>556</v>
      </c>
      <c r="L727" s="190">
        <v>375</v>
      </c>
      <c r="M727" s="188">
        <v>1506</v>
      </c>
      <c r="N727" s="193">
        <v>1246</v>
      </c>
      <c r="O727" s="194">
        <v>2351</v>
      </c>
      <c r="P727" s="188">
        <v>809</v>
      </c>
      <c r="Q727" s="192">
        <v>964</v>
      </c>
      <c r="R727" s="190">
        <v>1298</v>
      </c>
      <c r="S727" s="191">
        <v>898</v>
      </c>
      <c r="T727" s="188">
        <v>113</v>
      </c>
      <c r="U727" s="192">
        <v>449</v>
      </c>
      <c r="V727" s="190">
        <v>482</v>
      </c>
      <c r="W727" s="191">
        <v>1104</v>
      </c>
      <c r="X727" s="188">
        <v>771</v>
      </c>
      <c r="Y727" s="192">
        <v>706</v>
      </c>
      <c r="Z727" s="190">
        <v>1707</v>
      </c>
      <c r="AA727" s="188">
        <v>1230</v>
      </c>
      <c r="AB727" s="169">
        <f t="shared" si="13726"/>
        <v>12291</v>
      </c>
      <c r="AC727" s="170">
        <f t="shared" si="13727"/>
        <v>12585</v>
      </c>
      <c r="AE727" s="269" t="s">
        <v>85</v>
      </c>
      <c r="BI727" s="136" t="s">
        <v>21</v>
      </c>
      <c r="BJ727" s="128">
        <f>B727/B746</f>
        <v>9.6089956555072839E-2</v>
      </c>
      <c r="BK727" s="129">
        <f t="shared" ref="BK727" si="13837">C727/C746</f>
        <v>4.441698168072114E-2</v>
      </c>
      <c r="BL727" s="130">
        <f t="shared" ref="BL727" si="13838">D727/D746</f>
        <v>6.8419564602770711E-2</v>
      </c>
      <c r="BM727" s="131">
        <f t="shared" ref="BM727" si="13839">E727/E746</f>
        <v>7.174275747004398E-2</v>
      </c>
      <c r="BN727" s="128">
        <f t="shared" ref="BN727" si="13840">F727/F746</f>
        <v>8.5914309717166057E-2</v>
      </c>
      <c r="BO727" s="129">
        <f t="shared" ref="BO727" si="13841">G727/G746</f>
        <v>4.3312357745347439E-2</v>
      </c>
      <c r="BP727" s="130">
        <f t="shared" ref="BP727" si="13842">H727/H746</f>
        <v>8.2806545617574528E-2</v>
      </c>
      <c r="BQ727" s="131">
        <f t="shared" ref="BQ727" si="13843">I727/I746</f>
        <v>5.0837181101627722E-2</v>
      </c>
      <c r="BR727" s="128">
        <f t="shared" ref="BR727" si="13844">J727/J746</f>
        <v>3.0695078640284118E-2</v>
      </c>
      <c r="BS727" s="129">
        <f t="shared" ref="BS727" si="13845">K727/K746</f>
        <v>0.13851519681116092</v>
      </c>
      <c r="BT727" s="130">
        <f t="shared" ref="BT727" si="13846">L727/L746</f>
        <v>3.278831861502142E-2</v>
      </c>
      <c r="BU727" s="128">
        <f t="shared" ref="BU727" si="13847">M727/M746</f>
        <v>0.12561514721828343</v>
      </c>
      <c r="BV727" s="132">
        <f t="shared" ref="BV727" si="13848">N727/N746</f>
        <v>5.6510499342373802E-2</v>
      </c>
      <c r="BW727" s="133">
        <f t="shared" ref="BW727" si="13849">O727/O746</f>
        <v>9.9745439117522275E-2</v>
      </c>
      <c r="BX727" s="128">
        <f t="shared" ref="BX727" si="13850">P727/P746</f>
        <v>7.3405317121858271E-2</v>
      </c>
      <c r="BY727" s="129">
        <f t="shared" ref="BY727" si="13851">Q727/Q746</f>
        <v>8.0487601235701756E-2</v>
      </c>
      <c r="BZ727" s="130">
        <f t="shared" ref="BZ727" si="13852">R727/R746</f>
        <v>9.2661336379211881E-2</v>
      </c>
      <c r="CA727" s="131">
        <f t="shared" ref="CA727" si="13853">S727/S746</f>
        <v>5.7626901110184175E-2</v>
      </c>
      <c r="CB727" s="128">
        <f t="shared" ref="CB727" si="13854">T727/T746</f>
        <v>3.4535452322738386E-2</v>
      </c>
      <c r="CC727" s="129">
        <f t="shared" ref="CC727" si="13855">U727/U746</f>
        <v>0.10991432068543451</v>
      </c>
      <c r="CD727" s="130">
        <f t="shared" ref="CD727" si="13856">V727/V746</f>
        <v>4.2107102297545211E-2</v>
      </c>
      <c r="CE727" s="131">
        <f t="shared" ref="CE727" si="13857">W727/W746</f>
        <v>8.0052207961714167E-2</v>
      </c>
      <c r="CF727" s="128">
        <f t="shared" ref="CF727" si="13858">X727/X746</f>
        <v>7.6480507886122415E-2</v>
      </c>
      <c r="CG727" s="129">
        <f t="shared" ref="CG727" si="13859">Y727/Y746</f>
        <v>9.9773883550028267E-2</v>
      </c>
      <c r="CH727" s="130">
        <f t="shared" ref="CH727" si="13860">Z727/Z746</f>
        <v>7.6076299135395306E-2</v>
      </c>
      <c r="CI727" s="128">
        <f t="shared" ref="CI727" si="13861">AA727/AA746</f>
        <v>5.246768758264727E-2</v>
      </c>
      <c r="CJ727" s="134">
        <f t="shared" ref="CJ727" si="13862">AB727/AB746</f>
        <v>7.1218732073634994E-2</v>
      </c>
      <c r="CK727" s="135">
        <f t="shared" ref="CK727" si="13863">AC727/AC746</f>
        <v>7.3059864387887793E-2</v>
      </c>
    </row>
    <row r="728" spans="1:89" ht="14.25" thickTop="1" thickBot="1" x14ac:dyDescent="0.25">
      <c r="A728" s="145" t="s">
        <v>22</v>
      </c>
      <c r="B728" s="195">
        <v>1284</v>
      </c>
      <c r="C728" s="196">
        <v>788</v>
      </c>
      <c r="D728" s="197">
        <v>453</v>
      </c>
      <c r="E728" s="198">
        <v>426</v>
      </c>
      <c r="F728" s="195">
        <v>1583</v>
      </c>
      <c r="G728" s="199">
        <v>531</v>
      </c>
      <c r="H728" s="197">
        <v>1807</v>
      </c>
      <c r="I728" s="198">
        <v>1134</v>
      </c>
      <c r="J728" s="195">
        <v>197</v>
      </c>
      <c r="K728" s="199">
        <v>458</v>
      </c>
      <c r="L728" s="197">
        <v>433</v>
      </c>
      <c r="M728" s="195">
        <v>1292</v>
      </c>
      <c r="N728" s="200">
        <v>1285</v>
      </c>
      <c r="O728" s="201">
        <v>2182</v>
      </c>
      <c r="P728" s="195">
        <v>694</v>
      </c>
      <c r="Q728" s="199">
        <v>754</v>
      </c>
      <c r="R728" s="197">
        <v>1130</v>
      </c>
      <c r="S728" s="198">
        <v>949</v>
      </c>
      <c r="T728" s="195">
        <v>130</v>
      </c>
      <c r="U728" s="199">
        <v>368</v>
      </c>
      <c r="V728" s="197">
        <v>413</v>
      </c>
      <c r="W728" s="198">
        <v>1384</v>
      </c>
      <c r="X728" s="195">
        <v>601</v>
      </c>
      <c r="Y728" s="199">
        <v>538</v>
      </c>
      <c r="Z728" s="197">
        <v>1644</v>
      </c>
      <c r="AA728" s="195">
        <v>1424</v>
      </c>
      <c r="AB728" s="169">
        <f t="shared" si="13726"/>
        <v>11654</v>
      </c>
      <c r="AC728" s="170">
        <f t="shared" si="13727"/>
        <v>12228</v>
      </c>
      <c r="AE728" s="296" t="s">
        <v>0</v>
      </c>
      <c r="AF728" s="298" t="s">
        <v>1</v>
      </c>
      <c r="AG728" s="299"/>
      <c r="AH728" s="298" t="s">
        <v>2</v>
      </c>
      <c r="AI728" s="299"/>
      <c r="AJ728" s="298" t="s">
        <v>3</v>
      </c>
      <c r="AK728" s="299"/>
      <c r="AL728" s="298" t="s">
        <v>4</v>
      </c>
      <c r="AM728" s="299"/>
      <c r="AN728" s="298" t="s">
        <v>5</v>
      </c>
      <c r="AO728" s="299"/>
      <c r="AP728" s="298" t="s">
        <v>6</v>
      </c>
      <c r="AQ728" s="299"/>
      <c r="AR728" s="298" t="s">
        <v>7</v>
      </c>
      <c r="AS728" s="299"/>
      <c r="AT728" s="298" t="s">
        <v>8</v>
      </c>
      <c r="AU728" s="299"/>
      <c r="AV728" s="298" t="s">
        <v>9</v>
      </c>
      <c r="AW728" s="299"/>
      <c r="AX728" s="298" t="s">
        <v>10</v>
      </c>
      <c r="AY728" s="299"/>
      <c r="AZ728" s="298" t="s">
        <v>11</v>
      </c>
      <c r="BA728" s="299"/>
      <c r="BB728" s="298" t="s">
        <v>12</v>
      </c>
      <c r="BC728" s="299"/>
      <c r="BD728" s="301" t="s">
        <v>40</v>
      </c>
      <c r="BE728" s="302"/>
      <c r="BF728" s="303" t="s">
        <v>41</v>
      </c>
      <c r="BG728" s="304"/>
      <c r="BI728" s="145" t="s">
        <v>22</v>
      </c>
      <c r="BJ728" s="128">
        <f>B728/B746</f>
        <v>8.2034244824942495E-2</v>
      </c>
      <c r="BK728" s="129">
        <f t="shared" ref="BK728" si="13864">C728/C746</f>
        <v>5.7284094213434139E-2</v>
      </c>
      <c r="BL728" s="130">
        <f t="shared" ref="BL728" si="13865">D728/D746</f>
        <v>6.4037319762510606E-2</v>
      </c>
      <c r="BM728" s="131">
        <f t="shared" ref="BM728" si="13866">E728/E746</f>
        <v>6.4613984529045959E-2</v>
      </c>
      <c r="BN728" s="128">
        <f t="shared" ref="BN728" si="13867">F728/F746</f>
        <v>8.8658639036684403E-2</v>
      </c>
      <c r="BO728" s="129">
        <f t="shared" ref="BO728" si="13868">G728/G746</f>
        <v>3.5546927299504621E-2</v>
      </c>
      <c r="BP728" s="130">
        <f t="shared" ref="BP728" si="13869">H728/H746</f>
        <v>8.1013225734140326E-2</v>
      </c>
      <c r="BQ728" s="131">
        <f t="shared" ref="BQ728" si="13870">I728/I746</f>
        <v>5.2889324191968658E-2</v>
      </c>
      <c r="BR728" s="128">
        <f t="shared" ref="BR728" si="13871">J728/J746</f>
        <v>4.9974632166412986E-2</v>
      </c>
      <c r="BS728" s="129">
        <f t="shared" ref="BS728" si="13872">K728/K746</f>
        <v>0.11410064773293473</v>
      </c>
      <c r="BT728" s="130">
        <f t="shared" ref="BT728" si="13873">L728/L746</f>
        <v>3.7859578560811402E-2</v>
      </c>
      <c r="BU728" s="128">
        <f t="shared" ref="BU728" si="13874">M728/M746</f>
        <v>0.10776545166402536</v>
      </c>
      <c r="BV728" s="132">
        <f t="shared" ref="BV728" si="13875">N728/N746</f>
        <v>5.8279287042496256E-2</v>
      </c>
      <c r="BW728" s="133">
        <f t="shared" ref="BW728" si="13876">O728/O746</f>
        <v>9.2575307594399664E-2</v>
      </c>
      <c r="BX728" s="128">
        <f t="shared" ref="BX728" si="13877">P728/P746</f>
        <v>6.2970692314671992E-2</v>
      </c>
      <c r="BY728" s="129">
        <f t="shared" ref="BY728" si="13878">Q728/Q746</f>
        <v>6.2953995157384993E-2</v>
      </c>
      <c r="BZ728" s="130">
        <f t="shared" ref="BZ728" si="13879">R728/R746</f>
        <v>8.0668189605939467E-2</v>
      </c>
      <c r="CA728" s="131">
        <f t="shared" ref="CA728" si="13880">S728/S746</f>
        <v>6.0899698389270361E-2</v>
      </c>
      <c r="CB728" s="128">
        <f t="shared" ref="CB728" si="13881">T728/T746</f>
        <v>3.9731051344743279E-2</v>
      </c>
      <c r="CC728" s="129">
        <f t="shared" ref="CC728" si="13882">U728/U746</f>
        <v>9.0085679314565487E-2</v>
      </c>
      <c r="CD728" s="130">
        <f t="shared" ref="CD728" si="13883">V728/V746</f>
        <v>3.6079322093124838E-2</v>
      </c>
      <c r="CE728" s="131">
        <f t="shared" ref="CE728" si="13884">W728/W746</f>
        <v>0.10035530418388804</v>
      </c>
      <c r="CF728" s="128">
        <f t="shared" ref="CF728" si="13885">X728/X746</f>
        <v>5.961710147802797E-2</v>
      </c>
      <c r="CG728" s="129">
        <f t="shared" ref="CG728" si="13886">Y728/Y746</f>
        <v>7.6031656302996048E-2</v>
      </c>
      <c r="CH728" s="130">
        <f t="shared" ref="CH728" si="13887">Z728/Z746</f>
        <v>7.3268562260451017E-2</v>
      </c>
      <c r="CI728" s="128">
        <f t="shared" ref="CI728" si="13888">AA728/AA746</f>
        <v>6.0743078957471316E-2</v>
      </c>
      <c r="CJ728" s="134">
        <f t="shared" ref="CJ728" si="13889">AB728/AB746</f>
        <v>6.7527711625265815E-2</v>
      </c>
      <c r="CK728" s="135">
        <f t="shared" ref="CK728" si="13890">AC728/AC746</f>
        <v>7.0987367638863083E-2</v>
      </c>
    </row>
    <row r="729" spans="1:89" ht="15" thickTop="1" thickBot="1" x14ac:dyDescent="0.3">
      <c r="A729" s="136" t="s">
        <v>23</v>
      </c>
      <c r="B729" s="188">
        <v>860</v>
      </c>
      <c r="C729" s="189">
        <v>764</v>
      </c>
      <c r="D729" s="190">
        <v>350</v>
      </c>
      <c r="E729" s="191">
        <v>381</v>
      </c>
      <c r="F729" s="188">
        <v>1329</v>
      </c>
      <c r="G729" s="192">
        <v>497</v>
      </c>
      <c r="H729" s="190">
        <v>1403</v>
      </c>
      <c r="I729" s="191">
        <v>994</v>
      </c>
      <c r="J729" s="188">
        <v>214</v>
      </c>
      <c r="K729" s="192">
        <v>418</v>
      </c>
      <c r="L729" s="190">
        <v>469</v>
      </c>
      <c r="M729" s="188">
        <v>1052</v>
      </c>
      <c r="N729" s="193">
        <v>1022</v>
      </c>
      <c r="O729" s="194">
        <v>1461</v>
      </c>
      <c r="P729" s="188">
        <v>620</v>
      </c>
      <c r="Q729" s="192">
        <v>606</v>
      </c>
      <c r="R729" s="190">
        <v>840</v>
      </c>
      <c r="S729" s="191">
        <v>845</v>
      </c>
      <c r="T729" s="188">
        <v>103</v>
      </c>
      <c r="U729" s="192">
        <v>257</v>
      </c>
      <c r="V729" s="190">
        <v>347</v>
      </c>
      <c r="W729" s="191">
        <v>1012</v>
      </c>
      <c r="X729" s="188">
        <v>466</v>
      </c>
      <c r="Y729" s="192">
        <v>417</v>
      </c>
      <c r="Z729" s="190">
        <v>1296</v>
      </c>
      <c r="AA729" s="188">
        <v>1466</v>
      </c>
      <c r="AB729" s="169">
        <f t="shared" si="13726"/>
        <v>9319</v>
      </c>
      <c r="AC729" s="170">
        <f t="shared" si="13727"/>
        <v>10170</v>
      </c>
      <c r="AE729" s="297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75" t="s">
        <v>14</v>
      </c>
      <c r="BG729" s="176" t="s">
        <v>15</v>
      </c>
      <c r="BI729" s="136" t="s">
        <v>23</v>
      </c>
      <c r="BJ729" s="128">
        <f>B729/B746</f>
        <v>5.4945054945054944E-2</v>
      </c>
      <c r="BK729" s="129">
        <f t="shared" ref="BK729" si="13891">C729/C746</f>
        <v>5.5539400988659497E-2</v>
      </c>
      <c r="BL729" s="130">
        <f t="shared" ref="BL729" si="13892">D729/D746</f>
        <v>4.9476957873904437E-2</v>
      </c>
      <c r="BM729" s="131">
        <f t="shared" ref="BM729" si="13893">E729/E746</f>
        <v>5.77885636280904E-2</v>
      </c>
      <c r="BN729" s="128">
        <f t="shared" ref="BN729" si="13894">F729/F746</f>
        <v>7.4432931951834216E-2</v>
      </c>
      <c r="BO729" s="129">
        <f t="shared" ref="BO729" si="13895">G729/G746</f>
        <v>3.3270852858481727E-2</v>
      </c>
      <c r="BP729" s="130">
        <f t="shared" ref="BP729" si="13896">H729/H746</f>
        <v>6.2900694911454835E-2</v>
      </c>
      <c r="BQ729" s="131">
        <f t="shared" ref="BQ729" si="13897">I729/I746</f>
        <v>4.635977799542932E-2</v>
      </c>
      <c r="BR729" s="128">
        <f t="shared" ref="BR729" si="13898">J729/J746</f>
        <v>5.4287163876204969E-2</v>
      </c>
      <c r="BS729" s="129">
        <f t="shared" ref="BS729" si="13899">K729/K746</f>
        <v>0.10413552566018934</v>
      </c>
      <c r="BT729" s="130">
        <f t="shared" ref="BT729" si="13900">L729/L746</f>
        <v>4.1007257147853457E-2</v>
      </c>
      <c r="BU729" s="128">
        <f t="shared" ref="BU729" si="13901">M729/M746</f>
        <v>8.7747101509717235E-2</v>
      </c>
      <c r="BV729" s="132">
        <f t="shared" ref="BV729" si="13902">N729/N746</f>
        <v>4.6351308449362784E-2</v>
      </c>
      <c r="BW729" s="133">
        <f t="shared" ref="BW729" si="13903">O729/O746</f>
        <v>6.1985574883326261E-2</v>
      </c>
      <c r="BX729" s="128">
        <f t="shared" ref="BX729" si="13904">P729/P746</f>
        <v>5.6256238090917336E-2</v>
      </c>
      <c r="BY729" s="129">
        <f t="shared" ref="BY729" si="13905">Q729/Q746</f>
        <v>5.0596977540285547E-2</v>
      </c>
      <c r="BZ729" s="130">
        <f t="shared" ref="BZ729" si="13906">R729/R746</f>
        <v>5.996573386636208E-2</v>
      </c>
      <c r="CA729" s="131">
        <f t="shared" ref="CA729" si="13907">S729/S746</f>
        <v>5.422575883976128E-2</v>
      </c>
      <c r="CB729" s="128">
        <f t="shared" ref="CB729" si="13908">T729/T746</f>
        <v>3.147921760391198E-2</v>
      </c>
      <c r="CC729" s="129">
        <f t="shared" ref="CC729" si="13909">U729/U746</f>
        <v>6.2913096695226434E-2</v>
      </c>
      <c r="CD729" s="130">
        <f t="shared" ref="CD729" si="13910">V729/V746</f>
        <v>3.0313619288896653E-2</v>
      </c>
      <c r="CE729" s="131">
        <f t="shared" ref="CE729" si="13911">W729/W746</f>
        <v>7.3381190631571308E-2</v>
      </c>
      <c r="CF729" s="128">
        <f t="shared" ref="CF729" si="13912">X729/X746</f>
        <v>4.6225572859835334E-2</v>
      </c>
      <c r="CG729" s="129">
        <f t="shared" ref="CG729" si="13913">Y729/Y746</f>
        <v>5.8931599773883549E-2</v>
      </c>
      <c r="CH729" s="130">
        <f t="shared" ref="CH729" si="13914">Z729/Z746</f>
        <v>5.7759158570282555E-2</v>
      </c>
      <c r="CI729" s="128">
        <f t="shared" ref="CI729" si="13915">AA729/AA746</f>
        <v>6.2534658533464141E-2</v>
      </c>
      <c r="CJ729" s="134">
        <f t="shared" ref="CJ729" si="13916">AB729/AB746</f>
        <v>5.3997832901651978E-2</v>
      </c>
      <c r="CK729" s="135">
        <f t="shared" ref="CK729" si="13917">AC729/AC746</f>
        <v>5.9040033438603007E-2</v>
      </c>
    </row>
    <row r="730" spans="1:89" ht="13.5" thickTop="1" x14ac:dyDescent="0.2">
      <c r="A730" s="145" t="s">
        <v>24</v>
      </c>
      <c r="B730" s="202">
        <v>699</v>
      </c>
      <c r="C730" s="196">
        <v>680</v>
      </c>
      <c r="D730" s="197">
        <v>296</v>
      </c>
      <c r="E730" s="198">
        <v>329</v>
      </c>
      <c r="F730" s="195">
        <v>993</v>
      </c>
      <c r="G730" s="199">
        <v>546</v>
      </c>
      <c r="H730" s="197">
        <v>1158</v>
      </c>
      <c r="I730" s="198">
        <v>996</v>
      </c>
      <c r="J730" s="195">
        <v>201</v>
      </c>
      <c r="K730" s="199">
        <v>275</v>
      </c>
      <c r="L730" s="197">
        <v>516</v>
      </c>
      <c r="M730" s="195">
        <v>683</v>
      </c>
      <c r="N730" s="200">
        <v>1065</v>
      </c>
      <c r="O730" s="203">
        <v>1210</v>
      </c>
      <c r="P730" s="195">
        <v>494</v>
      </c>
      <c r="Q730" s="199">
        <v>574</v>
      </c>
      <c r="R730" s="197">
        <v>745</v>
      </c>
      <c r="S730" s="198">
        <v>742</v>
      </c>
      <c r="T730" s="195">
        <v>159</v>
      </c>
      <c r="U730" s="199">
        <v>191</v>
      </c>
      <c r="V730" s="197">
        <v>449</v>
      </c>
      <c r="W730" s="204">
        <v>675</v>
      </c>
      <c r="X730" s="195">
        <v>448</v>
      </c>
      <c r="Y730" s="199">
        <v>312</v>
      </c>
      <c r="Z730" s="197">
        <v>1261</v>
      </c>
      <c r="AA730" s="195">
        <v>1215</v>
      </c>
      <c r="AB730" s="169">
        <f t="shared" si="13726"/>
        <v>8484</v>
      </c>
      <c r="AC730" s="170">
        <f t="shared" si="13727"/>
        <v>8428</v>
      </c>
      <c r="AE730" s="272" t="str">
        <f>$AE$17</f>
        <v>17:00 - 17:59</v>
      </c>
      <c r="AF730" s="125">
        <f t="shared" ref="AF730:AU732" si="13918">SUMIF($A$9:$A$32,$AE730,B$722:B$745)</f>
        <v>816</v>
      </c>
      <c r="AG730" s="185">
        <f t="shared" si="13918"/>
        <v>1681</v>
      </c>
      <c r="AH730" s="126">
        <f t="shared" si="13918"/>
        <v>584</v>
      </c>
      <c r="AI730" s="179">
        <f t="shared" si="13918"/>
        <v>532</v>
      </c>
      <c r="AJ730" s="125">
        <f t="shared" si="13918"/>
        <v>845</v>
      </c>
      <c r="AK730" s="127">
        <f t="shared" si="13918"/>
        <v>1835</v>
      </c>
      <c r="AL730" s="126">
        <f t="shared" si="13918"/>
        <v>1332</v>
      </c>
      <c r="AM730" s="179">
        <f t="shared" si="13918"/>
        <v>2403</v>
      </c>
      <c r="AN730" s="125">
        <f t="shared" si="13918"/>
        <v>575</v>
      </c>
      <c r="AO730" s="127">
        <f t="shared" si="13918"/>
        <v>160</v>
      </c>
      <c r="AP730" s="126">
        <f t="shared" si="13918"/>
        <v>1431</v>
      </c>
      <c r="AQ730" s="125">
        <f t="shared" si="13918"/>
        <v>487</v>
      </c>
      <c r="AR730" s="178">
        <f t="shared" si="13918"/>
        <v>2216</v>
      </c>
      <c r="AS730" s="180">
        <f t="shared" si="13918"/>
        <v>1314</v>
      </c>
      <c r="AT730" s="125">
        <f t="shared" si="13918"/>
        <v>1132</v>
      </c>
      <c r="AU730" s="127">
        <f t="shared" si="13918"/>
        <v>876</v>
      </c>
      <c r="AV730" s="126">
        <f t="shared" ref="AP730:BE732" si="13919">SUMIF($A$9:$A$32,$AE730,R$722:R$745)</f>
        <v>881</v>
      </c>
      <c r="AW730" s="179">
        <f t="shared" si="13919"/>
        <v>1430</v>
      </c>
      <c r="AX730" s="125">
        <f t="shared" si="13919"/>
        <v>479</v>
      </c>
      <c r="AY730" s="127">
        <f t="shared" si="13919"/>
        <v>106</v>
      </c>
      <c r="AZ730" s="126">
        <f t="shared" si="13919"/>
        <v>1313</v>
      </c>
      <c r="BA730" s="179">
        <f t="shared" si="13919"/>
        <v>740</v>
      </c>
      <c r="BB730" s="125">
        <f t="shared" si="13919"/>
        <v>1097</v>
      </c>
      <c r="BC730" s="127">
        <f t="shared" si="13919"/>
        <v>325</v>
      </c>
      <c r="BD730" s="183">
        <f t="shared" si="13919"/>
        <v>1570</v>
      </c>
      <c r="BE730" s="184">
        <f t="shared" si="13919"/>
        <v>2028</v>
      </c>
      <c r="BF730" s="169">
        <f>AF730+AH730+AJ730+AL730+AN730+AP730+AR730+AT730+AV730+AX730+AZ730+BB730+BD730</f>
        <v>14271</v>
      </c>
      <c r="BG730" s="170">
        <f>AG730+AI730+AK730+AM730+AO730+AQ730+AS730+AU730+AW730+AY730+BA730+BC730+BE730</f>
        <v>13917</v>
      </c>
      <c r="BI730" s="145" t="s">
        <v>24</v>
      </c>
      <c r="BJ730" s="128">
        <f>B730/B746</f>
        <v>4.4658829542550474E-2</v>
      </c>
      <c r="BK730" s="129">
        <f t="shared" ref="BK730" si="13920">C730/C746</f>
        <v>4.943297470194824E-2</v>
      </c>
      <c r="BL730" s="130">
        <f t="shared" ref="BL730" si="13921">D730/D746</f>
        <v>4.1843370087644896E-2</v>
      </c>
      <c r="BM730" s="131">
        <f t="shared" ref="BM730" si="13922">E730/E746</f>
        <v>4.9901410586986196E-2</v>
      </c>
      <c r="BN730" s="128">
        <f t="shared" ref="BN730" si="13923">F730/F746</f>
        <v>5.5614673760851302E-2</v>
      </c>
      <c r="BO730" s="129">
        <f t="shared" ref="BO730" si="13924">G730/G746</f>
        <v>3.6551077788191187E-2</v>
      </c>
      <c r="BP730" s="130">
        <f t="shared" ref="BP730" si="13925">H730/H746</f>
        <v>5.1916610625420308E-2</v>
      </c>
      <c r="BQ730" s="131">
        <f t="shared" ref="BQ730" si="13926">I730/I746</f>
        <v>4.6453057226808453E-2</v>
      </c>
      <c r="BR730" s="128">
        <f t="shared" ref="BR730" si="13927">J730/J746</f>
        <v>5.0989345509893452E-2</v>
      </c>
      <c r="BS730" s="129">
        <f t="shared" ref="BS730" si="13928">K730/K746</f>
        <v>6.851021425012456E-2</v>
      </c>
      <c r="BT730" s="130">
        <f t="shared" ref="BT730" si="13929">L730/L746</f>
        <v>4.5116726414269476E-2</v>
      </c>
      <c r="BU730" s="128">
        <f t="shared" ref="BU730" si="13930">M730/M746</f>
        <v>5.6968888147468512E-2</v>
      </c>
      <c r="BV730" s="132">
        <f t="shared" ref="BV730" si="13931">N730/N746</f>
        <v>4.8301510272574719E-2</v>
      </c>
      <c r="BW730" s="133">
        <f t="shared" ref="BW730" si="13932">O730/O746</f>
        <v>5.1336444633008065E-2</v>
      </c>
      <c r="BX730" s="128">
        <f t="shared" ref="BX730" si="13933">P730/P746</f>
        <v>4.4823518736956718E-2</v>
      </c>
      <c r="BY730" s="129">
        <f t="shared" ref="BY730" si="13934">Q730/Q746</f>
        <v>4.792518994739918E-2</v>
      </c>
      <c r="BZ730" s="130">
        <f t="shared" ref="BZ730" si="13935">R730/R746</f>
        <v>5.318389491719018E-2</v>
      </c>
      <c r="CA730" s="131">
        <f t="shared" ref="CA730" si="13936">S730/S746</f>
        <v>4.7615991785920554E-2</v>
      </c>
      <c r="CB730" s="128">
        <f t="shared" ref="CB730" si="13937">T730/T746</f>
        <v>4.8594132029339855E-2</v>
      </c>
      <c r="CC730" s="129">
        <f t="shared" ref="CC730" si="13938">U730/U746</f>
        <v>4.675642594859241E-2</v>
      </c>
      <c r="CD730" s="130">
        <f t="shared" ref="CD730" si="13939">V730/V746</f>
        <v>3.922425089543112E-2</v>
      </c>
      <c r="CE730" s="131">
        <f t="shared" ref="CE730" si="13940">W730/W746</f>
        <v>4.8944964107026319E-2</v>
      </c>
      <c r="CF730" s="128">
        <f t="shared" ref="CF730" si="13941">X730/X746</f>
        <v>4.4440035710742981E-2</v>
      </c>
      <c r="CG730" s="129">
        <f t="shared" ref="CG730" si="13942">Y730/Y746</f>
        <v>4.409270774448841E-2</v>
      </c>
      <c r="CH730" s="130">
        <f t="shared" ref="CH730" si="13943">Z730/Z746</f>
        <v>5.619930475086906E-2</v>
      </c>
      <c r="CI730" s="128">
        <f t="shared" ref="CI730" si="13944">AA730/AA746</f>
        <v>5.1827837734078404E-2</v>
      </c>
      <c r="CJ730" s="134">
        <f t="shared" ref="CJ730" si="13945">AB730/AB746</f>
        <v>4.9159525092565229E-2</v>
      </c>
      <c r="CK730" s="135">
        <f t="shared" ref="CK730" si="13946">AC730/AC746</f>
        <v>4.8927178153446035E-2</v>
      </c>
    </row>
    <row r="731" spans="1:89" x14ac:dyDescent="0.2">
      <c r="A731" s="136" t="s">
        <v>25</v>
      </c>
      <c r="B731" s="205">
        <v>645</v>
      </c>
      <c r="C731" s="189">
        <v>708</v>
      </c>
      <c r="D731" s="190">
        <v>285</v>
      </c>
      <c r="E731" s="191">
        <v>327</v>
      </c>
      <c r="F731" s="188">
        <v>862</v>
      </c>
      <c r="G731" s="192">
        <v>533</v>
      </c>
      <c r="H731" s="190">
        <v>1158</v>
      </c>
      <c r="I731" s="191">
        <v>1095</v>
      </c>
      <c r="J731" s="188">
        <v>207</v>
      </c>
      <c r="K731" s="189">
        <v>225</v>
      </c>
      <c r="L731" s="190">
        <v>486</v>
      </c>
      <c r="M731" s="188">
        <v>603</v>
      </c>
      <c r="N731" s="193">
        <v>986</v>
      </c>
      <c r="O731" s="206">
        <v>1057</v>
      </c>
      <c r="P731" s="188">
        <v>505</v>
      </c>
      <c r="Q731" s="189">
        <v>490</v>
      </c>
      <c r="R731" s="190">
        <v>699</v>
      </c>
      <c r="S731" s="191">
        <v>694</v>
      </c>
      <c r="T731" s="197">
        <v>133</v>
      </c>
      <c r="U731" s="188">
        <v>183</v>
      </c>
      <c r="V731" s="190">
        <v>451</v>
      </c>
      <c r="W731" s="207">
        <v>648</v>
      </c>
      <c r="X731" s="188">
        <v>389</v>
      </c>
      <c r="Y731" s="192">
        <v>283</v>
      </c>
      <c r="Z731" s="190">
        <v>1234</v>
      </c>
      <c r="AA731" s="188">
        <v>1440</v>
      </c>
      <c r="AB731" s="169">
        <f t="shared" si="13726"/>
        <v>8040</v>
      </c>
      <c r="AC731" s="170">
        <f t="shared" si="13727"/>
        <v>8286</v>
      </c>
      <c r="AE731" s="274" t="str">
        <f>$AE$18</f>
        <v>18:00 - 18:59</v>
      </c>
      <c r="AF731" s="125">
        <f t="shared" si="13918"/>
        <v>768</v>
      </c>
      <c r="AG731" s="189">
        <f t="shared" si="13918"/>
        <v>1666</v>
      </c>
      <c r="AH731" s="190">
        <f t="shared" si="13918"/>
        <v>349</v>
      </c>
      <c r="AI731" s="191">
        <f t="shared" si="13918"/>
        <v>560</v>
      </c>
      <c r="AJ731" s="275">
        <f t="shared" si="13918"/>
        <v>635</v>
      </c>
      <c r="AK731" s="192">
        <f t="shared" si="13918"/>
        <v>1767</v>
      </c>
      <c r="AL731" s="190">
        <f t="shared" si="13918"/>
        <v>1175</v>
      </c>
      <c r="AM731" s="191">
        <f t="shared" si="13918"/>
        <v>2291</v>
      </c>
      <c r="AN731" s="275">
        <f t="shared" si="13918"/>
        <v>378</v>
      </c>
      <c r="AO731" s="192">
        <f t="shared" si="13918"/>
        <v>136</v>
      </c>
      <c r="AP731" s="190">
        <f t="shared" si="13919"/>
        <v>1406</v>
      </c>
      <c r="AQ731" s="275">
        <f t="shared" si="13919"/>
        <v>338</v>
      </c>
      <c r="AR731" s="193">
        <f t="shared" si="13919"/>
        <v>1983</v>
      </c>
      <c r="AS731" s="194">
        <f t="shared" si="13919"/>
        <v>1319</v>
      </c>
      <c r="AT731" s="275">
        <f t="shared" si="13919"/>
        <v>878</v>
      </c>
      <c r="AU731" s="192">
        <f t="shared" si="13919"/>
        <v>932</v>
      </c>
      <c r="AV731" s="190">
        <f t="shared" si="13919"/>
        <v>867</v>
      </c>
      <c r="AW731" s="191">
        <f t="shared" si="13919"/>
        <v>1430</v>
      </c>
      <c r="AX731" s="275">
        <f t="shared" si="13919"/>
        <v>418</v>
      </c>
      <c r="AY731" s="192">
        <f t="shared" si="13919"/>
        <v>97</v>
      </c>
      <c r="AZ731" s="190">
        <f t="shared" si="13919"/>
        <v>1473</v>
      </c>
      <c r="BA731" s="191">
        <f t="shared" si="13919"/>
        <v>721</v>
      </c>
      <c r="BB731" s="275">
        <f t="shared" si="13919"/>
        <v>916</v>
      </c>
      <c r="BC731" s="192">
        <f t="shared" si="13919"/>
        <v>355</v>
      </c>
      <c r="BD731" s="190">
        <f t="shared" si="13919"/>
        <v>1326</v>
      </c>
      <c r="BE731" s="275">
        <f t="shared" si="13919"/>
        <v>2233</v>
      </c>
      <c r="BF731" s="171">
        <f>SUM(AF731,AH731,AJ731,AL731,AN731,AP731,AR731,AT731,AV731,AX731,AZ731,BB731,BD731)</f>
        <v>12572</v>
      </c>
      <c r="BG731" s="172">
        <f>SUM(AG731,AI731,AK731,AM731,AO731,AQ731,AS731,AU731,AW731,AY731,BA731,BC731,BE731)</f>
        <v>13845</v>
      </c>
      <c r="BI731" s="136" t="s">
        <v>25</v>
      </c>
      <c r="BJ731" s="128">
        <f>B731/B746</f>
        <v>4.1208791208791208E-2</v>
      </c>
      <c r="BK731" s="129">
        <f t="shared" ref="BK731" si="13947">C731/C746</f>
        <v>5.1468450130851995E-2</v>
      </c>
      <c r="BL731" s="130">
        <f t="shared" ref="BL731" si="13948">D731/D746</f>
        <v>4.0288379983036471E-2</v>
      </c>
      <c r="BM731" s="131">
        <f t="shared" ref="BM731" si="13949">E731/E746</f>
        <v>4.9598058546943727E-2</v>
      </c>
      <c r="BN731" s="128">
        <f t="shared" ref="BN731" si="13950">F731/F746</f>
        <v>4.8277793335200221E-2</v>
      </c>
      <c r="BO731" s="129">
        <f t="shared" ref="BO731" si="13951">G731/G746</f>
        <v>3.5680814031329493E-2</v>
      </c>
      <c r="BP731" s="130">
        <f t="shared" ref="BP731" si="13952">H731/H746</f>
        <v>5.1916610625420308E-2</v>
      </c>
      <c r="BQ731" s="131">
        <f t="shared" ref="BQ731" si="13953">I731/I746</f>
        <v>5.1070379180075558E-2</v>
      </c>
      <c r="BR731" s="128">
        <f t="shared" ref="BR731" si="13954">J731/J746</f>
        <v>5.2511415525114152E-2</v>
      </c>
      <c r="BS731" s="129">
        <f t="shared" ref="BS731" si="13955">K731/K746</f>
        <v>5.6053811659192827E-2</v>
      </c>
      <c r="BT731" s="130">
        <f t="shared" ref="BT731" si="13956">L731/L746</f>
        <v>4.2493660925067761E-2</v>
      </c>
      <c r="BU731" s="128">
        <f t="shared" ref="BU731" si="13957">M731/M746</f>
        <v>5.0296104762699141E-2</v>
      </c>
      <c r="BV731" s="132">
        <f t="shared" ref="BV731" si="13958">N731/N746</f>
        <v>4.4718581341557442E-2</v>
      </c>
      <c r="BW731" s="133">
        <f t="shared" ref="BW731" si="13959">O731/O746</f>
        <v>4.484514212982605E-2</v>
      </c>
      <c r="BX731" s="128">
        <f t="shared" ref="BX731" si="13960">P731/P746</f>
        <v>4.5821613283731057E-2</v>
      </c>
      <c r="BY731" s="129">
        <f t="shared" ref="BY731" si="13961">Q731/Q746</f>
        <v>4.0911747516072475E-2</v>
      </c>
      <c r="BZ731" s="130">
        <f t="shared" ref="BZ731" si="13962">R731/R746</f>
        <v>4.9900057110222731E-2</v>
      </c>
      <c r="CA731" s="131">
        <f t="shared" ref="CA731" si="13963">S731/S746</f>
        <v>4.453571199383944E-2</v>
      </c>
      <c r="CB731" s="128">
        <f t="shared" ref="CB731" si="13964">T731/T746</f>
        <v>4.0647921760391198E-2</v>
      </c>
      <c r="CC731" s="129">
        <f t="shared" ref="CC731" si="13965">U731/U746</f>
        <v>4.4798041615667077E-2</v>
      </c>
      <c r="CD731" s="130">
        <f t="shared" ref="CD731" si="13966">V731/V746</f>
        <v>3.9398969162225912E-2</v>
      </c>
      <c r="CE731" s="131">
        <f t="shared" ref="CE731" si="13967">W731/W746</f>
        <v>4.698716554274527E-2</v>
      </c>
      <c r="CF731" s="128">
        <f t="shared" ref="CF731" si="13968">X731/X746</f>
        <v>3.8587441722051384E-2</v>
      </c>
      <c r="CG731" s="129">
        <f t="shared" ref="CG731" si="13969">Y731/Y746</f>
        <v>3.9994347088750708E-2</v>
      </c>
      <c r="CH731" s="130">
        <f t="shared" ref="CH731" si="13970">Z731/Z746</f>
        <v>5.4995988947321509E-2</v>
      </c>
      <c r="CI731" s="128">
        <f t="shared" ref="CI731" si="13971">AA731/AA746</f>
        <v>6.142558546261144E-2</v>
      </c>
      <c r="CJ731" s="134">
        <f t="shared" ref="CJ731" si="13972">AB731/AB746</f>
        <v>4.6586820101865212E-2</v>
      </c>
      <c r="CK731" s="135">
        <f t="shared" ref="CK731" si="13973">AC731/AC746</f>
        <v>4.810282370425413E-2</v>
      </c>
    </row>
    <row r="732" spans="1:89" ht="13.5" thickBot="1" x14ac:dyDescent="0.25">
      <c r="A732" s="145" t="s">
        <v>26</v>
      </c>
      <c r="B732" s="202">
        <v>611</v>
      </c>
      <c r="C732" s="196">
        <v>598</v>
      </c>
      <c r="D732" s="197">
        <v>259</v>
      </c>
      <c r="E732" s="198">
        <v>307</v>
      </c>
      <c r="F732" s="195">
        <v>686</v>
      </c>
      <c r="G732" s="199">
        <v>536</v>
      </c>
      <c r="H732" s="197">
        <v>906</v>
      </c>
      <c r="I732" s="198">
        <v>939</v>
      </c>
      <c r="J732" s="195">
        <v>156</v>
      </c>
      <c r="K732" s="196">
        <v>163</v>
      </c>
      <c r="L732" s="197">
        <v>408</v>
      </c>
      <c r="M732" s="195">
        <v>461</v>
      </c>
      <c r="N732" s="200">
        <v>885</v>
      </c>
      <c r="O732" s="203">
        <v>999</v>
      </c>
      <c r="P732" s="195">
        <v>459</v>
      </c>
      <c r="Q732" s="196">
        <v>467</v>
      </c>
      <c r="R732" s="197">
        <v>665</v>
      </c>
      <c r="S732" s="198">
        <v>663</v>
      </c>
      <c r="T732" s="195">
        <v>108</v>
      </c>
      <c r="U732" s="199">
        <v>168</v>
      </c>
      <c r="V732" s="197">
        <v>456</v>
      </c>
      <c r="W732" s="204">
        <v>596</v>
      </c>
      <c r="X732" s="195">
        <v>380</v>
      </c>
      <c r="Y732" s="199">
        <v>255</v>
      </c>
      <c r="Z732" s="197">
        <v>1168</v>
      </c>
      <c r="AA732" s="195">
        <v>1235</v>
      </c>
      <c r="AB732" s="169">
        <f t="shared" si="13726"/>
        <v>7147</v>
      </c>
      <c r="AC732" s="170">
        <f t="shared" si="13727"/>
        <v>7387</v>
      </c>
      <c r="AE732" s="272">
        <f>$AE$19</f>
        <v>0</v>
      </c>
      <c r="AF732" s="125">
        <f t="shared" si="13918"/>
        <v>0</v>
      </c>
      <c r="AG732" s="196">
        <f t="shared" si="13918"/>
        <v>0</v>
      </c>
      <c r="AH732" s="197">
        <f t="shared" si="13918"/>
        <v>0</v>
      </c>
      <c r="AI732" s="198">
        <f t="shared" si="13918"/>
        <v>0</v>
      </c>
      <c r="AJ732" s="195">
        <f t="shared" si="13918"/>
        <v>0</v>
      </c>
      <c r="AK732" s="199">
        <f t="shared" si="13918"/>
        <v>0</v>
      </c>
      <c r="AL732" s="197">
        <f t="shared" si="13918"/>
        <v>0</v>
      </c>
      <c r="AM732" s="198">
        <f t="shared" si="13918"/>
        <v>0</v>
      </c>
      <c r="AN732" s="195">
        <f t="shared" si="13918"/>
        <v>0</v>
      </c>
      <c r="AO732" s="199">
        <f t="shared" si="13918"/>
        <v>0</v>
      </c>
      <c r="AP732" s="197">
        <f t="shared" si="13919"/>
        <v>0</v>
      </c>
      <c r="AQ732" s="195">
        <f t="shared" si="13919"/>
        <v>0</v>
      </c>
      <c r="AR732" s="200">
        <f t="shared" si="13919"/>
        <v>0</v>
      </c>
      <c r="AS732" s="201">
        <f t="shared" si="13919"/>
        <v>0</v>
      </c>
      <c r="AT732" s="195">
        <f t="shared" si="13919"/>
        <v>0</v>
      </c>
      <c r="AU732" s="199">
        <f t="shared" si="13919"/>
        <v>0</v>
      </c>
      <c r="AV732" s="197">
        <f t="shared" si="13919"/>
        <v>0</v>
      </c>
      <c r="AW732" s="198">
        <f t="shared" si="13919"/>
        <v>0</v>
      </c>
      <c r="AX732" s="195">
        <f t="shared" si="13919"/>
        <v>0</v>
      </c>
      <c r="AY732" s="199">
        <f t="shared" si="13919"/>
        <v>0</v>
      </c>
      <c r="AZ732" s="197">
        <f t="shared" si="13919"/>
        <v>0</v>
      </c>
      <c r="BA732" s="198">
        <f t="shared" si="13919"/>
        <v>0</v>
      </c>
      <c r="BB732" s="195">
        <f t="shared" si="13919"/>
        <v>0</v>
      </c>
      <c r="BC732" s="199">
        <f t="shared" si="13919"/>
        <v>0</v>
      </c>
      <c r="BD732" s="197">
        <f t="shared" si="13919"/>
        <v>0</v>
      </c>
      <c r="BE732" s="195">
        <f t="shared" si="13919"/>
        <v>0</v>
      </c>
      <c r="BF732" s="171">
        <f>SUM(AF732,AH732,AJ732,AL732,AN732,AP732,AR732,AT732,AV732,AX732,AZ732,BB732,BD732)</f>
        <v>0</v>
      </c>
      <c r="BG732" s="172">
        <f>SUM(AG732,AI732,AK732,AM732,AO732,AQ732,AS732,AU732,AW732,AY732,BA732,BC732,BE732)</f>
        <v>0</v>
      </c>
      <c r="BI732" s="145" t="s">
        <v>26</v>
      </c>
      <c r="BJ732" s="128">
        <f>B732/B746</f>
        <v>3.9036544850498338E-2</v>
      </c>
      <c r="BK732" s="129">
        <f t="shared" ref="BK732" si="13974">C732/C746</f>
        <v>4.3471939517301543E-2</v>
      </c>
      <c r="BL732" s="130">
        <f t="shared" ref="BL732" si="13975">D732/D746</f>
        <v>3.6612948826689286E-2</v>
      </c>
      <c r="BM732" s="131">
        <f t="shared" ref="BM732" si="13976">E732/E746</f>
        <v>4.6564538146519036E-2</v>
      </c>
      <c r="BN732" s="128">
        <f t="shared" ref="BN732" si="13977">F732/F746</f>
        <v>3.8420610473256789E-2</v>
      </c>
      <c r="BO732" s="129">
        <f t="shared" ref="BO732" si="13978">G732/G746</f>
        <v>3.588164412906681E-2</v>
      </c>
      <c r="BP732" s="130">
        <f t="shared" ref="BP732" si="13979">H732/H746</f>
        <v>4.0618695359784802E-2</v>
      </c>
      <c r="BQ732" s="131">
        <f t="shared" ref="BQ732" si="13980">I732/I746</f>
        <v>4.3794599132503151E-2</v>
      </c>
      <c r="BR732" s="128">
        <f t="shared" ref="BR732" si="13981">J732/J746</f>
        <v>3.9573820395738202E-2</v>
      </c>
      <c r="BS732" s="129">
        <f t="shared" ref="BS732" si="13982">K732/K746</f>
        <v>4.0607872446437467E-2</v>
      </c>
      <c r="BT732" s="130">
        <f t="shared" ref="BT732" si="13983">L732/L746</f>
        <v>3.5673690653143304E-2</v>
      </c>
      <c r="BU732" s="128">
        <f t="shared" ref="BU732" si="13984">M732/M746</f>
        <v>3.8451914254733509E-2</v>
      </c>
      <c r="BV732" s="132">
        <f t="shared" ref="BV732" si="13985">N732/N746</f>
        <v>4.0137874733548004E-2</v>
      </c>
      <c r="BW732" s="133">
        <f t="shared" ref="BW732" si="13986">O732/O746</f>
        <v>4.2384386932541367E-2</v>
      </c>
      <c r="BX732" s="128">
        <f t="shared" ref="BX732" si="13987">P732/P746</f>
        <v>4.1647763360856543E-2</v>
      </c>
      <c r="BY732" s="129">
        <f t="shared" ref="BY732" si="13988">Q732/Q746</f>
        <v>3.8991400183685396E-2</v>
      </c>
      <c r="BZ732" s="130">
        <f t="shared" ref="BZ732" si="13989">R732/R746</f>
        <v>4.7472872644203315E-2</v>
      </c>
      <c r="CA732" s="131">
        <f t="shared" ref="CA732" si="13990">S732/S746</f>
        <v>4.2546364628120385E-2</v>
      </c>
      <c r="CB732" s="128">
        <f t="shared" ref="CB732" si="13991">T732/T746</f>
        <v>3.3007334963325183E-2</v>
      </c>
      <c r="CC732" s="129">
        <f t="shared" ref="CC732" si="13992">U732/U746</f>
        <v>4.1126070991432069E-2</v>
      </c>
      <c r="CD732" s="130">
        <f t="shared" ref="CD732" si="13993">V732/V746</f>
        <v>3.9835764829212895E-2</v>
      </c>
      <c r="CE732" s="131">
        <f t="shared" ref="CE732" si="13994">W732/W746</f>
        <v>4.3216590530055832E-2</v>
      </c>
      <c r="CF732" s="128">
        <f t="shared" ref="CF732" si="13995">X732/X746</f>
        <v>3.7694673147505207E-2</v>
      </c>
      <c r="CG732" s="129">
        <f t="shared" ref="CG732" si="13996">Y732/Y746</f>
        <v>3.6037309214245333E-2</v>
      </c>
      <c r="CH732" s="130">
        <f t="shared" ref="CH732" si="13997">Z732/Z746</f>
        <v>5.2054550316427486E-2</v>
      </c>
      <c r="CI732" s="128">
        <f t="shared" ref="CI732" si="13998">AA732/AA746</f>
        <v>5.2680970865503565E-2</v>
      </c>
      <c r="CJ732" s="134">
        <f t="shared" ref="CJ732" si="13999">AB732/AB746</f>
        <v>4.1412438217416747E-2</v>
      </c>
      <c r="CK732" s="135">
        <f t="shared" ref="CK732" si="14000">AC732/AC746</f>
        <v>4.2883847297046258E-2</v>
      </c>
    </row>
    <row r="733" spans="1:89" ht="14.25" thickTop="1" thickBot="1" x14ac:dyDescent="0.25">
      <c r="A733" s="136" t="s">
        <v>27</v>
      </c>
      <c r="B733" s="205">
        <v>507</v>
      </c>
      <c r="C733" s="189">
        <v>731</v>
      </c>
      <c r="D733" s="190">
        <v>305</v>
      </c>
      <c r="E733" s="191">
        <v>311</v>
      </c>
      <c r="F733" s="188">
        <v>605</v>
      </c>
      <c r="G733" s="192">
        <v>638</v>
      </c>
      <c r="H733" s="190">
        <v>1001</v>
      </c>
      <c r="I733" s="191">
        <v>1140</v>
      </c>
      <c r="J733" s="188">
        <v>255</v>
      </c>
      <c r="K733" s="189">
        <v>128</v>
      </c>
      <c r="L733" s="190">
        <v>660</v>
      </c>
      <c r="M733" s="188">
        <v>420</v>
      </c>
      <c r="N733" s="193">
        <v>1042</v>
      </c>
      <c r="O733" s="206">
        <v>773</v>
      </c>
      <c r="P733" s="188">
        <v>544</v>
      </c>
      <c r="Q733" s="189">
        <v>367</v>
      </c>
      <c r="R733" s="190">
        <v>618</v>
      </c>
      <c r="S733" s="191">
        <v>718</v>
      </c>
      <c r="T733" s="188">
        <v>163</v>
      </c>
      <c r="U733" s="192">
        <v>132</v>
      </c>
      <c r="V733" s="190">
        <v>549</v>
      </c>
      <c r="W733" s="207">
        <v>494</v>
      </c>
      <c r="X733" s="188">
        <v>355</v>
      </c>
      <c r="Y733" s="192">
        <v>220</v>
      </c>
      <c r="Z733" s="190">
        <v>1032</v>
      </c>
      <c r="AA733" s="188">
        <v>1170</v>
      </c>
      <c r="AB733" s="169">
        <f t="shared" si="13726"/>
        <v>7636</v>
      </c>
      <c r="AC733" s="170">
        <f t="shared" si="13727"/>
        <v>7242</v>
      </c>
      <c r="AE733" s="266" t="s">
        <v>13</v>
      </c>
      <c r="AF733" s="20">
        <f t="shared" ref="AF733:BG733" si="14001">SUM(AF730:AF732)</f>
        <v>1584</v>
      </c>
      <c r="AG733" s="21">
        <f t="shared" si="14001"/>
        <v>3347</v>
      </c>
      <c r="AH733" s="20">
        <f t="shared" si="14001"/>
        <v>933</v>
      </c>
      <c r="AI733" s="21">
        <f t="shared" si="14001"/>
        <v>1092</v>
      </c>
      <c r="AJ733" s="20">
        <f t="shared" si="14001"/>
        <v>1480</v>
      </c>
      <c r="AK733" s="21">
        <f t="shared" si="14001"/>
        <v>3602</v>
      </c>
      <c r="AL733" s="20">
        <f t="shared" si="14001"/>
        <v>2507</v>
      </c>
      <c r="AM733" s="21">
        <f t="shared" si="14001"/>
        <v>4694</v>
      </c>
      <c r="AN733" s="20">
        <f t="shared" si="14001"/>
        <v>953</v>
      </c>
      <c r="AO733" s="21">
        <f t="shared" si="14001"/>
        <v>296</v>
      </c>
      <c r="AP733" s="20">
        <f t="shared" si="14001"/>
        <v>2837</v>
      </c>
      <c r="AQ733" s="21">
        <f t="shared" si="14001"/>
        <v>825</v>
      </c>
      <c r="AR733" s="20">
        <f t="shared" si="14001"/>
        <v>4199</v>
      </c>
      <c r="AS733" s="21">
        <f t="shared" si="14001"/>
        <v>2633</v>
      </c>
      <c r="AT733" s="20">
        <f t="shared" si="14001"/>
        <v>2010</v>
      </c>
      <c r="AU733" s="21">
        <f t="shared" si="14001"/>
        <v>1808</v>
      </c>
      <c r="AV733" s="20">
        <f t="shared" si="14001"/>
        <v>1748</v>
      </c>
      <c r="AW733" s="21">
        <f t="shared" si="14001"/>
        <v>2860</v>
      </c>
      <c r="AX733" s="20">
        <f t="shared" si="14001"/>
        <v>897</v>
      </c>
      <c r="AY733" s="21">
        <f t="shared" si="14001"/>
        <v>203</v>
      </c>
      <c r="AZ733" s="20">
        <f t="shared" si="14001"/>
        <v>2786</v>
      </c>
      <c r="BA733" s="21">
        <f t="shared" si="14001"/>
        <v>1461</v>
      </c>
      <c r="BB733" s="20">
        <f t="shared" si="14001"/>
        <v>2013</v>
      </c>
      <c r="BC733" s="21">
        <f t="shared" si="14001"/>
        <v>680</v>
      </c>
      <c r="BD733" s="20">
        <f t="shared" si="14001"/>
        <v>2896</v>
      </c>
      <c r="BE733" s="21">
        <f t="shared" si="14001"/>
        <v>4261</v>
      </c>
      <c r="BF733" s="173">
        <f t="shared" si="14001"/>
        <v>26843</v>
      </c>
      <c r="BG733" s="174">
        <f t="shared" si="14001"/>
        <v>27762</v>
      </c>
      <c r="BI733" s="136" t="s">
        <v>27</v>
      </c>
      <c r="BJ733" s="128">
        <f>B733/B746</f>
        <v>3.2392026578073087E-2</v>
      </c>
      <c r="BK733" s="129">
        <f t="shared" ref="BK733" si="14002">C733/C746</f>
        <v>5.3140447804594357E-2</v>
      </c>
      <c r="BL733" s="130">
        <f t="shared" ref="BL733" si="14003">D733/D746</f>
        <v>4.3115634718688151E-2</v>
      </c>
      <c r="BM733" s="131">
        <f t="shared" ref="BM733" si="14004">E733/E746</f>
        <v>4.7171242226603974E-2</v>
      </c>
      <c r="BN733" s="128">
        <f t="shared" ref="BN733" si="14005">F733/F746</f>
        <v>3.3884066087930549E-2</v>
      </c>
      <c r="BO733" s="129">
        <f t="shared" ref="BO733" si="14006">G733/G746</f>
        <v>4.2709867452135494E-2</v>
      </c>
      <c r="BP733" s="130">
        <f t="shared" ref="BP733" si="14007">H733/H746</f>
        <v>4.4877830082941043E-2</v>
      </c>
      <c r="BQ733" s="131">
        <f t="shared" ref="BQ733" si="14008">I733/I746</f>
        <v>5.3169161886106056E-2</v>
      </c>
      <c r="BR733" s="128">
        <f t="shared" ref="BR733" si="14009">J733/J746</f>
        <v>6.4687975646879753E-2</v>
      </c>
      <c r="BS733" s="129">
        <f t="shared" ref="BS733" si="14010">K733/K746</f>
        <v>3.188839063278525E-2</v>
      </c>
      <c r="BT733" s="130">
        <f t="shared" ref="BT733" si="14011">L733/L746</f>
        <v>5.7707440762437702E-2</v>
      </c>
      <c r="BU733" s="128">
        <f t="shared" ref="BU733" si="14012">M733/M746</f>
        <v>3.5032112770039203E-2</v>
      </c>
      <c r="BV733" s="132">
        <f t="shared" ref="BV733" si="14013">N733/N746</f>
        <v>4.7258379064810195E-2</v>
      </c>
      <c r="BW733" s="133">
        <f t="shared" ref="BW733" si="14014">O733/O746</f>
        <v>3.2795927025880356E-2</v>
      </c>
      <c r="BX733" s="128">
        <f t="shared" ref="BX733" si="14015">P733/P746</f>
        <v>4.9360312131385538E-2</v>
      </c>
      <c r="BY733" s="129">
        <f t="shared" ref="BY733" si="14016">Q733/Q746</f>
        <v>3.0642063955915504E-2</v>
      </c>
      <c r="BZ733" s="130">
        <f t="shared" ref="BZ733" si="14017">R733/R746</f>
        <v>4.4117647058823532E-2</v>
      </c>
      <c r="CA733" s="131">
        <f t="shared" ref="CA733" si="14018">S733/S746</f>
        <v>4.6075851889879997E-2</v>
      </c>
      <c r="CB733" s="128">
        <f t="shared" ref="CB733" si="14019">T733/T746</f>
        <v>4.9816625916870416E-2</v>
      </c>
      <c r="CC733" s="129">
        <f t="shared" ref="CC733" si="14020">U733/U746</f>
        <v>3.2313341493268054E-2</v>
      </c>
      <c r="CD733" s="130">
        <f t="shared" ref="CD733" si="14021">V733/V746</f>
        <v>4.7960164235170785E-2</v>
      </c>
      <c r="CE733" s="131">
        <f t="shared" ref="CE733" si="14022">W733/W746</f>
        <v>3.5820462620549637E-2</v>
      </c>
      <c r="CF733" s="128">
        <f t="shared" ref="CF733" si="14023">X733/X746</f>
        <v>3.5214760440432494E-2</v>
      </c>
      <c r="CG733" s="129">
        <f t="shared" ref="CG733" si="14024">Y733/Y746</f>
        <v>3.1091011871113624E-2</v>
      </c>
      <c r="CH733" s="130">
        <f t="shared" ref="CH733" si="14025">Z733/Z746</f>
        <v>4.5993404046706481E-2</v>
      </c>
      <c r="CI733" s="128">
        <f t="shared" ref="CI733" si="14026">AA733/AA746</f>
        <v>4.9908288188371792E-2</v>
      </c>
      <c r="CJ733" s="134">
        <f t="shared" ref="CJ733" si="14027">AB733/AB746</f>
        <v>4.4245890335552582E-2</v>
      </c>
      <c r="CK733" s="135">
        <f t="shared" ref="CK733" si="14028">AC733/AC746</f>
        <v>4.2042076908786918E-2</v>
      </c>
    </row>
    <row r="734" spans="1:89" ht="13.5" thickTop="1" x14ac:dyDescent="0.2">
      <c r="A734" s="145" t="s">
        <v>28</v>
      </c>
      <c r="B734" s="202">
        <v>471</v>
      </c>
      <c r="C734" s="196">
        <v>835</v>
      </c>
      <c r="D734" s="197">
        <v>310</v>
      </c>
      <c r="E734" s="198">
        <v>308</v>
      </c>
      <c r="F734" s="195">
        <v>639</v>
      </c>
      <c r="G734" s="199">
        <v>997</v>
      </c>
      <c r="H734" s="197">
        <v>978</v>
      </c>
      <c r="I734" s="198">
        <v>1380</v>
      </c>
      <c r="J734" s="195">
        <v>251</v>
      </c>
      <c r="K734" s="196">
        <v>93</v>
      </c>
      <c r="L734" s="197">
        <v>841</v>
      </c>
      <c r="M734" s="195">
        <v>403</v>
      </c>
      <c r="N734" s="200">
        <v>1354</v>
      </c>
      <c r="O734" s="203">
        <v>892</v>
      </c>
      <c r="P734" s="195">
        <v>581</v>
      </c>
      <c r="Q734" s="196">
        <v>421</v>
      </c>
      <c r="R734" s="197">
        <v>586</v>
      </c>
      <c r="S734" s="198">
        <v>852</v>
      </c>
      <c r="T734" s="195">
        <v>246</v>
      </c>
      <c r="U734" s="199">
        <v>87</v>
      </c>
      <c r="V734" s="197">
        <v>771</v>
      </c>
      <c r="W734" s="204">
        <v>571</v>
      </c>
      <c r="X734" s="195">
        <v>546</v>
      </c>
      <c r="Y734" s="199">
        <v>231</v>
      </c>
      <c r="Z734" s="197">
        <v>1257</v>
      </c>
      <c r="AA734" s="195">
        <v>1453</v>
      </c>
      <c r="AB734" s="169">
        <f t="shared" si="13726"/>
        <v>8831</v>
      </c>
      <c r="AC734" s="170">
        <f t="shared" si="13727"/>
        <v>8523</v>
      </c>
      <c r="BI734" s="145" t="s">
        <v>28</v>
      </c>
      <c r="BJ734" s="128">
        <f>B734/B746</f>
        <v>3.009200102223358E-2</v>
      </c>
      <c r="BK734" s="129">
        <f t="shared" ref="BK734" si="14029">C734/C746</f>
        <v>6.070078511195115E-2</v>
      </c>
      <c r="BL734" s="130">
        <f t="shared" ref="BL734" si="14030">D734/D746</f>
        <v>4.3822448402601077E-2</v>
      </c>
      <c r="BM734" s="131">
        <f t="shared" ref="BM734" si="14031">E734/E746</f>
        <v>4.6716214166540267E-2</v>
      </c>
      <c r="BN734" s="128">
        <f t="shared" ref="BN734" si="14032">F734/F746</f>
        <v>3.578829459535144E-2</v>
      </c>
      <c r="BO734" s="129">
        <f t="shared" ref="BO734" si="14033">G734/G746</f>
        <v>6.6742535814700757E-2</v>
      </c>
      <c r="BP734" s="130">
        <f t="shared" ref="BP734" si="14034">H734/H746</f>
        <v>4.3846671149966376E-2</v>
      </c>
      <c r="BQ734" s="131">
        <f t="shared" ref="BQ734" si="14035">I734/I746</f>
        <v>6.4362669651602075E-2</v>
      </c>
      <c r="BR734" s="128">
        <f t="shared" ref="BR734" si="14036">J734/J746</f>
        <v>6.3673262303399286E-2</v>
      </c>
      <c r="BS734" s="129">
        <f t="shared" ref="BS734" si="14037">K734/K746</f>
        <v>2.3168908819133034E-2</v>
      </c>
      <c r="BT734" s="130">
        <f t="shared" ref="BT734" si="14038">L734/L746</f>
        <v>7.3533269213954713E-2</v>
      </c>
      <c r="BU734" s="128">
        <f t="shared" ref="BU734" si="14039">M734/M746</f>
        <v>3.3614146300775714E-2</v>
      </c>
      <c r="BV734" s="132">
        <f t="shared" ref="BV734" si="14040">N734/N746</f>
        <v>6.1408680665789833E-2</v>
      </c>
      <c r="BW734" s="133">
        <f t="shared" ref="BW734" si="14041">O734/O746</f>
        <v>3.7844717861688588E-2</v>
      </c>
      <c r="BX734" s="128">
        <f t="shared" ref="BX734" si="14042">P734/P746</f>
        <v>5.2717539243262862E-2</v>
      </c>
      <c r="BY734" s="129">
        <f t="shared" ref="BY734" si="14043">Q734/Q746</f>
        <v>3.5150705518911245E-2</v>
      </c>
      <c r="BZ734" s="130">
        <f t="shared" ref="BZ734" si="14044">R734/R746</f>
        <v>4.1833238149628783E-2</v>
      </c>
      <c r="CA734" s="131">
        <f t="shared" ref="CA734" si="14045">S734/S746</f>
        <v>5.4674966309439771E-2</v>
      </c>
      <c r="CB734" s="128">
        <f t="shared" ref="CB734" si="14046">T734/T746</f>
        <v>7.5183374083129584E-2</v>
      </c>
      <c r="CC734" s="129">
        <f t="shared" ref="CC734" si="14047">U734/U746</f>
        <v>2.1297429620563035E-2</v>
      </c>
      <c r="CD734" s="130">
        <f t="shared" ref="CD734" si="14048">V734/V746</f>
        <v>6.7353891849392861E-2</v>
      </c>
      <c r="CE734" s="131">
        <f t="shared" ref="CE734" si="14049">W734/W746</f>
        <v>4.140381408164745E-2</v>
      </c>
      <c r="CF734" s="128">
        <f t="shared" ref="CF734" si="14050">X734/X746</f>
        <v>5.4161293522468013E-2</v>
      </c>
      <c r="CG734" s="129">
        <f t="shared" ref="CG734" si="14051">Y734/Y746</f>
        <v>3.2645562464669306E-2</v>
      </c>
      <c r="CH734" s="130">
        <f t="shared" ref="CH734" si="14052">Z734/Z746</f>
        <v>5.6021035742936091E-2</v>
      </c>
      <c r="CI734" s="128">
        <f t="shared" ref="CI734" si="14053">AA734/AA746</f>
        <v>6.198012199803779E-2</v>
      </c>
      <c r="CJ734" s="134">
        <f t="shared" ref="CJ734" si="14054">AB734/AB746</f>
        <v>5.1170175164125829E-2</v>
      </c>
      <c r="CK734" s="135">
        <f t="shared" ref="CK734" si="14055">AC734/AC746</f>
        <v>4.9478682890581459E-2</v>
      </c>
    </row>
    <row r="735" spans="1:89" x14ac:dyDescent="0.2">
      <c r="A735" s="136" t="s">
        <v>29</v>
      </c>
      <c r="B735" s="205">
        <v>573</v>
      </c>
      <c r="C735" s="189">
        <v>1052</v>
      </c>
      <c r="D735" s="190">
        <v>533</v>
      </c>
      <c r="E735" s="191">
        <v>366</v>
      </c>
      <c r="F735" s="188">
        <v>754</v>
      </c>
      <c r="G735" s="192">
        <v>1243</v>
      </c>
      <c r="H735" s="190">
        <v>1116</v>
      </c>
      <c r="I735" s="191">
        <v>1504</v>
      </c>
      <c r="J735" s="188">
        <v>367</v>
      </c>
      <c r="K735" s="189">
        <v>113</v>
      </c>
      <c r="L735" s="190">
        <v>1002</v>
      </c>
      <c r="M735" s="188">
        <v>386</v>
      </c>
      <c r="N735" s="193">
        <v>1641</v>
      </c>
      <c r="O735" s="206">
        <v>1001</v>
      </c>
      <c r="P735" s="188">
        <v>768</v>
      </c>
      <c r="Q735" s="189">
        <v>623</v>
      </c>
      <c r="R735" s="190">
        <v>785</v>
      </c>
      <c r="S735" s="191">
        <v>988</v>
      </c>
      <c r="T735" s="188">
        <v>451</v>
      </c>
      <c r="U735" s="192">
        <v>82</v>
      </c>
      <c r="V735" s="190">
        <v>1122</v>
      </c>
      <c r="W735" s="207">
        <v>658</v>
      </c>
      <c r="X735" s="188">
        <v>806</v>
      </c>
      <c r="Y735" s="192">
        <v>259</v>
      </c>
      <c r="Z735" s="190">
        <v>1529</v>
      </c>
      <c r="AA735" s="188">
        <v>1458</v>
      </c>
      <c r="AB735" s="169">
        <f t="shared" si="13726"/>
        <v>11447</v>
      </c>
      <c r="AC735" s="170">
        <f t="shared" si="13727"/>
        <v>9733</v>
      </c>
      <c r="BI735" s="136" t="s">
        <v>29</v>
      </c>
      <c r="BJ735" s="128">
        <f>B735/B746</f>
        <v>3.6608740097112187E-2</v>
      </c>
      <c r="BK735" s="129">
        <f t="shared" ref="BK735" si="14056">C735/C746</f>
        <v>7.6475719685955221E-2</v>
      </c>
      <c r="BL735" s="130">
        <f t="shared" ref="BL735" si="14057">D735/D746</f>
        <v>7.5346338705117324E-2</v>
      </c>
      <c r="BM735" s="131">
        <f t="shared" ref="BM735" si="14058">E735/E746</f>
        <v>5.5513423327771878E-2</v>
      </c>
      <c r="BN735" s="128">
        <f t="shared" ref="BN735" si="14059">F735/F746</f>
        <v>4.2229067488098571E-2</v>
      </c>
      <c r="BO735" s="129">
        <f t="shared" ref="BO735" si="14060">G735/G746</f>
        <v>8.3210603829160526E-2</v>
      </c>
      <c r="BP735" s="130">
        <f t="shared" ref="BP735" si="14061">H735/H746</f>
        <v>5.0033624747814393E-2</v>
      </c>
      <c r="BQ735" s="131">
        <f t="shared" ref="BQ735" si="14062">I735/I746</f>
        <v>7.014598199710835E-2</v>
      </c>
      <c r="BR735" s="128">
        <f t="shared" ref="BR735" si="14063">J735/J746</f>
        <v>9.3099949264332821E-2</v>
      </c>
      <c r="BS735" s="129">
        <f t="shared" ref="BS735" si="14064">K735/K746</f>
        <v>2.8151469855505731E-2</v>
      </c>
      <c r="BT735" s="130">
        <f t="shared" ref="BT735" si="14065">L735/L746</f>
        <v>8.7610387339337237E-2</v>
      </c>
      <c r="BU735" s="128">
        <f t="shared" ref="BU735" si="14066">M735/M746</f>
        <v>3.2196179831512219E-2</v>
      </c>
      <c r="BV735" s="132">
        <f t="shared" ref="BV735" si="14067">N735/N746</f>
        <v>7.4425143997460197E-2</v>
      </c>
      <c r="BW735" s="133">
        <f t="shared" ref="BW735" si="14068">O735/O746</f>
        <v>4.2469240560033941E-2</v>
      </c>
      <c r="BX735" s="128">
        <f t="shared" ref="BX735" si="14069">P735/P746</f>
        <v>6.968514653842664E-2</v>
      </c>
      <c r="BY735" s="129">
        <f t="shared" ref="BY735" si="14070">Q735/Q746</f>
        <v>5.2016364699006432E-2</v>
      </c>
      <c r="BZ735" s="130">
        <f t="shared" ref="BZ735" si="14071">R735/R746</f>
        <v>5.6039406053683606E-2</v>
      </c>
      <c r="CA735" s="131">
        <f t="shared" ref="CA735" si="14072">S735/S746</f>
        <v>6.3402425720336261E-2</v>
      </c>
      <c r="CB735" s="128">
        <f t="shared" ref="CB735" si="14073">T735/T746</f>
        <v>0.13783618581907089</v>
      </c>
      <c r="CC735" s="129">
        <f t="shared" ref="CC735" si="14074">U735/U746</f>
        <v>2.0073439412484701E-2</v>
      </c>
      <c r="CD735" s="130">
        <f t="shared" ref="CD735" si="14075">V735/V746</f>
        <v>9.8016947671879101E-2</v>
      </c>
      <c r="CE735" s="131">
        <f t="shared" ref="CE735" si="14076">W735/W746</f>
        <v>4.771227612210862E-2</v>
      </c>
      <c r="CF735" s="128">
        <f t="shared" ref="CF735" si="14077">X735/X746</f>
        <v>7.995238567602421E-2</v>
      </c>
      <c r="CG735" s="129">
        <f t="shared" ref="CG735" si="14078">Y735/Y746</f>
        <v>3.6602600339174673E-2</v>
      </c>
      <c r="CH735" s="130">
        <f t="shared" ref="CH735" si="14079">Z735/Z746</f>
        <v>6.814332828237811E-2</v>
      </c>
      <c r="CI735" s="128">
        <f t="shared" ref="CI735" si="14080">AA735/AA746</f>
        <v>6.2193405280894086E-2</v>
      </c>
      <c r="CJ735" s="134">
        <f t="shared" ref="CJ735" si="14081">AB735/AB746</f>
        <v>6.6328274839061077E-2</v>
      </c>
      <c r="CK735" s="135">
        <f t="shared" ref="CK735" si="14082">AC735/AC746</f>
        <v>5.6503111647780047E-2</v>
      </c>
    </row>
    <row r="736" spans="1:89" x14ac:dyDescent="0.2">
      <c r="A736" s="145" t="s">
        <v>30</v>
      </c>
      <c r="B736" s="202">
        <v>816</v>
      </c>
      <c r="C736" s="196">
        <v>1681</v>
      </c>
      <c r="D736" s="197">
        <v>584</v>
      </c>
      <c r="E736" s="198">
        <v>532</v>
      </c>
      <c r="F736" s="195">
        <v>845</v>
      </c>
      <c r="G736" s="199">
        <v>1835</v>
      </c>
      <c r="H736" s="197">
        <v>1332</v>
      </c>
      <c r="I736" s="198">
        <v>2403</v>
      </c>
      <c r="J736" s="195">
        <v>575</v>
      </c>
      <c r="K736" s="196">
        <v>160</v>
      </c>
      <c r="L736" s="197">
        <v>1431</v>
      </c>
      <c r="M736" s="195">
        <v>487</v>
      </c>
      <c r="N736" s="200">
        <v>2216</v>
      </c>
      <c r="O736" s="203">
        <v>1314</v>
      </c>
      <c r="P736" s="195">
        <v>1132</v>
      </c>
      <c r="Q736" s="196">
        <v>876</v>
      </c>
      <c r="R736" s="197">
        <v>881</v>
      </c>
      <c r="S736" s="198">
        <v>1430</v>
      </c>
      <c r="T736" s="195">
        <v>479</v>
      </c>
      <c r="U736" s="199">
        <v>106</v>
      </c>
      <c r="V736" s="197">
        <v>1313</v>
      </c>
      <c r="W736" s="204">
        <v>740</v>
      </c>
      <c r="X736" s="195">
        <v>1097</v>
      </c>
      <c r="Y736" s="199">
        <v>325</v>
      </c>
      <c r="Z736" s="197">
        <v>1570</v>
      </c>
      <c r="AA736" s="195">
        <v>2028</v>
      </c>
      <c r="AB736" s="169">
        <f t="shared" si="13726"/>
        <v>14271</v>
      </c>
      <c r="AC736" s="170">
        <f t="shared" si="13727"/>
        <v>13917</v>
      </c>
      <c r="BI736" s="145" t="s">
        <v>30</v>
      </c>
      <c r="BJ736" s="128">
        <f>B736/B746</f>
        <v>5.213391259902888E-2</v>
      </c>
      <c r="BK736" s="129">
        <f t="shared" ref="BK736" si="14083">C736/C746</f>
        <v>0.12220122128525734</v>
      </c>
      <c r="BL736" s="130">
        <f t="shared" ref="BL736" si="14084">D736/D746</f>
        <v>8.2555838281029123E-2</v>
      </c>
      <c r="BM736" s="131">
        <f t="shared" ref="BM736" si="14085">E736/E746</f>
        <v>8.069164265129683E-2</v>
      </c>
      <c r="BN736" s="128">
        <f t="shared" ref="BN736" si="14086">F736/F746</f>
        <v>4.7325679081489776E-2</v>
      </c>
      <c r="BO736" s="129">
        <f t="shared" ref="BO736" si="14087">G736/G746</f>
        <v>0.12284107644932388</v>
      </c>
      <c r="BP736" s="130">
        <f t="shared" ref="BP736" si="14088">H736/H746</f>
        <v>5.9717552118359114E-2</v>
      </c>
      <c r="BQ736" s="131">
        <f t="shared" ref="BQ736" si="14089">I736/I746</f>
        <v>0.11207499650202882</v>
      </c>
      <c r="BR736" s="128">
        <f t="shared" ref="BR736" si="14090">J736/J746</f>
        <v>0.14586504312531709</v>
      </c>
      <c r="BS736" s="129">
        <f t="shared" ref="BS736" si="14091">K736/K746</f>
        <v>3.9860488290981565E-2</v>
      </c>
      <c r="BT736" s="130">
        <f t="shared" ref="BT736" si="14092">L736/L746</f>
        <v>0.12512022383492175</v>
      </c>
      <c r="BU736" s="128">
        <f t="shared" ref="BU736" si="14093">M736/M746</f>
        <v>4.0620568854783552E-2</v>
      </c>
      <c r="BV736" s="132">
        <f t="shared" ref="BV736" si="14094">N736/N746</f>
        <v>0.10050342419157332</v>
      </c>
      <c r="BW736" s="133">
        <f t="shared" ref="BW736" si="14095">O736/O746</f>
        <v>5.5748833262621977E-2</v>
      </c>
      <c r="BX736" s="128">
        <f t="shared" ref="BX736" si="14096">P736/P746</f>
        <v>0.10271300244986843</v>
      </c>
      <c r="BY736" s="129">
        <f t="shared" ref="BY736" si="14097">Q736/Q746</f>
        <v>7.3140185355264259E-2</v>
      </c>
      <c r="BZ736" s="130">
        <f t="shared" ref="BZ736" si="14098">R736/R746</f>
        <v>6.2892632781267846E-2</v>
      </c>
      <c r="CA736" s="131">
        <f t="shared" ref="CA736" si="14099">S736/S746</f>
        <v>9.1766668805749851E-2</v>
      </c>
      <c r="CB736" s="128">
        <f t="shared" ref="CB736" si="14100">T736/T746</f>
        <v>0.14639364303178484</v>
      </c>
      <c r="CC736" s="129">
        <f t="shared" ref="CC736" si="14101">U736/U746</f>
        <v>2.5948592411260709E-2</v>
      </c>
      <c r="CD736" s="130">
        <f t="shared" ref="CD736" si="14102">V736/V746</f>
        <v>0.11470254215078186</v>
      </c>
      <c r="CE736" s="131">
        <f t="shared" ref="CE736" si="14103">W736/W746</f>
        <v>5.3658182872888115E-2</v>
      </c>
      <c r="CF736" s="128">
        <f t="shared" ref="CF736" si="14104">X736/X746</f>
        <v>0.10881856958635056</v>
      </c>
      <c r="CG736" s="129">
        <f t="shared" ref="CG736" si="14105">Y736/Y746</f>
        <v>4.5929903900508759E-2</v>
      </c>
      <c r="CH736" s="130">
        <f t="shared" ref="CH736" si="14106">Z736/Z746</f>
        <v>6.9970585613691058E-2</v>
      </c>
      <c r="CI736" s="128">
        <f t="shared" ref="CI736" si="14107">AA736/AA746</f>
        <v>8.6507699526511106E-2</v>
      </c>
      <c r="CJ736" s="134">
        <f t="shared" ref="CJ736" si="14108">AB736/AB746</f>
        <v>8.2691605680810756E-2</v>
      </c>
      <c r="CK736" s="135">
        <f t="shared" ref="CK736" si="14109">AC736/AC746</f>
        <v>8.0792541333828724E-2</v>
      </c>
    </row>
    <row r="737" spans="1:89" x14ac:dyDescent="0.2">
      <c r="A737" s="136" t="s">
        <v>31</v>
      </c>
      <c r="B737" s="205">
        <v>768</v>
      </c>
      <c r="C737" s="189">
        <v>1666</v>
      </c>
      <c r="D737" s="190">
        <v>349</v>
      </c>
      <c r="E737" s="191">
        <v>560</v>
      </c>
      <c r="F737" s="188">
        <v>635</v>
      </c>
      <c r="G737" s="192">
        <v>1767</v>
      </c>
      <c r="H737" s="190">
        <v>1175</v>
      </c>
      <c r="I737" s="191">
        <v>2291</v>
      </c>
      <c r="J737" s="188">
        <v>378</v>
      </c>
      <c r="K737" s="189">
        <v>136</v>
      </c>
      <c r="L737" s="190">
        <v>1406</v>
      </c>
      <c r="M737" s="188">
        <v>338</v>
      </c>
      <c r="N737" s="193">
        <v>1983</v>
      </c>
      <c r="O737" s="206">
        <v>1319</v>
      </c>
      <c r="P737" s="188">
        <v>878</v>
      </c>
      <c r="Q737" s="189">
        <v>932</v>
      </c>
      <c r="R737" s="190">
        <v>867</v>
      </c>
      <c r="S737" s="191">
        <v>1430</v>
      </c>
      <c r="T737" s="188">
        <v>418</v>
      </c>
      <c r="U737" s="192">
        <v>97</v>
      </c>
      <c r="V737" s="190">
        <v>1473</v>
      </c>
      <c r="W737" s="207">
        <v>721</v>
      </c>
      <c r="X737" s="188">
        <v>916</v>
      </c>
      <c r="Y737" s="192">
        <v>355</v>
      </c>
      <c r="Z737" s="190">
        <v>1326</v>
      </c>
      <c r="AA737" s="188">
        <v>2233</v>
      </c>
      <c r="AB737" s="169">
        <f t="shared" si="13726"/>
        <v>12572</v>
      </c>
      <c r="AC737" s="170">
        <f t="shared" si="13727"/>
        <v>13845</v>
      </c>
      <c r="BI737" s="136" t="s">
        <v>31</v>
      </c>
      <c r="BJ737" s="128">
        <f>B737/B746</f>
        <v>4.9067211857909535E-2</v>
      </c>
      <c r="BK737" s="129">
        <f t="shared" ref="BK737" si="14110">C737/C746</f>
        <v>0.12111078801977319</v>
      </c>
      <c r="BL737" s="130">
        <f t="shared" ref="BL737" si="14111">D737/D746</f>
        <v>4.9335595137121852E-2</v>
      </c>
      <c r="BM737" s="131">
        <f t="shared" ref="BM737" si="14112">E737/E746</f>
        <v>8.4938571211891398E-2</v>
      </c>
      <c r="BN737" s="128">
        <f t="shared" ref="BN737" si="14113">F737/F746</f>
        <v>3.5564267712125452E-2</v>
      </c>
      <c r="BO737" s="129">
        <f t="shared" ref="BO737" si="14114">G737/G746</f>
        <v>0.11828892756727809</v>
      </c>
      <c r="BP737" s="130">
        <f t="shared" ref="BP737" si="14115">H737/H746</f>
        <v>5.267877157587985E-2</v>
      </c>
      <c r="BQ737" s="131">
        <f t="shared" ref="BQ737" si="14116">I737/I746</f>
        <v>0.10685135954479735</v>
      </c>
      <c r="BR737" s="128">
        <f t="shared" ref="BR737" si="14117">J737/J746</f>
        <v>9.5890410958904104E-2</v>
      </c>
      <c r="BS737" s="129">
        <f t="shared" ref="BS737" si="14118">K737/K746</f>
        <v>3.3881415047334329E-2</v>
      </c>
      <c r="BT737" s="130">
        <f t="shared" ref="BT737" si="14119">L737/L746</f>
        <v>0.12293433592725365</v>
      </c>
      <c r="BU737" s="128">
        <f t="shared" ref="BU737" si="14120">M737/M746</f>
        <v>2.8192509800650595E-2</v>
      </c>
      <c r="BV737" s="132">
        <f t="shared" ref="BV737" si="14121">N737/N746</f>
        <v>8.9936051521610952E-2</v>
      </c>
      <c r="BW737" s="133">
        <f t="shared" ref="BW737" si="14122">O737/O746</f>
        <v>5.5960967331353417E-2</v>
      </c>
      <c r="BX737" s="128">
        <f t="shared" ref="BX737" si="14123">P737/P746</f>
        <v>7.9666092006170044E-2</v>
      </c>
      <c r="BY737" s="129">
        <f t="shared" ref="BY737" si="14124">Q737/Q746</f>
        <v>7.7815813642815396E-2</v>
      </c>
      <c r="BZ737" s="130">
        <f t="shared" ref="BZ737" si="14125">R737/R746</f>
        <v>6.1893203883495146E-2</v>
      </c>
      <c r="CA737" s="131">
        <f t="shared" ref="CA737" si="14126">S737/S746</f>
        <v>9.1766668805749851E-2</v>
      </c>
      <c r="CB737" s="128">
        <f t="shared" ref="CB737" si="14127">T737/T746</f>
        <v>0.12775061124694376</v>
      </c>
      <c r="CC737" s="129">
        <f t="shared" ref="CC737" si="14128">U737/U746</f>
        <v>2.3745410036719705E-2</v>
      </c>
      <c r="CD737" s="130">
        <f t="shared" ref="CD737" si="14129">V737/V746</f>
        <v>0.12868000349436534</v>
      </c>
      <c r="CE737" s="131">
        <f t="shared" ref="CE737" si="14130">W737/W746</f>
        <v>5.2280472772097748E-2</v>
      </c>
      <c r="CF737" s="128">
        <f t="shared" ref="CF737" si="14131">X737/X746</f>
        <v>9.0864001587144139E-2</v>
      </c>
      <c r="CG737" s="129">
        <f t="shared" ref="CG737" si="14132">Y737/Y746</f>
        <v>5.0169587337478803E-2</v>
      </c>
      <c r="CH737" s="130">
        <f t="shared" ref="CH737" si="14133">Z737/Z746</f>
        <v>5.909617612977984E-2</v>
      </c>
      <c r="CI737" s="128">
        <f t="shared" ref="CI737" si="14134">AA737/AA746</f>
        <v>9.5252314123618995E-2</v>
      </c>
      <c r="CJ737" s="134">
        <f t="shared" ref="CJ737" si="14135">AB737/AB746</f>
        <v>7.2846953024956404E-2</v>
      </c>
      <c r="CK737" s="135">
        <f t="shared" ref="CK737" si="14136">AC737/AC746</f>
        <v>8.0374558796210291E-2</v>
      </c>
    </row>
    <row r="738" spans="1:89" x14ac:dyDescent="0.2">
      <c r="A738" s="145" t="s">
        <v>32</v>
      </c>
      <c r="B738" s="202">
        <v>891</v>
      </c>
      <c r="C738" s="196">
        <v>1223</v>
      </c>
      <c r="D738" s="197">
        <v>250</v>
      </c>
      <c r="E738" s="198">
        <v>446</v>
      </c>
      <c r="F738" s="195">
        <v>586</v>
      </c>
      <c r="G738" s="199">
        <v>1629</v>
      </c>
      <c r="H738" s="197">
        <v>1114</v>
      </c>
      <c r="I738" s="198">
        <v>1777</v>
      </c>
      <c r="J738" s="195">
        <v>311</v>
      </c>
      <c r="K738" s="196">
        <v>90</v>
      </c>
      <c r="L738" s="197">
        <v>1107</v>
      </c>
      <c r="M738" s="195">
        <v>378</v>
      </c>
      <c r="N738" s="200">
        <v>1840</v>
      </c>
      <c r="O738" s="203">
        <v>1162</v>
      </c>
      <c r="P738" s="195">
        <v>574</v>
      </c>
      <c r="Q738" s="196">
        <v>829</v>
      </c>
      <c r="R738" s="197">
        <v>680</v>
      </c>
      <c r="S738" s="198">
        <v>1059</v>
      </c>
      <c r="T738" s="195">
        <v>218</v>
      </c>
      <c r="U738" s="199">
        <v>73</v>
      </c>
      <c r="V738" s="197">
        <v>1276</v>
      </c>
      <c r="W738" s="204">
        <v>493</v>
      </c>
      <c r="X738" s="195">
        <v>517</v>
      </c>
      <c r="Y738" s="199">
        <v>305</v>
      </c>
      <c r="Z738" s="197">
        <v>1056</v>
      </c>
      <c r="AA738" s="195">
        <v>1509</v>
      </c>
      <c r="AB738" s="169">
        <f t="shared" si="13726"/>
        <v>10420</v>
      </c>
      <c r="AC738" s="170">
        <f t="shared" si="13727"/>
        <v>10973</v>
      </c>
      <c r="BI738" s="145" t="s">
        <v>32</v>
      </c>
      <c r="BJ738" s="128">
        <f>B738/B746</f>
        <v>5.6925632507027854E-2</v>
      </c>
      <c r="BK738" s="129">
        <f t="shared" ref="BK738" si="14137">C738/C746</f>
        <v>8.8906658912474554E-2</v>
      </c>
      <c r="BL738" s="130">
        <f t="shared" ref="BL738" si="14138">D738/D746</f>
        <v>3.5340684195646024E-2</v>
      </c>
      <c r="BM738" s="131">
        <f t="shared" ref="BM738" si="14139">E738/E746</f>
        <v>6.764750492947065E-2</v>
      </c>
      <c r="BN738" s="128">
        <f t="shared" ref="BN738" si="14140">F738/F746</f>
        <v>3.2819938392607113E-2</v>
      </c>
      <c r="BO738" s="129">
        <f t="shared" ref="BO738" si="14141">G738/G746</f>
        <v>0.10905074307136163</v>
      </c>
      <c r="BP738" s="130">
        <f t="shared" ref="BP738" si="14142">H738/H746</f>
        <v>4.994395875364268E-2</v>
      </c>
      <c r="BQ738" s="131">
        <f t="shared" ref="BQ738" si="14143">I738/I746</f>
        <v>8.2878597080360064E-2</v>
      </c>
      <c r="BR738" s="128">
        <f t="shared" ref="BR738" si="14144">J738/J746</f>
        <v>7.8893962455606287E-2</v>
      </c>
      <c r="BS738" s="129">
        <f t="shared" ref="BS738" si="14145">K738/K746</f>
        <v>2.2421524663677129E-2</v>
      </c>
      <c r="BT738" s="130">
        <f t="shared" ref="BT738" si="14146">L738/L746</f>
        <v>9.6791116551543238E-2</v>
      </c>
      <c r="BU738" s="128">
        <f t="shared" ref="BU738" si="14147">M738/M746</f>
        <v>3.1528901493035284E-2</v>
      </c>
      <c r="BV738" s="132">
        <f t="shared" ref="BV738" si="14148">N738/N746</f>
        <v>8.3450496621161954E-2</v>
      </c>
      <c r="BW738" s="133">
        <f t="shared" ref="BW738" si="14149">O738/O746</f>
        <v>4.9299957573186254E-2</v>
      </c>
      <c r="BX738" s="128">
        <f t="shared" ref="BX738" si="14150">P738/P746</f>
        <v>5.208238816804283E-2</v>
      </c>
      <c r="BY738" s="129">
        <f t="shared" ref="BY738" si="14151">Q738/Q746</f>
        <v>6.9215997328212403E-2</v>
      </c>
      <c r="BZ738" s="130">
        <f t="shared" ref="BZ738" si="14152">R738/R746</f>
        <v>4.8543689320388349E-2</v>
      </c>
      <c r="CA738" s="131">
        <f t="shared" ref="CA738" si="14153">S738/S746</f>
        <v>6.7958672912789578E-2</v>
      </c>
      <c r="CB738" s="128">
        <f t="shared" ref="CB738" si="14154">T738/T746</f>
        <v>6.662591687041565E-2</v>
      </c>
      <c r="CC738" s="129">
        <f t="shared" ref="CC738" si="14155">U738/U746</f>
        <v>1.7870257037943697E-2</v>
      </c>
      <c r="CD738" s="130">
        <f t="shared" ref="CD738" si="14156">V738/V746</f>
        <v>0.11147025421507818</v>
      </c>
      <c r="CE738" s="131">
        <f t="shared" ref="CE738" si="14157">W738/W746</f>
        <v>3.5747951562613296E-2</v>
      </c>
      <c r="CF738" s="128">
        <f t="shared" ref="CF738" si="14158">X738/X746</f>
        <v>5.1284594782263666E-2</v>
      </c>
      <c r="CG738" s="129">
        <f t="shared" ref="CG738" si="14159">Y738/Y746</f>
        <v>4.3103448275862072E-2</v>
      </c>
      <c r="CH738" s="130">
        <f t="shared" ref="CH738" si="14160">Z738/Z746</f>
        <v>4.7063018094304306E-2</v>
      </c>
      <c r="CI738" s="128">
        <f t="shared" ref="CI738" si="14161">AA738/AA746</f>
        <v>6.4368894766028237E-2</v>
      </c>
      <c r="CJ738" s="134">
        <f t="shared" ref="CJ738" si="14162">AB738/AB746</f>
        <v>6.037744595291486E-2</v>
      </c>
      <c r="CK738" s="135">
        <f t="shared" ref="CK738" si="14163">AC738/AC746</f>
        <v>6.3701699795652988E-2</v>
      </c>
    </row>
    <row r="739" spans="1:89" x14ac:dyDescent="0.2">
      <c r="A739" s="136" t="s">
        <v>33</v>
      </c>
      <c r="B739" s="205">
        <v>704</v>
      </c>
      <c r="C739" s="189">
        <v>713</v>
      </c>
      <c r="D739" s="190">
        <v>203</v>
      </c>
      <c r="E739" s="191">
        <v>400</v>
      </c>
      <c r="F739" s="188">
        <v>606</v>
      </c>
      <c r="G739" s="192">
        <v>1117</v>
      </c>
      <c r="H739" s="190">
        <v>803</v>
      </c>
      <c r="I739" s="191">
        <v>1430</v>
      </c>
      <c r="J739" s="188">
        <v>246</v>
      </c>
      <c r="K739" s="189">
        <v>67</v>
      </c>
      <c r="L739" s="190">
        <v>927</v>
      </c>
      <c r="M739" s="188">
        <v>422</v>
      </c>
      <c r="N739" s="193">
        <v>1162</v>
      </c>
      <c r="O739" s="206">
        <v>1150</v>
      </c>
      <c r="P739" s="188">
        <v>459</v>
      </c>
      <c r="Q739" s="189">
        <v>694</v>
      </c>
      <c r="R739" s="190">
        <v>674</v>
      </c>
      <c r="S739" s="191">
        <v>891</v>
      </c>
      <c r="T739" s="188">
        <v>147</v>
      </c>
      <c r="U739" s="192">
        <v>123</v>
      </c>
      <c r="V739" s="190">
        <v>818</v>
      </c>
      <c r="W739" s="207">
        <v>506</v>
      </c>
      <c r="X739" s="188">
        <v>317</v>
      </c>
      <c r="Y739" s="192">
        <v>365</v>
      </c>
      <c r="Z739" s="190">
        <v>831</v>
      </c>
      <c r="AA739" s="188">
        <v>1154</v>
      </c>
      <c r="AB739" s="169">
        <f t="shared" si="13726"/>
        <v>7897</v>
      </c>
      <c r="AC739" s="170">
        <f t="shared" si="13727"/>
        <v>9032</v>
      </c>
      <c r="BI739" s="136" t="s">
        <v>33</v>
      </c>
      <c r="BJ739" s="128">
        <f>B739/B746</f>
        <v>4.4978277536417074E-2</v>
      </c>
      <c r="BK739" s="129">
        <f t="shared" ref="BK739" si="14164">C739/C746</f>
        <v>5.1831927886013374E-2</v>
      </c>
      <c r="BL739" s="130">
        <f t="shared" ref="BL739" si="14165">D739/D746</f>
        <v>2.8696635566864574E-2</v>
      </c>
      <c r="BM739" s="131">
        <f t="shared" ref="BM739" si="14166">E739/E746</f>
        <v>6.067040800849386E-2</v>
      </c>
      <c r="BN739" s="128">
        <f t="shared" ref="BN739" si="14167">F739/F746</f>
        <v>3.3940072808737051E-2</v>
      </c>
      <c r="BO739" s="129">
        <f t="shared" ref="BO739" si="14168">G739/G746</f>
        <v>7.4775739724193338E-2</v>
      </c>
      <c r="BP739" s="130">
        <f t="shared" ref="BP739" si="14169">H739/H746</f>
        <v>3.6000896659941717E-2</v>
      </c>
      <c r="BQ739" s="131">
        <f t="shared" ref="BQ739" si="14170">I739/I746</f>
        <v>6.6694650436080402E-2</v>
      </c>
      <c r="BR739" s="128">
        <f t="shared" ref="BR739" si="14171">J739/J746</f>
        <v>6.2404870624048703E-2</v>
      </c>
      <c r="BS739" s="129">
        <f t="shared" ref="BS739" si="14172">K739/K746</f>
        <v>1.6691579471848531E-2</v>
      </c>
      <c r="BT739" s="130">
        <f t="shared" ref="BT739" si="14173">L739/L746</f>
        <v>8.105272361633295E-2</v>
      </c>
      <c r="BU739" s="128">
        <f t="shared" ref="BU739" si="14174">M739/M746</f>
        <v>3.5198932354658437E-2</v>
      </c>
      <c r="BV739" s="132">
        <f t="shared" ref="BV739" si="14175">N739/N746</f>
        <v>5.2700802757494669E-2</v>
      </c>
      <c r="BW739" s="133">
        <f t="shared" ref="BW739" si="14176">O739/O746</f>
        <v>4.8790835808230799E-2</v>
      </c>
      <c r="BX739" s="128">
        <f t="shared" ref="BX739" si="14177">P739/P746</f>
        <v>4.1647763360856543E-2</v>
      </c>
      <c r="BY739" s="129">
        <f t="shared" ref="BY739" si="14178">Q739/Q746</f>
        <v>5.794439342072305E-2</v>
      </c>
      <c r="BZ739" s="130">
        <f t="shared" ref="BZ739" si="14179">R739/R746</f>
        <v>4.8115362649914332E-2</v>
      </c>
      <c r="CA739" s="131">
        <f t="shared" ref="CA739" si="14180">S739/S746</f>
        <v>5.7177693640505678E-2</v>
      </c>
      <c r="CB739" s="128">
        <f t="shared" ref="CB739" si="14181">T739/T746</f>
        <v>4.4926650366748165E-2</v>
      </c>
      <c r="CC739" s="129">
        <f t="shared" ref="CC739" si="14182">U739/U746</f>
        <v>3.011015911872705E-2</v>
      </c>
      <c r="CD739" s="130">
        <f t="shared" ref="CD739" si="14183">V739/V746</f>
        <v>7.1459771119070495E-2</v>
      </c>
      <c r="CE739" s="131">
        <f t="shared" ref="CE739" si="14184">W739/W746</f>
        <v>3.6690595315785654E-2</v>
      </c>
      <c r="CF739" s="128">
        <f t="shared" ref="CF739" si="14185">X739/X746</f>
        <v>3.1445293125681978E-2</v>
      </c>
      <c r="CG739" s="129">
        <f t="shared" ref="CG739" si="14186">Y739/Y746</f>
        <v>5.1582815149802147E-2</v>
      </c>
      <c r="CH739" s="130">
        <f t="shared" ref="CH739" si="14187">Z739/Z746</f>
        <v>3.7035386398074695E-2</v>
      </c>
      <c r="CI739" s="128">
        <f t="shared" ref="CI739" si="14188">AA739/AA746</f>
        <v>4.9225781683231669E-2</v>
      </c>
      <c r="CJ739" s="134">
        <f t="shared" ref="CJ739" si="14189">AB739/AB746</f>
        <v>4.5758223674680298E-2</v>
      </c>
      <c r="CK739" s="135">
        <f t="shared" ref="CK739" si="14190">AC739/AC746</f>
        <v>5.2433587219022852E-2</v>
      </c>
    </row>
    <row r="740" spans="1:89" x14ac:dyDescent="0.2">
      <c r="A740" s="145" t="s">
        <v>34</v>
      </c>
      <c r="B740" s="202">
        <v>147</v>
      </c>
      <c r="C740" s="196">
        <v>456</v>
      </c>
      <c r="D740" s="197">
        <v>87</v>
      </c>
      <c r="E740" s="198">
        <v>246</v>
      </c>
      <c r="F740" s="195">
        <v>273</v>
      </c>
      <c r="G740" s="199">
        <v>612</v>
      </c>
      <c r="H740" s="197">
        <v>351</v>
      </c>
      <c r="I740" s="198">
        <v>669</v>
      </c>
      <c r="J740" s="195">
        <v>59</v>
      </c>
      <c r="K740" s="196">
        <v>32</v>
      </c>
      <c r="L740" s="197">
        <v>315</v>
      </c>
      <c r="M740" s="195">
        <v>290</v>
      </c>
      <c r="N740" s="200">
        <v>492</v>
      </c>
      <c r="O740" s="203">
        <v>687</v>
      </c>
      <c r="P740" s="195">
        <v>233</v>
      </c>
      <c r="Q740" s="196">
        <v>343</v>
      </c>
      <c r="R740" s="197">
        <v>411</v>
      </c>
      <c r="S740" s="198">
        <v>420</v>
      </c>
      <c r="T740" s="195">
        <v>113</v>
      </c>
      <c r="U740" s="199">
        <v>107</v>
      </c>
      <c r="V740" s="197">
        <v>279</v>
      </c>
      <c r="W740" s="204">
        <v>299</v>
      </c>
      <c r="X740" s="195">
        <v>193</v>
      </c>
      <c r="Y740" s="199">
        <v>314</v>
      </c>
      <c r="Z740" s="197">
        <v>574</v>
      </c>
      <c r="AA740" s="195">
        <v>602</v>
      </c>
      <c r="AB740" s="169">
        <f t="shared" si="13726"/>
        <v>3527</v>
      </c>
      <c r="AC740" s="170">
        <f t="shared" si="13727"/>
        <v>5077</v>
      </c>
      <c r="BI740" s="145" t="s">
        <v>34</v>
      </c>
      <c r="BJ740" s="128">
        <f>B740/B746</f>
        <v>9.3917710196779972E-3</v>
      </c>
      <c r="BK740" s="129">
        <f t="shared" ref="BK740" si="14191">C740/C746</f>
        <v>3.3149171270718231E-2</v>
      </c>
      <c r="BL740" s="130">
        <f t="shared" ref="BL740" si="14192">D740/D746</f>
        <v>1.2298558100084818E-2</v>
      </c>
      <c r="BM740" s="131">
        <f t="shared" ref="BM740" si="14193">E740/E746</f>
        <v>3.7312300925223724E-2</v>
      </c>
      <c r="BN740" s="128">
        <f t="shared" ref="BN740" si="14194">F740/F746</f>
        <v>1.5289834780173621E-2</v>
      </c>
      <c r="BO740" s="129">
        <f t="shared" ref="BO740" si="14195">G740/G746</f>
        <v>4.0969339938412105E-2</v>
      </c>
      <c r="BP740" s="130">
        <f t="shared" ref="BP740" si="14196">H740/H746</f>
        <v>1.5736381977135172E-2</v>
      </c>
      <c r="BQ740" s="131">
        <f t="shared" ref="BQ740" si="14197">I740/I746</f>
        <v>3.1201902896320133E-2</v>
      </c>
      <c r="BR740" s="128">
        <f t="shared" ref="BR740" si="14198">J740/J746</f>
        <v>1.4967021816336884E-2</v>
      </c>
      <c r="BS740" s="129">
        <f t="shared" ref="BS740" si="14199">K740/K746</f>
        <v>7.9720976581963126E-3</v>
      </c>
      <c r="BT740" s="130">
        <f t="shared" ref="BT740" si="14200">L740/L746</f>
        <v>2.7542187636617994E-2</v>
      </c>
      <c r="BU740" s="128">
        <f t="shared" ref="BU740" si="14201">M740/M746</f>
        <v>2.4188839769788972E-2</v>
      </c>
      <c r="BV740" s="132">
        <f t="shared" ref="BV740" si="14202">N740/N746</f>
        <v>2.2313937140006349E-2</v>
      </c>
      <c r="BW740" s="133">
        <f t="shared" ref="BW740" si="14203">O740/O746</f>
        <v>2.9147221043699618E-2</v>
      </c>
      <c r="BX740" s="128">
        <f t="shared" ref="BX740" si="14204">P740/P746</f>
        <v>2.1141457218038291E-2</v>
      </c>
      <c r="BY740" s="129">
        <f t="shared" ref="BY740" si="14205">Q740/Q746</f>
        <v>2.863822326125073E-2</v>
      </c>
      <c r="BZ740" s="130">
        <f t="shared" ref="BZ740" si="14206">R740/R746</f>
        <v>2.9340376927470019E-2</v>
      </c>
      <c r="CA740" s="131">
        <f t="shared" ref="CA740" si="14207">S740/S746</f>
        <v>2.6952448180709746E-2</v>
      </c>
      <c r="CB740" s="128">
        <f t="shared" ref="CB740" si="14208">T740/T746</f>
        <v>3.4535452322738386E-2</v>
      </c>
      <c r="CC740" s="129">
        <f t="shared" ref="CC740" si="14209">U740/U746</f>
        <v>2.6193390452876376E-2</v>
      </c>
      <c r="CD740" s="130">
        <f t="shared" ref="CD740" si="14210">V740/V746</f>
        <v>2.437319821787368E-2</v>
      </c>
      <c r="CE740" s="131">
        <f t="shared" ref="CE740" si="14211">W740/W746</f>
        <v>2.1680806322964253E-2</v>
      </c>
      <c r="CF740" s="128">
        <f t="shared" ref="CF740" si="14212">X740/X746</f>
        <v>1.9144926098601328E-2</v>
      </c>
      <c r="CG740" s="129">
        <f t="shared" ref="CG740" si="14213">Y740/Y746</f>
        <v>4.437535330695308E-2</v>
      </c>
      <c r="CH740" s="130">
        <f t="shared" ref="CH740" si="14214">Z740/Z746</f>
        <v>2.5581602638381318E-2</v>
      </c>
      <c r="CI740" s="128">
        <f t="shared" ref="CI740" si="14215">AA740/AA746</f>
        <v>2.5679307255897284E-2</v>
      </c>
      <c r="CJ740" s="134">
        <f t="shared" ref="CJ740" si="14216">AB740/AB746</f>
        <v>2.0436780410358034E-2</v>
      </c>
      <c r="CK740" s="135">
        <f t="shared" ref="CK740" si="14217">AC740/AC746</f>
        <v>2.947357421512168E-2</v>
      </c>
    </row>
    <row r="741" spans="1:89" x14ac:dyDescent="0.2">
      <c r="A741" s="136" t="s">
        <v>35</v>
      </c>
      <c r="B741" s="205">
        <v>0</v>
      </c>
      <c r="C741" s="189">
        <v>68</v>
      </c>
      <c r="D741" s="190">
        <v>2</v>
      </c>
      <c r="E741" s="191">
        <v>81</v>
      </c>
      <c r="F741" s="188">
        <v>8</v>
      </c>
      <c r="G741" s="192">
        <v>160</v>
      </c>
      <c r="H741" s="190">
        <v>33</v>
      </c>
      <c r="I741" s="191">
        <v>148</v>
      </c>
      <c r="J741" s="188">
        <v>9</v>
      </c>
      <c r="K741" s="189">
        <v>7</v>
      </c>
      <c r="L741" s="190">
        <v>52</v>
      </c>
      <c r="M741" s="188">
        <v>38</v>
      </c>
      <c r="N741" s="193">
        <v>78</v>
      </c>
      <c r="O741" s="206">
        <v>104</v>
      </c>
      <c r="P741" s="188">
        <v>40</v>
      </c>
      <c r="Q741" s="189">
        <v>52</v>
      </c>
      <c r="R741" s="190">
        <v>58</v>
      </c>
      <c r="S741" s="191">
        <v>18</v>
      </c>
      <c r="T741" s="188">
        <v>5</v>
      </c>
      <c r="U741" s="192">
        <v>5</v>
      </c>
      <c r="V741" s="190">
        <v>36</v>
      </c>
      <c r="W741" s="207">
        <v>11</v>
      </c>
      <c r="X741" s="188">
        <v>19</v>
      </c>
      <c r="Y741" s="192">
        <v>19</v>
      </c>
      <c r="Z741" s="190">
        <v>38</v>
      </c>
      <c r="AA741" s="188">
        <v>29</v>
      </c>
      <c r="AB741" s="169">
        <f t="shared" si="13726"/>
        <v>378</v>
      </c>
      <c r="AC741" s="170">
        <f t="shared" si="13727"/>
        <v>740</v>
      </c>
      <c r="BI741" s="136" t="s">
        <v>35</v>
      </c>
      <c r="BJ741" s="128">
        <f>B741/B746</f>
        <v>0</v>
      </c>
      <c r="BK741" s="129">
        <f t="shared" ref="BK741" si="14218">C741/C746</f>
        <v>4.9432974701948242E-3</v>
      </c>
      <c r="BL741" s="130">
        <f t="shared" ref="BL741" si="14219">D741/D746</f>
        <v>2.827254735651682E-4</v>
      </c>
      <c r="BM741" s="131">
        <f t="shared" ref="BM741" si="14220">E741/E746</f>
        <v>1.2285757621720007E-2</v>
      </c>
      <c r="BN741" s="128">
        <f t="shared" ref="BN741" si="14221">F741/F746</f>
        <v>4.4805376645197422E-4</v>
      </c>
      <c r="BO741" s="129">
        <f t="shared" ref="BO741" si="14222">G741/G746</f>
        <v>1.0710938545990093E-2</v>
      </c>
      <c r="BP741" s="130">
        <f t="shared" ref="BP741" si="14223">H741/H746</f>
        <v>1.4794889038332213E-3</v>
      </c>
      <c r="BQ741" s="131">
        <f t="shared" ref="BQ741" si="14224">I741/I746</f>
        <v>6.9026631220558739E-3</v>
      </c>
      <c r="BR741" s="128">
        <f t="shared" ref="BR741" si="14225">J741/J746</f>
        <v>2.2831050228310501E-3</v>
      </c>
      <c r="BS741" s="129">
        <f t="shared" ref="BS741" si="14226">K741/K746</f>
        <v>1.7438963627304435E-3</v>
      </c>
      <c r="BT741" s="130">
        <f t="shared" ref="BT741" si="14227">L741/L746</f>
        <v>4.5466468479496373E-3</v>
      </c>
      <c r="BU741" s="128">
        <f t="shared" ref="BU741" si="14228">M741/M746</f>
        <v>3.1695721077654518E-3</v>
      </c>
      <c r="BV741" s="132">
        <f t="shared" ref="BV741" si="14229">N741/N746</f>
        <v>3.5375754002449091E-3</v>
      </c>
      <c r="BW741" s="133">
        <f t="shared" ref="BW741" si="14230">O741/O746</f>
        <v>4.4123886296139163E-3</v>
      </c>
      <c r="BX741" s="128">
        <f t="shared" ref="BX741" si="14231">P741/P746</f>
        <v>3.629434715543054E-3</v>
      </c>
      <c r="BY741" s="129">
        <f t="shared" ref="BY741" si="14232">Q741/Q746</f>
        <v>4.3416548384403444E-3</v>
      </c>
      <c r="BZ741" s="130">
        <f t="shared" ref="BZ741" si="14233">R741/R746</f>
        <v>4.1404911479154772E-3</v>
      </c>
      <c r="CA741" s="131">
        <f t="shared" ref="CA741" si="14234">S741/S746</f>
        <v>1.1551049220304178E-3</v>
      </c>
      <c r="CB741" s="128">
        <f t="shared" ref="CB741" si="14235">T741/T746</f>
        <v>1.528117359413203E-3</v>
      </c>
      <c r="CC741" s="129">
        <f t="shared" ref="CC741" si="14236">U741/U746</f>
        <v>1.2239902080783353E-3</v>
      </c>
      <c r="CD741" s="130">
        <f t="shared" ref="CD741" si="14237">V741/V746</f>
        <v>3.1449288023062813E-3</v>
      </c>
      <c r="CE741" s="131">
        <f t="shared" ref="CE741" si="14238">W741/W746</f>
        <v>7.9762163729968816E-4</v>
      </c>
      <c r="CF741" s="128">
        <f t="shared" ref="CF741" si="14239">X741/X746</f>
        <v>1.8847336573752603E-3</v>
      </c>
      <c r="CG741" s="129">
        <f t="shared" ref="CG741" si="14240">Y741/Y746</f>
        <v>2.6851328434143585E-3</v>
      </c>
      <c r="CH741" s="130">
        <f t="shared" ref="CH741" si="14241">Z741/Z746</f>
        <v>1.693555575363223E-3</v>
      </c>
      <c r="CI741" s="128">
        <f t="shared" ref="CI741" si="14242">AA741/AA746</f>
        <v>1.2370430405664805E-3</v>
      </c>
      <c r="CJ741" s="134">
        <f t="shared" ref="CJ741" si="14243">AB741/AB746</f>
        <v>2.1902758704608269E-3</v>
      </c>
      <c r="CK741" s="135">
        <f t="shared" ref="CK741" si="14244">AC741/AC746</f>
        <v>4.2959316366338474E-3</v>
      </c>
    </row>
    <row r="742" spans="1:89" x14ac:dyDescent="0.2">
      <c r="A742" s="145" t="s">
        <v>36</v>
      </c>
      <c r="B742" s="202">
        <v>0</v>
      </c>
      <c r="C742" s="196">
        <v>0</v>
      </c>
      <c r="D742" s="197">
        <v>0</v>
      </c>
      <c r="E742" s="198">
        <v>0</v>
      </c>
      <c r="F742" s="195">
        <v>0</v>
      </c>
      <c r="G742" s="199">
        <v>0</v>
      </c>
      <c r="H742" s="197">
        <v>0</v>
      </c>
      <c r="I742" s="198">
        <v>0</v>
      </c>
      <c r="J742" s="195">
        <v>0</v>
      </c>
      <c r="K742" s="199">
        <v>0</v>
      </c>
      <c r="L742" s="197">
        <v>0</v>
      </c>
      <c r="M742" s="195">
        <v>0</v>
      </c>
      <c r="N742" s="200">
        <v>0</v>
      </c>
      <c r="O742" s="203">
        <v>0</v>
      </c>
      <c r="P742" s="195">
        <v>0</v>
      </c>
      <c r="Q742" s="199">
        <v>0</v>
      </c>
      <c r="R742" s="197">
        <v>0</v>
      </c>
      <c r="S742" s="198">
        <v>0</v>
      </c>
      <c r="T742" s="195">
        <v>0</v>
      </c>
      <c r="U742" s="199">
        <v>0</v>
      </c>
      <c r="V742" s="197">
        <v>0</v>
      </c>
      <c r="W742" s="198">
        <v>0</v>
      </c>
      <c r="X742" s="195">
        <v>0</v>
      </c>
      <c r="Y742" s="199">
        <v>0</v>
      </c>
      <c r="Z742" s="197">
        <v>0</v>
      </c>
      <c r="AA742" s="195">
        <v>0</v>
      </c>
      <c r="AB742" s="169">
        <f t="shared" si="13726"/>
        <v>0</v>
      </c>
      <c r="AC742" s="170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71">
        <f t="shared" ref="AB743:AB745" si="14272">SUM(B743,D743,F743,H743,J743,L743,N743,P743,R743,T743,V743,X743,Z743)</f>
        <v>0</v>
      </c>
      <c r="AC743" s="172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71">
        <f t="shared" si="14272"/>
        <v>0</v>
      </c>
      <c r="AC744" s="172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71">
        <f t="shared" si="14272"/>
        <v>0</v>
      </c>
      <c r="AC745" s="172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4.25" thickTop="1" thickBot="1" x14ac:dyDescent="0.25">
      <c r="A746" s="266" t="s">
        <v>13</v>
      </c>
      <c r="B746" s="20">
        <f t="shared" ref="B746:AA746" si="14355">SUM(B723:B745)</f>
        <v>15652</v>
      </c>
      <c r="C746" s="21">
        <f t="shared" si="14355"/>
        <v>13756</v>
      </c>
      <c r="D746" s="20">
        <f t="shared" si="14355"/>
        <v>7074</v>
      </c>
      <c r="E746" s="21">
        <f t="shared" si="14355"/>
        <v>6593</v>
      </c>
      <c r="F746" s="20">
        <f t="shared" si="14355"/>
        <v>17855</v>
      </c>
      <c r="G746" s="21">
        <f t="shared" si="14355"/>
        <v>14938</v>
      </c>
      <c r="H746" s="20">
        <f t="shared" si="14355"/>
        <v>22305</v>
      </c>
      <c r="I746" s="21">
        <f t="shared" si="14355"/>
        <v>21441</v>
      </c>
      <c r="J746" s="20">
        <f t="shared" si="14355"/>
        <v>3942</v>
      </c>
      <c r="K746" s="21">
        <f t="shared" si="14355"/>
        <v>4014</v>
      </c>
      <c r="L746" s="20">
        <f t="shared" si="14355"/>
        <v>11437</v>
      </c>
      <c r="M746" s="21">
        <f t="shared" si="14355"/>
        <v>11989</v>
      </c>
      <c r="N746" s="20">
        <f t="shared" si="14355"/>
        <v>22049</v>
      </c>
      <c r="O746" s="21">
        <f t="shared" si="14355"/>
        <v>23570</v>
      </c>
      <c r="P746" s="20">
        <f t="shared" si="14355"/>
        <v>11021</v>
      </c>
      <c r="Q746" s="21">
        <f t="shared" si="14355"/>
        <v>11977</v>
      </c>
      <c r="R746" s="20">
        <f t="shared" si="14355"/>
        <v>14008</v>
      </c>
      <c r="S746" s="21">
        <f t="shared" si="14355"/>
        <v>15583</v>
      </c>
      <c r="T746" s="20">
        <f t="shared" si="14355"/>
        <v>3272</v>
      </c>
      <c r="U746" s="21">
        <f t="shared" si="14355"/>
        <v>4085</v>
      </c>
      <c r="V746" s="20">
        <f t="shared" si="14355"/>
        <v>11447</v>
      </c>
      <c r="W746" s="21">
        <f t="shared" si="14355"/>
        <v>13791</v>
      </c>
      <c r="X746" s="20">
        <f t="shared" si="14355"/>
        <v>10081</v>
      </c>
      <c r="Y746" s="21">
        <f t="shared" si="14355"/>
        <v>7076</v>
      </c>
      <c r="Z746" s="20">
        <f t="shared" si="14355"/>
        <v>22438</v>
      </c>
      <c r="AA746" s="21">
        <f t="shared" si="14355"/>
        <v>23443</v>
      </c>
      <c r="AB746" s="173">
        <f>SUM(AB722:AB745)</f>
        <v>172581</v>
      </c>
      <c r="AC746" s="174">
        <f t="shared" ref="AC746" si="14356">SUM(AC722:AC745)</f>
        <v>172256</v>
      </c>
      <c r="BI746" s="266" t="s">
        <v>13</v>
      </c>
      <c r="BJ746" s="154">
        <f>SUM(BJ722:BJ745)</f>
        <v>1</v>
      </c>
      <c r="BK746" s="155">
        <f t="shared" ref="BK746:CK746" si="14357">SUM(BK722:BK745)</f>
        <v>1</v>
      </c>
      <c r="BL746" s="154">
        <f t="shared" si="14357"/>
        <v>1</v>
      </c>
      <c r="BM746" s="155">
        <f t="shared" si="14357"/>
        <v>1</v>
      </c>
      <c r="BN746" s="154">
        <f t="shared" si="14357"/>
        <v>1</v>
      </c>
      <c r="BO746" s="155">
        <f t="shared" si="14357"/>
        <v>1</v>
      </c>
      <c r="BP746" s="154">
        <f t="shared" si="14357"/>
        <v>1</v>
      </c>
      <c r="BQ746" s="155">
        <f t="shared" si="14357"/>
        <v>1</v>
      </c>
      <c r="BR746" s="154">
        <f t="shared" si="14357"/>
        <v>1.0000000000000002</v>
      </c>
      <c r="BS746" s="155">
        <f t="shared" si="14357"/>
        <v>1</v>
      </c>
      <c r="BT746" s="154">
        <f t="shared" si="14357"/>
        <v>1</v>
      </c>
      <c r="BU746" s="155">
        <f t="shared" si="14357"/>
        <v>1</v>
      </c>
      <c r="BV746" s="154">
        <f t="shared" si="14357"/>
        <v>1.0000000000000002</v>
      </c>
      <c r="BW746" s="155">
        <f t="shared" si="14357"/>
        <v>1.0000000000000002</v>
      </c>
      <c r="BX746" s="154">
        <f t="shared" si="14357"/>
        <v>0.99999999999999989</v>
      </c>
      <c r="BY746" s="155">
        <f t="shared" si="14357"/>
        <v>0.99999999999999978</v>
      </c>
      <c r="BZ746" s="154">
        <f t="shared" si="14357"/>
        <v>1</v>
      </c>
      <c r="CA746" s="155">
        <f t="shared" si="14357"/>
        <v>1</v>
      </c>
      <c r="CB746" s="154">
        <f t="shared" si="14357"/>
        <v>0.99999999999999989</v>
      </c>
      <c r="CC746" s="155">
        <f t="shared" si="14357"/>
        <v>0.99999999999999978</v>
      </c>
      <c r="CD746" s="154">
        <f t="shared" si="14357"/>
        <v>1</v>
      </c>
      <c r="CE746" s="155">
        <f t="shared" si="14357"/>
        <v>1.0000000000000002</v>
      </c>
      <c r="CF746" s="154">
        <f t="shared" si="14357"/>
        <v>1</v>
      </c>
      <c r="CG746" s="155">
        <f t="shared" si="14357"/>
        <v>0.99999999999999978</v>
      </c>
      <c r="CH746" s="154">
        <f t="shared" si="14357"/>
        <v>1</v>
      </c>
      <c r="CI746" s="155">
        <f t="shared" si="14357"/>
        <v>1</v>
      </c>
      <c r="CJ746" s="154">
        <f t="shared" si="14357"/>
        <v>1</v>
      </c>
      <c r="CK746" s="155">
        <f t="shared" si="14357"/>
        <v>0.99999999999999989</v>
      </c>
    </row>
    <row r="747" spans="1:89" ht="13.5" thickTop="1" x14ac:dyDescent="0.2">
      <c r="A747" s="186"/>
    </row>
    <row r="749" spans="1:89" x14ac:dyDescent="0.2">
      <c r="A749" s="300">
        <f>+A718+1</f>
        <v>44586</v>
      </c>
      <c r="B749" s="300"/>
      <c r="C749" s="300"/>
      <c r="D749" s="300"/>
      <c r="BI749" s="305">
        <f>+BI687+2</f>
        <v>44586</v>
      </c>
      <c r="BJ749" s="305"/>
      <c r="BK749" s="305"/>
      <c r="BL749" s="305"/>
    </row>
    <row r="750" spans="1:89" ht="13.5" thickBot="1" x14ac:dyDescent="0.25">
      <c r="AE750" s="269" t="s">
        <v>84</v>
      </c>
    </row>
    <row r="751" spans="1:89" ht="14.25" thickTop="1" thickBot="1" x14ac:dyDescent="0.25">
      <c r="A751" s="296" t="s">
        <v>0</v>
      </c>
      <c r="B751" s="298" t="s">
        <v>1</v>
      </c>
      <c r="C751" s="299"/>
      <c r="D751" s="298" t="s">
        <v>2</v>
      </c>
      <c r="E751" s="299"/>
      <c r="F751" s="298" t="s">
        <v>3</v>
      </c>
      <c r="G751" s="299"/>
      <c r="H751" s="298" t="s">
        <v>4</v>
      </c>
      <c r="I751" s="299"/>
      <c r="J751" s="298" t="s">
        <v>5</v>
      </c>
      <c r="K751" s="299"/>
      <c r="L751" s="298" t="s">
        <v>6</v>
      </c>
      <c r="M751" s="299"/>
      <c r="N751" s="298" t="s">
        <v>7</v>
      </c>
      <c r="O751" s="299"/>
      <c r="P751" s="298" t="s">
        <v>8</v>
      </c>
      <c r="Q751" s="299"/>
      <c r="R751" s="298" t="s">
        <v>9</v>
      </c>
      <c r="S751" s="299"/>
      <c r="T751" s="298" t="s">
        <v>10</v>
      </c>
      <c r="U751" s="299"/>
      <c r="V751" s="298" t="s">
        <v>11</v>
      </c>
      <c r="W751" s="299"/>
      <c r="X751" s="298" t="s">
        <v>12</v>
      </c>
      <c r="Y751" s="299"/>
      <c r="Z751" s="301" t="s">
        <v>40</v>
      </c>
      <c r="AA751" s="302"/>
      <c r="AB751" s="303" t="s">
        <v>41</v>
      </c>
      <c r="AC751" s="304"/>
      <c r="AE751" s="296" t="s">
        <v>0</v>
      </c>
      <c r="AF751" s="298" t="s">
        <v>1</v>
      </c>
      <c r="AG751" s="299"/>
      <c r="AH751" s="298" t="s">
        <v>2</v>
      </c>
      <c r="AI751" s="299"/>
      <c r="AJ751" s="298" t="s">
        <v>3</v>
      </c>
      <c r="AK751" s="299"/>
      <c r="AL751" s="298" t="s">
        <v>4</v>
      </c>
      <c r="AM751" s="299"/>
      <c r="AN751" s="298" t="s">
        <v>5</v>
      </c>
      <c r="AO751" s="299"/>
      <c r="AP751" s="298" t="s">
        <v>6</v>
      </c>
      <c r="AQ751" s="299"/>
      <c r="AR751" s="298" t="s">
        <v>7</v>
      </c>
      <c r="AS751" s="299"/>
      <c r="AT751" s="298" t="s">
        <v>8</v>
      </c>
      <c r="AU751" s="299"/>
      <c r="AV751" s="298" t="s">
        <v>9</v>
      </c>
      <c r="AW751" s="299"/>
      <c r="AX751" s="298" t="s">
        <v>10</v>
      </c>
      <c r="AY751" s="299"/>
      <c r="AZ751" s="298" t="s">
        <v>11</v>
      </c>
      <c r="BA751" s="299"/>
      <c r="BB751" s="298" t="s">
        <v>12</v>
      </c>
      <c r="BC751" s="299"/>
      <c r="BD751" s="301" t="s">
        <v>40</v>
      </c>
      <c r="BE751" s="302"/>
      <c r="BF751" s="303" t="s">
        <v>41</v>
      </c>
      <c r="BG751" s="304"/>
      <c r="BI751" s="296" t="s">
        <v>0</v>
      </c>
      <c r="BJ751" s="298" t="s">
        <v>1</v>
      </c>
      <c r="BK751" s="299"/>
      <c r="BL751" s="298" t="s">
        <v>2</v>
      </c>
      <c r="BM751" s="299"/>
      <c r="BN751" s="298" t="s">
        <v>3</v>
      </c>
      <c r="BO751" s="299"/>
      <c r="BP751" s="298" t="s">
        <v>4</v>
      </c>
      <c r="BQ751" s="299"/>
      <c r="BR751" s="298" t="s">
        <v>5</v>
      </c>
      <c r="BS751" s="299"/>
      <c r="BT751" s="298" t="s">
        <v>6</v>
      </c>
      <c r="BU751" s="299"/>
      <c r="BV751" s="298" t="s">
        <v>7</v>
      </c>
      <c r="BW751" s="299"/>
      <c r="BX751" s="298" t="s">
        <v>8</v>
      </c>
      <c r="BY751" s="299"/>
      <c r="BZ751" s="298" t="s">
        <v>9</v>
      </c>
      <c r="CA751" s="299"/>
      <c r="CB751" s="298" t="s">
        <v>10</v>
      </c>
      <c r="CC751" s="299"/>
      <c r="CD751" s="298" t="s">
        <v>11</v>
      </c>
      <c r="CE751" s="299"/>
      <c r="CF751" s="298" t="s">
        <v>12</v>
      </c>
      <c r="CG751" s="299"/>
      <c r="CH751" s="301" t="s">
        <v>40</v>
      </c>
      <c r="CI751" s="302"/>
      <c r="CJ751" s="298" t="s">
        <v>41</v>
      </c>
      <c r="CK751" s="299"/>
    </row>
    <row r="752" spans="1:89" ht="15" thickTop="1" thickBot="1" x14ac:dyDescent="0.3">
      <c r="A752" s="297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75" t="s">
        <v>14</v>
      </c>
      <c r="AC752" s="176" t="s">
        <v>15</v>
      </c>
      <c r="AE752" s="297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75" t="s">
        <v>14</v>
      </c>
      <c r="BG752" s="176" t="s">
        <v>15</v>
      </c>
      <c r="BI752" s="297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85"/>
      <c r="D753" s="126"/>
      <c r="E753" s="179"/>
      <c r="F753" s="125"/>
      <c r="G753" s="127"/>
      <c r="H753" s="126"/>
      <c r="I753" s="179"/>
      <c r="J753" s="125"/>
      <c r="K753" s="127"/>
      <c r="L753" s="126"/>
      <c r="M753" s="125"/>
      <c r="N753" s="178"/>
      <c r="O753" s="180"/>
      <c r="P753" s="125"/>
      <c r="Q753" s="127"/>
      <c r="R753" s="126"/>
      <c r="S753" s="179"/>
      <c r="T753" s="125"/>
      <c r="U753" s="127"/>
      <c r="V753" s="126"/>
      <c r="W753" s="179"/>
      <c r="X753" s="125"/>
      <c r="Y753" s="127"/>
      <c r="Z753" s="183"/>
      <c r="AA753" s="184"/>
      <c r="AB753" s="169">
        <f>B753+D753+F753+H753+J753+L753+N753+P753+R753+T753+V753+X753+Z753</f>
        <v>0</v>
      </c>
      <c r="AC753" s="170">
        <f>C753+E753+G753+I753+K753+M753+O753+Q753+S753+U753+W753+Y753+AA753</f>
        <v>0</v>
      </c>
      <c r="AE753" s="272" t="str">
        <f>$AE$9</f>
        <v>07:00 - 07:59</v>
      </c>
      <c r="AF753" s="125">
        <f>SUMIF($A$9:$A$32,$AE753,B$753:B$776)</f>
        <v>1558</v>
      </c>
      <c r="AG753" s="185">
        <f t="shared" ref="AG753:AV755" si="14358">SUMIF($A$9:$A$32,$AE753,C$753:C$776)</f>
        <v>582</v>
      </c>
      <c r="AH753" s="126">
        <f t="shared" si="14358"/>
        <v>585</v>
      </c>
      <c r="AI753" s="179">
        <f t="shared" si="14358"/>
        <v>496</v>
      </c>
      <c r="AJ753" s="125">
        <f t="shared" si="14358"/>
        <v>1643</v>
      </c>
      <c r="AK753" s="127">
        <f t="shared" si="14358"/>
        <v>904</v>
      </c>
      <c r="AL753" s="126">
        <f t="shared" si="14358"/>
        <v>2032</v>
      </c>
      <c r="AM753" s="179">
        <f t="shared" si="14358"/>
        <v>1262</v>
      </c>
      <c r="AN753" s="125">
        <f t="shared" si="14358"/>
        <v>177</v>
      </c>
      <c r="AO753" s="127">
        <f t="shared" si="14358"/>
        <v>569</v>
      </c>
      <c r="AP753" s="126">
        <f t="shared" si="14358"/>
        <v>617</v>
      </c>
      <c r="AQ753" s="125">
        <f t="shared" si="14358"/>
        <v>1547</v>
      </c>
      <c r="AR753" s="178">
        <f t="shared" si="14358"/>
        <v>1566</v>
      </c>
      <c r="AS753" s="180">
        <f t="shared" si="14358"/>
        <v>2162</v>
      </c>
      <c r="AT753" s="125">
        <f t="shared" si="14358"/>
        <v>1160</v>
      </c>
      <c r="AU753" s="127">
        <f t="shared" si="14358"/>
        <v>958</v>
      </c>
      <c r="AV753" s="126">
        <f t="shared" si="14358"/>
        <v>1322</v>
      </c>
      <c r="AW753" s="179">
        <f t="shared" ref="AW753:BE755" si="14359">SUMIF($A$9:$A$32,$AE753,S$753:S$776)</f>
        <v>1003</v>
      </c>
      <c r="AX753" s="125">
        <f t="shared" si="14359"/>
        <v>201</v>
      </c>
      <c r="AY753" s="127">
        <f t="shared" si="14359"/>
        <v>602</v>
      </c>
      <c r="AZ753" s="126">
        <f t="shared" si="14359"/>
        <v>572</v>
      </c>
      <c r="BA753" s="179">
        <f t="shared" si="14359"/>
        <v>1192</v>
      </c>
      <c r="BB753" s="125">
        <f t="shared" si="14359"/>
        <v>985</v>
      </c>
      <c r="BC753" s="127">
        <f t="shared" si="14359"/>
        <v>806</v>
      </c>
      <c r="BD753" s="183">
        <f t="shared" si="14359"/>
        <v>1863</v>
      </c>
      <c r="BE753" s="184">
        <f t="shared" si="14359"/>
        <v>1223</v>
      </c>
      <c r="BF753" s="169">
        <f>AF753+AH753+AJ753+AL753+AN753+AP753+AR753+AT753+AV753+AX753+AZ753+BB753+BD753</f>
        <v>14281</v>
      </c>
      <c r="BG753" s="170">
        <f>AG753+AI753+AK753+AM753+AO753+AQ753+AS753+AU753+AW753+AY753+BA753+BC753+BE753</f>
        <v>13306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2">
      <c r="A754" s="136" t="s">
        <v>17</v>
      </c>
      <c r="B754" s="188">
        <v>149</v>
      </c>
      <c r="C754" s="189">
        <v>0</v>
      </c>
      <c r="D754" s="190">
        <v>90</v>
      </c>
      <c r="E754" s="191">
        <v>0</v>
      </c>
      <c r="F754" s="188">
        <v>505</v>
      </c>
      <c r="G754" s="192">
        <v>1</v>
      </c>
      <c r="H754" s="190">
        <v>284</v>
      </c>
      <c r="I754" s="191">
        <v>17</v>
      </c>
      <c r="J754" s="188">
        <v>8</v>
      </c>
      <c r="K754" s="192">
        <v>15</v>
      </c>
      <c r="L754" s="190">
        <v>10</v>
      </c>
      <c r="M754" s="188">
        <v>30</v>
      </c>
      <c r="N754" s="193">
        <v>105</v>
      </c>
      <c r="O754" s="194">
        <v>53</v>
      </c>
      <c r="P754" s="188">
        <v>38</v>
      </c>
      <c r="Q754" s="192">
        <v>14</v>
      </c>
      <c r="R754" s="190">
        <v>24</v>
      </c>
      <c r="S754" s="191">
        <v>0</v>
      </c>
      <c r="T754" s="188">
        <v>0</v>
      </c>
      <c r="U754" s="192">
        <v>0</v>
      </c>
      <c r="V754" s="190">
        <v>1</v>
      </c>
      <c r="W754" s="191">
        <v>0</v>
      </c>
      <c r="X754" s="188">
        <v>0</v>
      </c>
      <c r="Y754" s="192">
        <v>0</v>
      </c>
      <c r="Z754" s="190">
        <v>0</v>
      </c>
      <c r="AA754" s="188">
        <v>0</v>
      </c>
      <c r="AB754" s="169">
        <f t="shared" ref="AB754:AB773" si="14387">B754+D754+F754+H754+J754+L754+N754+P754+R754+T754+V754+X754+Z754</f>
        <v>1214</v>
      </c>
      <c r="AC754" s="170">
        <f t="shared" ref="AC754:AC773" si="14388">C754+E754+G754+I754+K754+M754+O754+Q754+S754+U754+W754+Y754+AA754</f>
        <v>130</v>
      </c>
      <c r="AE754" s="274" t="str">
        <f>$AE$10</f>
        <v>08:00 - 08:59</v>
      </c>
      <c r="AF754" s="125">
        <f>SUMIF($A$9:$A$32,$AE754,B$753:B$776)</f>
        <v>1424</v>
      </c>
      <c r="AG754" s="189">
        <f t="shared" si="14358"/>
        <v>752</v>
      </c>
      <c r="AH754" s="190">
        <f t="shared" si="14358"/>
        <v>447</v>
      </c>
      <c r="AI754" s="191">
        <f t="shared" si="14358"/>
        <v>506</v>
      </c>
      <c r="AJ754" s="275">
        <f t="shared" si="14358"/>
        <v>1697</v>
      </c>
      <c r="AK754" s="192">
        <f t="shared" si="14358"/>
        <v>842</v>
      </c>
      <c r="AL754" s="190">
        <f t="shared" si="14358"/>
        <v>1790</v>
      </c>
      <c r="AM754" s="191">
        <f t="shared" si="14358"/>
        <v>1234</v>
      </c>
      <c r="AN754" s="275">
        <f t="shared" si="14358"/>
        <v>127</v>
      </c>
      <c r="AO754" s="192">
        <f t="shared" si="14358"/>
        <v>495</v>
      </c>
      <c r="AP754" s="190">
        <f t="shared" si="14358"/>
        <v>539</v>
      </c>
      <c r="AQ754" s="275">
        <f t="shared" si="14358"/>
        <v>1454</v>
      </c>
      <c r="AR754" s="193">
        <f t="shared" si="14358"/>
        <v>1379</v>
      </c>
      <c r="AS754" s="194">
        <f t="shared" si="14358"/>
        <v>2060</v>
      </c>
      <c r="AT754" s="275">
        <f t="shared" si="14358"/>
        <v>874</v>
      </c>
      <c r="AU754" s="192">
        <f t="shared" si="14358"/>
        <v>942</v>
      </c>
      <c r="AV754" s="190">
        <f t="shared" si="14358"/>
        <v>1229</v>
      </c>
      <c r="AW754" s="191">
        <f t="shared" si="14359"/>
        <v>1002</v>
      </c>
      <c r="AX754" s="275">
        <f t="shared" si="14359"/>
        <v>138</v>
      </c>
      <c r="AY754" s="192">
        <f t="shared" si="14359"/>
        <v>561</v>
      </c>
      <c r="AZ754" s="190">
        <f t="shared" si="14359"/>
        <v>416</v>
      </c>
      <c r="BA754" s="191">
        <f t="shared" si="14359"/>
        <v>1260</v>
      </c>
      <c r="BB754" s="275">
        <f t="shared" si="14359"/>
        <v>759</v>
      </c>
      <c r="BC754" s="192">
        <f t="shared" si="14359"/>
        <v>738</v>
      </c>
      <c r="BD754" s="190">
        <f t="shared" si="14359"/>
        <v>1627</v>
      </c>
      <c r="BE754" s="275">
        <f t="shared" si="14359"/>
        <v>1524</v>
      </c>
      <c r="BF754" s="171">
        <f>SUM(AF754,AH754,AJ754,AL754,AN754,AP754,AR754,AT754,AV754,AX754,AZ754,BB754,BD754)</f>
        <v>12446</v>
      </c>
      <c r="BG754" s="172">
        <f>SUM(AG754,AI754,AK754,AM754,AO754,AQ754,AS754,AU754,AW754,AY754,BA754,BC754,BE754)</f>
        <v>13370</v>
      </c>
      <c r="BI754" s="136" t="s">
        <v>17</v>
      </c>
      <c r="BJ754" s="128">
        <f>B754/B777</f>
        <v>1.0592166062415583E-2</v>
      </c>
      <c r="BK754" s="129">
        <f t="shared" ref="BK754" si="14389">C754/C777</f>
        <v>0</v>
      </c>
      <c r="BL754" s="130">
        <f t="shared" ref="BL754" si="14390">D754/D777</f>
        <v>1.3615733736762481E-2</v>
      </c>
      <c r="BM754" s="131">
        <f t="shared" ref="BM754" si="14391">E754/E777</f>
        <v>0</v>
      </c>
      <c r="BN754" s="128">
        <f t="shared" ref="BN754" si="14392">F754/F777</f>
        <v>3.0232279693486588E-2</v>
      </c>
      <c r="BO754" s="129">
        <f t="shared" ref="BO754" si="14393">G754/G777</f>
        <v>6.3946796265507104E-5</v>
      </c>
      <c r="BP754" s="130">
        <f t="shared" ref="BP754" si="14394">H754/H777</f>
        <v>1.361653162007959E-2</v>
      </c>
      <c r="BQ754" s="131">
        <f t="shared" ref="BQ754" si="14395">I754/I777</f>
        <v>7.8322967058281506E-4</v>
      </c>
      <c r="BR754" s="128">
        <f t="shared" ref="BR754" si="14396">J754/J777</f>
        <v>1.9930244145490781E-3</v>
      </c>
      <c r="BS754" s="129">
        <f t="shared" ref="BS754" si="14397">K754/K777</f>
        <v>3.7754845205134661E-3</v>
      </c>
      <c r="BT754" s="130">
        <f t="shared" ref="BT754" si="14398">L754/L777</f>
        <v>8.2980665504937346E-4</v>
      </c>
      <c r="BU754" s="128">
        <f t="shared" ref="BU754" si="14399">M754/M777</f>
        <v>2.5456088247772591E-3</v>
      </c>
      <c r="BV754" s="132">
        <f t="shared" ref="BV754" si="14400">N754/N777</f>
        <v>4.6816479400749065E-3</v>
      </c>
      <c r="BW754" s="133">
        <f t="shared" ref="BW754" si="14401">O754/O777</f>
        <v>2.3716829999552514E-3</v>
      </c>
      <c r="BX754" s="128">
        <f t="shared" ref="BX754" si="14402">P754/P777</f>
        <v>3.3774775575504401E-3</v>
      </c>
      <c r="BY754" s="129">
        <f t="shared" ref="BY754" si="14403">Q754/Q777</f>
        <v>1.2382805589952238E-3</v>
      </c>
      <c r="BZ754" s="130">
        <f t="shared" ref="BZ754" si="14404">R754/R777</f>
        <v>1.651300399064263E-3</v>
      </c>
      <c r="CA754" s="131">
        <f t="shared" ref="CA754" si="14405">S754/S777</f>
        <v>0</v>
      </c>
      <c r="CB754" s="128">
        <f t="shared" ref="CB754" si="14406">T754/T777</f>
        <v>0</v>
      </c>
      <c r="CC754" s="129">
        <f t="shared" ref="CC754" si="14407">U754/U777</f>
        <v>0</v>
      </c>
      <c r="CD754" s="130">
        <f t="shared" ref="CD754" si="14408">V754/V777</f>
        <v>8.6767895878524947E-5</v>
      </c>
      <c r="CE754" s="131">
        <f t="shared" ref="CE754" si="14409">W754/W777</f>
        <v>0</v>
      </c>
      <c r="CF754" s="128">
        <f t="shared" ref="CF754" si="14410">X754/X777</f>
        <v>0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7.2003890819800475E-3</v>
      </c>
      <c r="CK754" s="135">
        <f t="shared" ref="CK754" si="14415">AC754/AC777</f>
        <v>7.7229252064397319E-4</v>
      </c>
    </row>
    <row r="755" spans="1:89" ht="13.5" thickBot="1" x14ac:dyDescent="0.25">
      <c r="A755" s="145" t="s">
        <v>18</v>
      </c>
      <c r="B755" s="195">
        <v>982</v>
      </c>
      <c r="C755" s="196">
        <v>0</v>
      </c>
      <c r="D755" s="197">
        <v>420</v>
      </c>
      <c r="E755" s="198">
        <v>104</v>
      </c>
      <c r="F755" s="195">
        <v>1629</v>
      </c>
      <c r="G755" s="199">
        <v>193</v>
      </c>
      <c r="H755" s="197">
        <v>1163</v>
      </c>
      <c r="I755" s="198">
        <v>316</v>
      </c>
      <c r="J755" s="195">
        <v>57</v>
      </c>
      <c r="K755" s="199">
        <v>141</v>
      </c>
      <c r="L755" s="197">
        <v>227</v>
      </c>
      <c r="M755" s="195">
        <v>544</v>
      </c>
      <c r="N755" s="200">
        <v>704</v>
      </c>
      <c r="O755" s="201">
        <v>1083</v>
      </c>
      <c r="P755" s="195">
        <v>339</v>
      </c>
      <c r="Q755" s="199">
        <v>624</v>
      </c>
      <c r="R755" s="197">
        <v>461</v>
      </c>
      <c r="S755" s="198">
        <v>638</v>
      </c>
      <c r="T755" s="195">
        <v>45</v>
      </c>
      <c r="U755" s="199">
        <v>291</v>
      </c>
      <c r="V755" s="197">
        <v>202</v>
      </c>
      <c r="W755" s="198">
        <v>692</v>
      </c>
      <c r="X755" s="195">
        <v>441</v>
      </c>
      <c r="Y755" s="199">
        <v>390</v>
      </c>
      <c r="Z755" s="197">
        <v>915</v>
      </c>
      <c r="AA755" s="195">
        <v>636</v>
      </c>
      <c r="AB755" s="169">
        <f t="shared" si="14387"/>
        <v>7585</v>
      </c>
      <c r="AC755" s="170">
        <f t="shared" si="14388"/>
        <v>5652</v>
      </c>
      <c r="AE755" s="272">
        <f>$AE$11</f>
        <v>0</v>
      </c>
      <c r="AF755" s="125">
        <f>SUMIF($A$9:$A$32,$AE755,B$753:B$776)</f>
        <v>0</v>
      </c>
      <c r="AG755" s="196">
        <f t="shared" si="14358"/>
        <v>0</v>
      </c>
      <c r="AH755" s="197">
        <f t="shared" si="14358"/>
        <v>0</v>
      </c>
      <c r="AI755" s="198">
        <f t="shared" si="14358"/>
        <v>0</v>
      </c>
      <c r="AJ755" s="195">
        <f t="shared" si="14358"/>
        <v>0</v>
      </c>
      <c r="AK755" s="199">
        <f t="shared" si="14358"/>
        <v>0</v>
      </c>
      <c r="AL755" s="197">
        <f t="shared" si="14358"/>
        <v>0</v>
      </c>
      <c r="AM755" s="198">
        <f t="shared" si="14358"/>
        <v>0</v>
      </c>
      <c r="AN755" s="195">
        <f t="shared" si="14358"/>
        <v>0</v>
      </c>
      <c r="AO755" s="199">
        <f t="shared" si="14358"/>
        <v>0</v>
      </c>
      <c r="AP755" s="197">
        <f t="shared" si="14358"/>
        <v>0</v>
      </c>
      <c r="AQ755" s="195">
        <f t="shared" si="14358"/>
        <v>0</v>
      </c>
      <c r="AR755" s="200">
        <f t="shared" si="14358"/>
        <v>0</v>
      </c>
      <c r="AS755" s="201">
        <f t="shared" si="14358"/>
        <v>0</v>
      </c>
      <c r="AT755" s="195">
        <f t="shared" si="14358"/>
        <v>0</v>
      </c>
      <c r="AU755" s="199">
        <f t="shared" si="14358"/>
        <v>0</v>
      </c>
      <c r="AV755" s="197">
        <f t="shared" si="14358"/>
        <v>0</v>
      </c>
      <c r="AW755" s="198">
        <f t="shared" si="14359"/>
        <v>0</v>
      </c>
      <c r="AX755" s="195">
        <f t="shared" si="14359"/>
        <v>0</v>
      </c>
      <c r="AY755" s="199">
        <f t="shared" si="14359"/>
        <v>0</v>
      </c>
      <c r="AZ755" s="197">
        <f t="shared" si="14359"/>
        <v>0</v>
      </c>
      <c r="BA755" s="198">
        <f t="shared" si="14359"/>
        <v>0</v>
      </c>
      <c r="BB755" s="195">
        <f t="shared" si="14359"/>
        <v>0</v>
      </c>
      <c r="BC755" s="199">
        <f t="shared" si="14359"/>
        <v>0</v>
      </c>
      <c r="BD755" s="197">
        <f t="shared" si="14359"/>
        <v>0</v>
      </c>
      <c r="BE755" s="195">
        <f t="shared" si="14359"/>
        <v>0</v>
      </c>
      <c r="BF755" s="171">
        <f>SUM(AF755,AH755,AJ755,AL755,AN755,AP755,AR755,AT755,AV755,AX755,AZ755,BB755,BD755)</f>
        <v>0</v>
      </c>
      <c r="BG755" s="172">
        <f>SUM(AG755,AI755,AK755,AM755,AO755,AQ755,AS755,AU755,AW755,AY755,BA755,BC755,BE755)</f>
        <v>0</v>
      </c>
      <c r="BI755" s="145" t="s">
        <v>18</v>
      </c>
      <c r="BJ755" s="128">
        <f>B755/B777</f>
        <v>6.9808772303973837E-2</v>
      </c>
      <c r="BK755" s="129">
        <f t="shared" ref="BK755" si="14416">C755/C777</f>
        <v>0</v>
      </c>
      <c r="BL755" s="130">
        <f t="shared" ref="BL755" si="14417">D755/D777</f>
        <v>6.3540090771558241E-2</v>
      </c>
      <c r="BM755" s="131">
        <f t="shared" ref="BM755" si="14418">E755/E777</f>
        <v>1.6066738761007261E-2</v>
      </c>
      <c r="BN755" s="128">
        <f t="shared" ref="BN755" si="14419">F755/F777</f>
        <v>9.7521551724137928E-2</v>
      </c>
      <c r="BO755" s="129">
        <f t="shared" ref="BO755" si="14420">G755/G777</f>
        <v>1.234173167924287E-2</v>
      </c>
      <c r="BP755" s="130">
        <f t="shared" ref="BP755" si="14421">H755/H777</f>
        <v>5.5760655894903387E-2</v>
      </c>
      <c r="BQ755" s="131">
        <f t="shared" ref="BQ755" si="14422">I755/I777</f>
        <v>1.4558857406127621E-2</v>
      </c>
      <c r="BR755" s="128">
        <f t="shared" ref="BR755" si="14423">J755/J777</f>
        <v>1.4200298953662182E-2</v>
      </c>
      <c r="BS755" s="129">
        <f t="shared" ref="BS755" si="14424">K755/K777</f>
        <v>3.5489554492826578E-2</v>
      </c>
      <c r="BT755" s="130">
        <f t="shared" ref="BT755" si="14425">L755/L777</f>
        <v>1.8836611069620778E-2</v>
      </c>
      <c r="BU755" s="128">
        <f t="shared" ref="BU755" si="14426">M755/M777</f>
        <v>4.6160373355960967E-2</v>
      </c>
      <c r="BV755" s="132">
        <f t="shared" ref="BV755" si="14427">N755/N777</f>
        <v>3.1389334760121276E-2</v>
      </c>
      <c r="BW755" s="133">
        <f t="shared" ref="BW755" si="14428">O755/O777</f>
        <v>4.8462880923613907E-2</v>
      </c>
      <c r="BX755" s="128">
        <f t="shared" ref="BX755" si="14429">P755/P777</f>
        <v>3.0130655052884189E-2</v>
      </c>
      <c r="BY755" s="129">
        <f t="shared" ref="BY755" si="14430">Q755/Q777</f>
        <v>5.5191933486644258E-2</v>
      </c>
      <c r="BZ755" s="130">
        <f t="shared" ref="BZ755" si="14431">R755/R777</f>
        <v>3.1718728498692721E-2</v>
      </c>
      <c r="CA755" s="131">
        <f t="shared" ref="CA755" si="14432">S755/S777</f>
        <v>4.2372318522946137E-2</v>
      </c>
      <c r="CB755" s="128">
        <f t="shared" ref="CB755" si="14433">T755/T777</f>
        <v>1.2383048981838195E-2</v>
      </c>
      <c r="CC755" s="129">
        <f t="shared" ref="CC755" si="14434">U755/U777</f>
        <v>7.4999999999999997E-2</v>
      </c>
      <c r="CD755" s="130">
        <f t="shared" ref="CD755" si="14435">V755/V777</f>
        <v>1.7527114967462037E-2</v>
      </c>
      <c r="CE755" s="131">
        <f t="shared" ref="CE755" si="14436">W755/W777</f>
        <v>5.4197994987468669E-2</v>
      </c>
      <c r="CF755" s="128">
        <f t="shared" ref="CF755" si="14437">X755/X777</f>
        <v>4.4549954540862712E-2</v>
      </c>
      <c r="CG755" s="129">
        <f t="shared" ref="CG755" si="14438">Y755/Y777</f>
        <v>5.9935454126325498E-2</v>
      </c>
      <c r="CH755" s="130">
        <f t="shared" ref="CH755" si="14439">Z755/Z777</f>
        <v>4.3513410690507896E-2</v>
      </c>
      <c r="CI755" s="128">
        <f t="shared" ref="CI755" si="14440">AA755/AA777</f>
        <v>2.7659389405931982E-2</v>
      </c>
      <c r="CJ755" s="134">
        <f t="shared" ref="CJ755" si="14441">AB755/AB777</f>
        <v>4.4987603943013724E-2</v>
      </c>
      <c r="CK755" s="135">
        <f t="shared" ref="CK755" si="14442">AC755/AC777</f>
        <v>3.3576902512921045E-2</v>
      </c>
    </row>
    <row r="756" spans="1:89" ht="14.25" thickTop="1" thickBot="1" x14ac:dyDescent="0.25">
      <c r="A756" s="136" t="s">
        <v>19</v>
      </c>
      <c r="B756" s="188">
        <v>1499</v>
      </c>
      <c r="C756" s="189">
        <v>571</v>
      </c>
      <c r="D756" s="190">
        <v>712</v>
      </c>
      <c r="E756" s="191">
        <v>460</v>
      </c>
      <c r="F756" s="188">
        <v>1751</v>
      </c>
      <c r="G756" s="192">
        <v>676</v>
      </c>
      <c r="H756" s="190">
        <v>1725</v>
      </c>
      <c r="I756" s="191">
        <v>875</v>
      </c>
      <c r="J756" s="188">
        <v>114</v>
      </c>
      <c r="K756" s="192">
        <v>287</v>
      </c>
      <c r="L756" s="190">
        <v>456</v>
      </c>
      <c r="M756" s="188">
        <v>970</v>
      </c>
      <c r="N756" s="193">
        <v>1401</v>
      </c>
      <c r="O756" s="194">
        <v>1896</v>
      </c>
      <c r="P756" s="188">
        <v>895</v>
      </c>
      <c r="Q756" s="192">
        <v>946</v>
      </c>
      <c r="R756" s="190">
        <v>1096</v>
      </c>
      <c r="S756" s="191">
        <v>1008</v>
      </c>
      <c r="T756" s="188">
        <v>130</v>
      </c>
      <c r="U756" s="192">
        <v>510</v>
      </c>
      <c r="V756" s="190">
        <v>423</v>
      </c>
      <c r="W756" s="191">
        <v>1334</v>
      </c>
      <c r="X756" s="188">
        <v>666</v>
      </c>
      <c r="Y756" s="192">
        <v>675</v>
      </c>
      <c r="Z756" s="190">
        <v>1533</v>
      </c>
      <c r="AA756" s="188">
        <v>1310</v>
      </c>
      <c r="AB756" s="169">
        <f t="shared" si="14387"/>
        <v>12401</v>
      </c>
      <c r="AC756" s="170">
        <f t="shared" si="14388"/>
        <v>11518</v>
      </c>
      <c r="AE756" s="266" t="s">
        <v>13</v>
      </c>
      <c r="AF756" s="20">
        <f t="shared" ref="AF756:BG756" si="14443">SUM(AF753:AF755)</f>
        <v>2982</v>
      </c>
      <c r="AG756" s="21">
        <f t="shared" si="14443"/>
        <v>1334</v>
      </c>
      <c r="AH756" s="20">
        <f t="shared" si="14443"/>
        <v>1032</v>
      </c>
      <c r="AI756" s="21">
        <f t="shared" si="14443"/>
        <v>1002</v>
      </c>
      <c r="AJ756" s="20">
        <f t="shared" si="14443"/>
        <v>3340</v>
      </c>
      <c r="AK756" s="21">
        <f t="shared" si="14443"/>
        <v>1746</v>
      </c>
      <c r="AL756" s="20">
        <f t="shared" si="14443"/>
        <v>3822</v>
      </c>
      <c r="AM756" s="21">
        <f t="shared" si="14443"/>
        <v>2496</v>
      </c>
      <c r="AN756" s="20">
        <f t="shared" si="14443"/>
        <v>304</v>
      </c>
      <c r="AO756" s="21">
        <f t="shared" si="14443"/>
        <v>1064</v>
      </c>
      <c r="AP756" s="20">
        <f t="shared" si="14443"/>
        <v>1156</v>
      </c>
      <c r="AQ756" s="21">
        <f t="shared" si="14443"/>
        <v>3001</v>
      </c>
      <c r="AR756" s="20">
        <f t="shared" si="14443"/>
        <v>2945</v>
      </c>
      <c r="AS756" s="21">
        <f t="shared" si="14443"/>
        <v>4222</v>
      </c>
      <c r="AT756" s="20">
        <f t="shared" si="14443"/>
        <v>2034</v>
      </c>
      <c r="AU756" s="21">
        <f t="shared" si="14443"/>
        <v>1900</v>
      </c>
      <c r="AV756" s="20">
        <f t="shared" si="14443"/>
        <v>2551</v>
      </c>
      <c r="AW756" s="21">
        <f t="shared" si="14443"/>
        <v>2005</v>
      </c>
      <c r="AX756" s="20">
        <f t="shared" si="14443"/>
        <v>339</v>
      </c>
      <c r="AY756" s="21">
        <f t="shared" si="14443"/>
        <v>1163</v>
      </c>
      <c r="AZ756" s="20">
        <f t="shared" si="14443"/>
        <v>988</v>
      </c>
      <c r="BA756" s="21">
        <f t="shared" si="14443"/>
        <v>2452</v>
      </c>
      <c r="BB756" s="20">
        <f t="shared" si="14443"/>
        <v>1744</v>
      </c>
      <c r="BC756" s="21">
        <f t="shared" si="14443"/>
        <v>1544</v>
      </c>
      <c r="BD756" s="20">
        <f t="shared" si="14443"/>
        <v>3490</v>
      </c>
      <c r="BE756" s="21">
        <f t="shared" si="14443"/>
        <v>2747</v>
      </c>
      <c r="BF756" s="173">
        <f t="shared" si="14443"/>
        <v>26727</v>
      </c>
      <c r="BG756" s="174">
        <f t="shared" si="14443"/>
        <v>26676</v>
      </c>
      <c r="BI756" s="136" t="s">
        <v>19</v>
      </c>
      <c r="BJ756" s="128">
        <f>B756/B777</f>
        <v>0.10656145588967086</v>
      </c>
      <c r="BK756" s="129">
        <f t="shared" ref="BK756" si="14444">C756/C777</f>
        <v>4.1088004605310501E-2</v>
      </c>
      <c r="BL756" s="130">
        <f t="shared" ref="BL756" si="14445">D756/D777</f>
        <v>0.10771558245083207</v>
      </c>
      <c r="BM756" s="131">
        <f t="shared" ref="BM756" si="14446">E756/E777</f>
        <v>7.1064421442916734E-2</v>
      </c>
      <c r="BN756" s="128">
        <f t="shared" ref="BN756" si="14447">F756/F777</f>
        <v>0.10482519157088123</v>
      </c>
      <c r="BO756" s="129">
        <f t="shared" ref="BO756" si="14448">G756/G777</f>
        <v>4.3228034275482802E-2</v>
      </c>
      <c r="BP756" s="130">
        <f t="shared" ref="BP756" si="14449">H756/H777</f>
        <v>8.2706045931821445E-2</v>
      </c>
      <c r="BQ756" s="131">
        <f t="shared" ref="BQ756" si="14450">I756/I777</f>
        <v>4.0313291868233125E-2</v>
      </c>
      <c r="BR756" s="128">
        <f t="shared" ref="BR756" si="14451">J756/J777</f>
        <v>2.8400597907324365E-2</v>
      </c>
      <c r="BS756" s="129">
        <f t="shared" ref="BS756" si="14452">K756/K777</f>
        <v>7.2237603825824309E-2</v>
      </c>
      <c r="BT756" s="130">
        <f t="shared" ref="BT756" si="14453">L756/L777</f>
        <v>3.7839183470251433E-2</v>
      </c>
      <c r="BU756" s="128">
        <f t="shared" ref="BU756" si="14454">M756/M777</f>
        <v>8.230801866779805E-2</v>
      </c>
      <c r="BV756" s="132">
        <f t="shared" ref="BV756" si="14455">N756/N777</f>
        <v>6.2466559657570891E-2</v>
      </c>
      <c r="BW756" s="133">
        <f t="shared" ref="BW756" si="14456">O756/O777</f>
        <v>8.4843603168210505E-2</v>
      </c>
      <c r="BX756" s="128">
        <f t="shared" ref="BX756" si="14457">P756/P777</f>
        <v>7.9548484579148523E-2</v>
      </c>
      <c r="BY756" s="129">
        <f t="shared" ref="BY756" si="14458">Q756/Q777</f>
        <v>8.3672386343534411E-2</v>
      </c>
      <c r="BZ756" s="130">
        <f t="shared" ref="BZ756" si="14459">R756/R777</f>
        <v>7.5409384890601353E-2</v>
      </c>
      <c r="CA756" s="131">
        <f t="shared" ref="CA756" si="14460">S756/S777</f>
        <v>6.6945606694560664E-2</v>
      </c>
      <c r="CB756" s="128">
        <f t="shared" ref="CB756" si="14461">T756/T777</f>
        <v>3.5773252614199232E-2</v>
      </c>
      <c r="CC756" s="129">
        <f t="shared" ref="CC756" si="14462">U756/U777</f>
        <v>0.13144329896907217</v>
      </c>
      <c r="CD756" s="130">
        <f t="shared" ref="CD756" si="14463">V756/V777</f>
        <v>3.6702819956616055E-2</v>
      </c>
      <c r="CE756" s="131">
        <f t="shared" ref="CE756" si="14464">W756/W777</f>
        <v>0.10447994987468671</v>
      </c>
      <c r="CF756" s="128">
        <f t="shared" ref="CF756" si="14465">X756/X777</f>
        <v>6.7279523184160014E-2</v>
      </c>
      <c r="CG756" s="129">
        <f t="shared" ref="CG756" si="14466">Y756/Y777</f>
        <v>0.1037344398340249</v>
      </c>
      <c r="CH756" s="130">
        <f t="shared" ref="CH756" si="14467">Z756/Z777</f>
        <v>7.2902796271637815E-2</v>
      </c>
      <c r="CI756" s="128">
        <f t="shared" ref="CI756" si="14468">AA756/AA777</f>
        <v>5.6971383839262417E-2</v>
      </c>
      <c r="CJ756" s="134">
        <f t="shared" ref="CJ756" si="14469">AB756/AB777</f>
        <v>7.3551915161148743E-2</v>
      </c>
      <c r="CK756" s="135">
        <f t="shared" ref="CK756" si="14470">AC756/AC777</f>
        <v>6.8425117329056026E-2</v>
      </c>
    </row>
    <row r="757" spans="1:89" ht="13.5" thickTop="1" x14ac:dyDescent="0.2">
      <c r="A757" s="145" t="s">
        <v>20</v>
      </c>
      <c r="B757" s="195">
        <v>1558</v>
      </c>
      <c r="C757" s="196">
        <v>582</v>
      </c>
      <c r="D757" s="197">
        <v>585</v>
      </c>
      <c r="E757" s="198">
        <v>496</v>
      </c>
      <c r="F757" s="195">
        <v>1643</v>
      </c>
      <c r="G757" s="199">
        <v>904</v>
      </c>
      <c r="H757" s="197">
        <v>2032</v>
      </c>
      <c r="I757" s="198">
        <v>1262</v>
      </c>
      <c r="J757" s="195">
        <v>177</v>
      </c>
      <c r="K757" s="199">
        <v>569</v>
      </c>
      <c r="L757" s="197">
        <v>617</v>
      </c>
      <c r="M757" s="195">
        <v>1547</v>
      </c>
      <c r="N757" s="200">
        <v>1566</v>
      </c>
      <c r="O757" s="201">
        <v>2162</v>
      </c>
      <c r="P757" s="195">
        <v>1160</v>
      </c>
      <c r="Q757" s="199">
        <v>958</v>
      </c>
      <c r="R757" s="197">
        <v>1322</v>
      </c>
      <c r="S757" s="198">
        <v>1003</v>
      </c>
      <c r="T757" s="195">
        <v>201</v>
      </c>
      <c r="U757" s="199">
        <v>602</v>
      </c>
      <c r="V757" s="197">
        <v>572</v>
      </c>
      <c r="W757" s="198">
        <v>1192</v>
      </c>
      <c r="X757" s="195">
        <v>985</v>
      </c>
      <c r="Y757" s="199">
        <v>806</v>
      </c>
      <c r="Z757" s="197">
        <v>1863</v>
      </c>
      <c r="AA757" s="195">
        <v>1223</v>
      </c>
      <c r="AB757" s="169">
        <f t="shared" si="14387"/>
        <v>14281</v>
      </c>
      <c r="AC757" s="170">
        <f t="shared" si="14388"/>
        <v>13306</v>
      </c>
      <c r="BI757" s="145" t="s">
        <v>20</v>
      </c>
      <c r="BJ757" s="128">
        <f>B757/B777</f>
        <v>0.11075566929693609</v>
      </c>
      <c r="BK757" s="129">
        <f t="shared" ref="BK757" si="14471">C757/C777</f>
        <v>4.1879542347269191E-2</v>
      </c>
      <c r="BL757" s="130">
        <f t="shared" ref="BL757" si="14472">D757/D777</f>
        <v>8.8502269288956131E-2</v>
      </c>
      <c r="BM757" s="131">
        <f t="shared" ref="BM757" si="14473">E757/E777</f>
        <v>7.662598486018847E-2</v>
      </c>
      <c r="BN757" s="128">
        <f t="shared" ref="BN757" si="14474">F757/F777</f>
        <v>9.835967432950192E-2</v>
      </c>
      <c r="BO757" s="129">
        <f t="shared" ref="BO757" si="14475">G757/G777</f>
        <v>5.7807903824018417E-2</v>
      </c>
      <c r="BP757" s="130">
        <f t="shared" ref="BP757" si="14476">H757/H777</f>
        <v>9.7425324830991991E-2</v>
      </c>
      <c r="BQ757" s="131">
        <f t="shared" ref="BQ757" si="14477">I757/I777</f>
        <v>5.8143284957383093E-2</v>
      </c>
      <c r="BR757" s="128">
        <f t="shared" ref="BR757" si="14478">J757/J777</f>
        <v>4.4095665171898356E-2</v>
      </c>
      <c r="BS757" s="129">
        <f t="shared" ref="BS757" si="14479">K757/K777</f>
        <v>0.14321671281147746</v>
      </c>
      <c r="BT757" s="130">
        <f t="shared" ref="BT757" si="14480">L757/L777</f>
        <v>5.1199070616546348E-2</v>
      </c>
      <c r="BU757" s="128">
        <f t="shared" ref="BU757" si="14481">M757/M777</f>
        <v>0.13126856173101401</v>
      </c>
      <c r="BV757" s="132">
        <f t="shared" ref="BV757" si="14482">N757/N777</f>
        <v>6.9823434991974312E-2</v>
      </c>
      <c r="BW757" s="133">
        <f t="shared" ref="BW757" si="14483">O757/O777</f>
        <v>9.6746766903834963E-2</v>
      </c>
      <c r="BX757" s="128">
        <f t="shared" ref="BX757" si="14484">P757/P777</f>
        <v>0.10310194649364501</v>
      </c>
      <c r="BY757" s="129">
        <f t="shared" ref="BY757" si="14485">Q757/Q777</f>
        <v>8.4733769679816023E-2</v>
      </c>
      <c r="BZ757" s="130">
        <f t="shared" ref="BZ757" si="14486">R757/R777</f>
        <v>9.0959130315123163E-2</v>
      </c>
      <c r="CA757" s="131">
        <f t="shared" ref="CA757" si="14487">S757/S777</f>
        <v>6.6613535232782101E-2</v>
      </c>
      <c r="CB757" s="128">
        <f t="shared" ref="CB757" si="14488">T757/T777</f>
        <v>5.5310952118877273E-2</v>
      </c>
      <c r="CC757" s="129">
        <f t="shared" ref="CC757" si="14489">U757/U777</f>
        <v>0.15515463917525774</v>
      </c>
      <c r="CD757" s="130">
        <f t="shared" ref="CD757" si="14490">V757/V777</f>
        <v>4.9631236442516269E-2</v>
      </c>
      <c r="CE757" s="131">
        <f t="shared" ref="CE757" si="14491">W757/W777</f>
        <v>9.3358395989974932E-2</v>
      </c>
      <c r="CF757" s="128">
        <f t="shared" ref="CF757" si="14492">X757/X777</f>
        <v>9.9505000505101526E-2</v>
      </c>
      <c r="CG757" s="129">
        <f t="shared" ref="CG757" si="14493">Y757/Y777</f>
        <v>0.12386660519440602</v>
      </c>
      <c r="CH757" s="130">
        <f t="shared" ref="CH757" si="14494">Z757/Z777</f>
        <v>8.8596157504280001E-2</v>
      </c>
      <c r="CI757" s="128">
        <f t="shared" ref="CI757" si="14495">AA757/AA777</f>
        <v>5.3187788118639646E-2</v>
      </c>
      <c r="CJ757" s="134">
        <f t="shared" ref="CJ757" si="14496">AB757/AB777</f>
        <v>8.4702435321051942E-2</v>
      </c>
      <c r="CK757" s="135">
        <f t="shared" ref="CK757" si="14497">AC757/AC777</f>
        <v>7.9047109843759289E-2</v>
      </c>
    </row>
    <row r="758" spans="1:89" ht="13.5" thickBot="1" x14ac:dyDescent="0.25">
      <c r="A758" s="136" t="s">
        <v>21</v>
      </c>
      <c r="B758" s="188">
        <v>1424</v>
      </c>
      <c r="C758" s="189">
        <v>752</v>
      </c>
      <c r="D758" s="190">
        <v>447</v>
      </c>
      <c r="E758" s="191">
        <v>506</v>
      </c>
      <c r="F758" s="188">
        <v>1697</v>
      </c>
      <c r="G758" s="192">
        <v>842</v>
      </c>
      <c r="H758" s="190">
        <v>1790</v>
      </c>
      <c r="I758" s="191">
        <v>1234</v>
      </c>
      <c r="J758" s="188">
        <v>127</v>
      </c>
      <c r="K758" s="192">
        <v>495</v>
      </c>
      <c r="L758" s="190">
        <v>539</v>
      </c>
      <c r="M758" s="188">
        <v>1454</v>
      </c>
      <c r="N758" s="193">
        <v>1379</v>
      </c>
      <c r="O758" s="194">
        <v>2060</v>
      </c>
      <c r="P758" s="188">
        <v>874</v>
      </c>
      <c r="Q758" s="192">
        <v>942</v>
      </c>
      <c r="R758" s="190">
        <v>1229</v>
      </c>
      <c r="S758" s="191">
        <v>1002</v>
      </c>
      <c r="T758" s="188">
        <v>138</v>
      </c>
      <c r="U758" s="192">
        <v>561</v>
      </c>
      <c r="V758" s="190">
        <v>416</v>
      </c>
      <c r="W758" s="191">
        <v>1260</v>
      </c>
      <c r="X758" s="188">
        <v>759</v>
      </c>
      <c r="Y758" s="192">
        <v>738</v>
      </c>
      <c r="Z758" s="190">
        <v>1627</v>
      </c>
      <c r="AA758" s="188">
        <v>1524</v>
      </c>
      <c r="AB758" s="169">
        <f t="shared" si="14387"/>
        <v>12446</v>
      </c>
      <c r="AC758" s="170">
        <f t="shared" si="14388"/>
        <v>13370</v>
      </c>
      <c r="AE758" s="269" t="s">
        <v>85</v>
      </c>
      <c r="BI758" s="136" t="s">
        <v>21</v>
      </c>
      <c r="BJ758" s="128">
        <f>B758/B777</f>
        <v>0.10122982867704557</v>
      </c>
      <c r="BK758" s="129">
        <f t="shared" ref="BK758" si="14498">C758/C777</f>
        <v>5.4112398359358133E-2</v>
      </c>
      <c r="BL758" s="130">
        <f t="shared" ref="BL758" si="14499">D758/D777</f>
        <v>6.7624810892586984E-2</v>
      </c>
      <c r="BM758" s="131">
        <f t="shared" ref="BM758" si="14500">E758/E777</f>
        <v>7.81708635872084E-2</v>
      </c>
      <c r="BN758" s="128">
        <f t="shared" ref="BN758" si="14501">F758/F777</f>
        <v>0.10159243295019157</v>
      </c>
      <c r="BO758" s="129">
        <f t="shared" ref="BO758" si="14502">G758/G777</f>
        <v>5.3843202455556974E-2</v>
      </c>
      <c r="BP758" s="130">
        <f t="shared" ref="BP758" si="14503">H758/H777</f>
        <v>8.5822505633600235E-2</v>
      </c>
      <c r="BQ758" s="131">
        <f t="shared" ref="BQ758" si="14504">I758/I777</f>
        <v>5.6853259617599634E-2</v>
      </c>
      <c r="BR758" s="128">
        <f t="shared" ref="BR758" si="14505">J758/J777</f>
        <v>3.1639262580966616E-2</v>
      </c>
      <c r="BS758" s="129">
        <f t="shared" ref="BS758" si="14506">K758/K777</f>
        <v>0.12459098917694438</v>
      </c>
      <c r="BT758" s="130">
        <f t="shared" ref="BT758" si="14507">L758/L777</f>
        <v>4.4726578707161228E-2</v>
      </c>
      <c r="BU758" s="128">
        <f t="shared" ref="BU758" si="14508">M758/M777</f>
        <v>0.12337717437420449</v>
      </c>
      <c r="BV758" s="132">
        <f t="shared" ref="BV758" si="14509">N758/N777</f>
        <v>6.1485642946317101E-2</v>
      </c>
      <c r="BW758" s="133">
        <f t="shared" ref="BW758" si="14510">O758/O777</f>
        <v>9.2182395847317314E-2</v>
      </c>
      <c r="BX758" s="128">
        <f t="shared" ref="BX758" si="14511">P758/P777</f>
        <v>7.7681983823660122E-2</v>
      </c>
      <c r="BY758" s="129">
        <f t="shared" ref="BY758" si="14512">Q758/Q777</f>
        <v>8.3318591898107197E-2</v>
      </c>
      <c r="BZ758" s="130">
        <f t="shared" ref="BZ758" si="14513">R758/R777</f>
        <v>8.4560341268749145E-2</v>
      </c>
      <c r="CA758" s="131">
        <f t="shared" ref="CA758" si="14514">S758/S777</f>
        <v>6.6547120940426377E-2</v>
      </c>
      <c r="CB758" s="128">
        <f t="shared" ref="CB758" si="14515">T758/T777</f>
        <v>3.7974683544303799E-2</v>
      </c>
      <c r="CC758" s="129">
        <f t="shared" ref="CC758" si="14516">U758/U777</f>
        <v>0.1445876288659794</v>
      </c>
      <c r="CD758" s="130">
        <f t="shared" ref="CD758" si="14517">V758/V777</f>
        <v>3.6095444685466375E-2</v>
      </c>
      <c r="CE758" s="131">
        <f t="shared" ref="CE758" si="14518">W758/W777</f>
        <v>9.8684210526315791E-2</v>
      </c>
      <c r="CF758" s="128">
        <f t="shared" ref="CF758" si="14519">X758/X777</f>
        <v>7.6674411556722902E-2</v>
      </c>
      <c r="CG758" s="129">
        <f t="shared" ref="CG758" si="14520">Y758/Y777</f>
        <v>0.11341632088520055</v>
      </c>
      <c r="CH758" s="130">
        <f t="shared" ref="CH758" si="14521">Z758/Z777</f>
        <v>7.7373026440935896E-2</v>
      </c>
      <c r="CI758" s="128">
        <f t="shared" ref="CI758" si="14522">AA758/AA777</f>
        <v>6.6278159519874744E-2</v>
      </c>
      <c r="CJ758" s="134">
        <f t="shared" ref="CJ758" si="14523">AB758/AB777</f>
        <v>7.3818815909657068E-2</v>
      </c>
      <c r="CK758" s="135">
        <f t="shared" ref="CK758" si="14524">AC758/AC777</f>
        <v>7.9427315392384013E-2</v>
      </c>
    </row>
    <row r="759" spans="1:89" ht="14.25" thickTop="1" thickBot="1" x14ac:dyDescent="0.25">
      <c r="A759" s="145" t="s">
        <v>22</v>
      </c>
      <c r="B759" s="195">
        <v>1225</v>
      </c>
      <c r="C759" s="196">
        <v>707</v>
      </c>
      <c r="D759" s="197">
        <v>437</v>
      </c>
      <c r="E759" s="198">
        <v>319</v>
      </c>
      <c r="F759" s="195">
        <v>1409</v>
      </c>
      <c r="G759" s="199">
        <v>549</v>
      </c>
      <c r="H759" s="197">
        <v>1575</v>
      </c>
      <c r="I759" s="198">
        <v>1245</v>
      </c>
      <c r="J759" s="195">
        <v>177</v>
      </c>
      <c r="K759" s="199">
        <v>486</v>
      </c>
      <c r="L759" s="197">
        <v>500</v>
      </c>
      <c r="M759" s="195">
        <v>1442</v>
      </c>
      <c r="N759" s="200">
        <v>1223</v>
      </c>
      <c r="O759" s="201">
        <v>2275</v>
      </c>
      <c r="P759" s="195">
        <v>673</v>
      </c>
      <c r="Q759" s="199">
        <v>702</v>
      </c>
      <c r="R759" s="197">
        <v>1110</v>
      </c>
      <c r="S759" s="198">
        <v>846</v>
      </c>
      <c r="T759" s="195">
        <v>145</v>
      </c>
      <c r="U759" s="199">
        <v>328</v>
      </c>
      <c r="V759" s="197">
        <v>404</v>
      </c>
      <c r="W759" s="198">
        <v>1300</v>
      </c>
      <c r="X759" s="195">
        <v>575</v>
      </c>
      <c r="Y759" s="199">
        <v>491</v>
      </c>
      <c r="Z759" s="197">
        <v>1441</v>
      </c>
      <c r="AA759" s="195">
        <v>1242</v>
      </c>
      <c r="AB759" s="169">
        <f t="shared" si="14387"/>
        <v>10894</v>
      </c>
      <c r="AC759" s="170">
        <f t="shared" si="14388"/>
        <v>11932</v>
      </c>
      <c r="AE759" s="296" t="s">
        <v>0</v>
      </c>
      <c r="AF759" s="298" t="s">
        <v>1</v>
      </c>
      <c r="AG759" s="299"/>
      <c r="AH759" s="298" t="s">
        <v>2</v>
      </c>
      <c r="AI759" s="299"/>
      <c r="AJ759" s="298" t="s">
        <v>3</v>
      </c>
      <c r="AK759" s="299"/>
      <c r="AL759" s="298" t="s">
        <v>4</v>
      </c>
      <c r="AM759" s="299"/>
      <c r="AN759" s="298" t="s">
        <v>5</v>
      </c>
      <c r="AO759" s="299"/>
      <c r="AP759" s="298" t="s">
        <v>6</v>
      </c>
      <c r="AQ759" s="299"/>
      <c r="AR759" s="298" t="s">
        <v>7</v>
      </c>
      <c r="AS759" s="299"/>
      <c r="AT759" s="298" t="s">
        <v>8</v>
      </c>
      <c r="AU759" s="299"/>
      <c r="AV759" s="298" t="s">
        <v>9</v>
      </c>
      <c r="AW759" s="299"/>
      <c r="AX759" s="298" t="s">
        <v>10</v>
      </c>
      <c r="AY759" s="299"/>
      <c r="AZ759" s="298" t="s">
        <v>11</v>
      </c>
      <c r="BA759" s="299"/>
      <c r="BB759" s="298" t="s">
        <v>12</v>
      </c>
      <c r="BC759" s="299"/>
      <c r="BD759" s="301" t="s">
        <v>40</v>
      </c>
      <c r="BE759" s="302"/>
      <c r="BF759" s="303" t="s">
        <v>41</v>
      </c>
      <c r="BG759" s="304"/>
      <c r="BI759" s="145" t="s">
        <v>22</v>
      </c>
      <c r="BJ759" s="128">
        <f>B759/B777</f>
        <v>8.7083244472879795E-2</v>
      </c>
      <c r="BK759" s="129">
        <f t="shared" ref="BK759" si="14525">C759/C777</f>
        <v>5.0874289414981649E-2</v>
      </c>
      <c r="BL759" s="130">
        <f t="shared" ref="BL759" si="14526">D759/D777</f>
        <v>6.6111951588502263E-2</v>
      </c>
      <c r="BM759" s="131">
        <f t="shared" ref="BM759" si="14527">E759/E777</f>
        <v>4.9281631391935733E-2</v>
      </c>
      <c r="BN759" s="128">
        <f t="shared" ref="BN759" si="14528">F759/F777</f>
        <v>8.435105363984674E-2</v>
      </c>
      <c r="BO759" s="129">
        <f t="shared" ref="BO759" si="14529">G759/G777</f>
        <v>3.5106791149763394E-2</v>
      </c>
      <c r="BP759" s="130">
        <f t="shared" ref="BP759" si="14530">H759/H777</f>
        <v>7.5514215850793501E-2</v>
      </c>
      <c r="BQ759" s="131">
        <f t="shared" ref="BQ759" si="14531">I759/I777</f>
        <v>5.7360055286800278E-2</v>
      </c>
      <c r="BR759" s="128">
        <f t="shared" ref="BR759" si="14532">J759/J777</f>
        <v>4.4095665171898356E-2</v>
      </c>
      <c r="BS759" s="129">
        <f t="shared" ref="BS759" si="14533">K759/K777</f>
        <v>0.1223256984646363</v>
      </c>
      <c r="BT759" s="130">
        <f t="shared" ref="BT759" si="14534">L759/L777</f>
        <v>4.1490332752468675E-2</v>
      </c>
      <c r="BU759" s="128">
        <f t="shared" ref="BU759" si="14535">M759/M777</f>
        <v>0.1223589308442936</v>
      </c>
      <c r="BV759" s="132">
        <f t="shared" ref="BV759" si="14536">N759/N777</f>
        <v>5.4530051721062955E-2</v>
      </c>
      <c r="BW759" s="133">
        <f t="shared" ref="BW759" si="14537">O759/O777</f>
        <v>0.10180337405468295</v>
      </c>
      <c r="BX759" s="128">
        <f t="shared" ref="BX759" si="14538">P759/P777</f>
        <v>5.9816905163985426E-2</v>
      </c>
      <c r="BY759" s="129">
        <f t="shared" ref="BY759" si="14539">Q759/Q777</f>
        <v>6.209092517247479E-2</v>
      </c>
      <c r="BZ759" s="130">
        <f t="shared" ref="BZ759" si="14540">R759/R777</f>
        <v>7.6372643456722164E-2</v>
      </c>
      <c r="CA759" s="131">
        <f t="shared" ref="CA759" si="14541">S759/S777</f>
        <v>5.6186491332934844E-2</v>
      </c>
      <c r="CB759" s="128">
        <f t="shared" ref="CB759" si="14542">T759/T777</f>
        <v>3.9900935608145296E-2</v>
      </c>
      <c r="CC759" s="129">
        <f t="shared" ref="CC759" si="14543">U759/U777</f>
        <v>8.4536082474226809E-2</v>
      </c>
      <c r="CD759" s="130">
        <f t="shared" ref="CD759" si="14544">V759/V777</f>
        <v>3.5054229934924075E-2</v>
      </c>
      <c r="CE759" s="131">
        <f t="shared" ref="CE759" si="14545">W759/W777</f>
        <v>0.10181704260651629</v>
      </c>
      <c r="CF759" s="128">
        <f t="shared" ref="CF759" si="14546">X759/X777</f>
        <v>5.808667542175977E-2</v>
      </c>
      <c r="CG759" s="129">
        <f t="shared" ref="CG759" si="14547">Y759/Y777</f>
        <v>7.5457199938527744E-2</v>
      </c>
      <c r="CH759" s="130">
        <f t="shared" ref="CH759" si="14548">Z759/Z777</f>
        <v>6.8527677382537566E-2</v>
      </c>
      <c r="CI759" s="128">
        <f t="shared" ref="CI759" si="14549">AA759/AA777</f>
        <v>5.4014090632338869E-2</v>
      </c>
      <c r="CJ759" s="134">
        <f t="shared" ref="CJ759" si="14550">AB759/AB777</f>
        <v>6.461370564999229E-2</v>
      </c>
      <c r="CK759" s="135">
        <f t="shared" ref="CK759" si="14551">AC759/AC777</f>
        <v>7.088457197172221E-2</v>
      </c>
    </row>
    <row r="760" spans="1:89" ht="15" thickTop="1" thickBot="1" x14ac:dyDescent="0.3">
      <c r="A760" s="136" t="s">
        <v>23</v>
      </c>
      <c r="B760" s="188">
        <v>801</v>
      </c>
      <c r="C760" s="189">
        <v>695</v>
      </c>
      <c r="D760" s="190">
        <v>322</v>
      </c>
      <c r="E760" s="191">
        <v>331</v>
      </c>
      <c r="F760" s="188">
        <v>1099</v>
      </c>
      <c r="G760" s="192">
        <v>473</v>
      </c>
      <c r="H760" s="190">
        <v>1319</v>
      </c>
      <c r="I760" s="191">
        <v>955</v>
      </c>
      <c r="J760" s="188">
        <v>208</v>
      </c>
      <c r="K760" s="192">
        <v>459</v>
      </c>
      <c r="L760" s="190">
        <v>434</v>
      </c>
      <c r="M760" s="188">
        <v>881</v>
      </c>
      <c r="N760" s="193">
        <v>1117</v>
      </c>
      <c r="O760" s="194">
        <v>1347</v>
      </c>
      <c r="P760" s="188">
        <v>513</v>
      </c>
      <c r="Q760" s="192">
        <v>522</v>
      </c>
      <c r="R760" s="190">
        <v>899</v>
      </c>
      <c r="S760" s="191">
        <v>772</v>
      </c>
      <c r="T760" s="188">
        <v>131</v>
      </c>
      <c r="U760" s="192">
        <v>225</v>
      </c>
      <c r="V760" s="190">
        <v>358</v>
      </c>
      <c r="W760" s="191">
        <v>936</v>
      </c>
      <c r="X760" s="188">
        <v>502</v>
      </c>
      <c r="Y760" s="192">
        <v>325</v>
      </c>
      <c r="Z760" s="190">
        <v>1266</v>
      </c>
      <c r="AA760" s="188">
        <v>1296</v>
      </c>
      <c r="AB760" s="169">
        <f t="shared" si="14387"/>
        <v>8969</v>
      </c>
      <c r="AC760" s="170">
        <f t="shared" si="14388"/>
        <v>9217</v>
      </c>
      <c r="AE760" s="297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75" t="s">
        <v>14</v>
      </c>
      <c r="BG760" s="176" t="s">
        <v>15</v>
      </c>
      <c r="BI760" s="136" t="s">
        <v>23</v>
      </c>
      <c r="BJ760" s="128">
        <f>B760/B777</f>
        <v>5.694177863083813E-2</v>
      </c>
      <c r="BK760" s="129">
        <f t="shared" ref="BK760" si="14552">C760/C777</f>
        <v>5.0010793696481252E-2</v>
      </c>
      <c r="BL760" s="130">
        <f t="shared" ref="BL760" si="14553">D760/D777</f>
        <v>4.8714069591527985E-2</v>
      </c>
      <c r="BM760" s="131">
        <f t="shared" ref="BM760" si="14554">E760/E777</f>
        <v>5.1135485864359648E-2</v>
      </c>
      <c r="BN760" s="128">
        <f t="shared" ref="BN760" si="14555">F760/F777</f>
        <v>6.579262452107279E-2</v>
      </c>
      <c r="BO760" s="129">
        <f t="shared" ref="BO760" si="14556">G760/G777</f>
        <v>3.0246834633584858E-2</v>
      </c>
      <c r="BP760" s="130">
        <f t="shared" ref="BP760" si="14557">H760/H777</f>
        <v>6.3240159179172459E-2</v>
      </c>
      <c r="BQ760" s="131">
        <f t="shared" ref="BQ760" si="14558">I760/I777</f>
        <v>4.3999078553328727E-2</v>
      </c>
      <c r="BR760" s="128">
        <f t="shared" ref="BR760" si="14559">J760/J777</f>
        <v>5.1818634778276036E-2</v>
      </c>
      <c r="BS760" s="129">
        <f t="shared" ref="BS760" si="14560">K760/K777</f>
        <v>0.11552982632771205</v>
      </c>
      <c r="BT760" s="130">
        <f t="shared" ref="BT760" si="14561">L760/L777</f>
        <v>3.6013608829142812E-2</v>
      </c>
      <c r="BU760" s="128">
        <f t="shared" ref="BU760" si="14562">M760/M777</f>
        <v>7.475604582095885E-2</v>
      </c>
      <c r="BV760" s="132">
        <f t="shared" ref="BV760" si="14563">N760/N777</f>
        <v>4.9803816657749245E-2</v>
      </c>
      <c r="BW760" s="133">
        <f t="shared" ref="BW760" si="14564">O760/O777</f>
        <v>6.0276547187541954E-2</v>
      </c>
      <c r="BX760" s="128">
        <f t="shared" ref="BX760" si="14565">P760/P777</f>
        <v>4.5595947026930941E-2</v>
      </c>
      <c r="BY760" s="129">
        <f t="shared" ref="BY760" si="14566">Q760/Q777</f>
        <v>4.6170175128250487E-2</v>
      </c>
      <c r="BZ760" s="130">
        <f t="shared" ref="BZ760" si="14567">R760/R777</f>
        <v>6.1854960781615523E-2</v>
      </c>
      <c r="CA760" s="131">
        <f t="shared" ref="CA760" si="14568">S760/S777</f>
        <v>5.1271833698611942E-2</v>
      </c>
      <c r="CB760" s="128">
        <f t="shared" ref="CB760" si="14569">T760/T777</f>
        <v>3.6048431480462301E-2</v>
      </c>
      <c r="CC760" s="129">
        <f t="shared" ref="CC760" si="14570">U760/U777</f>
        <v>5.7989690721649487E-2</v>
      </c>
      <c r="CD760" s="130">
        <f t="shared" ref="CD760" si="14571">V760/V777</f>
        <v>3.1062906724511931E-2</v>
      </c>
      <c r="CE760" s="131">
        <f t="shared" ref="CE760" si="14572">W760/W777</f>
        <v>7.3308270676691725E-2</v>
      </c>
      <c r="CF760" s="128">
        <f t="shared" ref="CF760" si="14573">X760/X777</f>
        <v>5.0712193150823315E-2</v>
      </c>
      <c r="CG760" s="129">
        <f t="shared" ref="CG760" si="14574">Y760/Y777</f>
        <v>4.9946211771937914E-2</v>
      </c>
      <c r="CH760" s="130">
        <f t="shared" ref="CH760" si="14575">Z760/Z777</f>
        <v>6.0205440365227313E-2</v>
      </c>
      <c r="CI760" s="128">
        <f t="shared" ref="CI760" si="14576">AA760/AA777</f>
        <v>5.636252935548404E-2</v>
      </c>
      <c r="CJ760" s="134">
        <f t="shared" ref="CJ760" si="14577">AB760/AB777</f>
        <v>5.3196284741580765E-2</v>
      </c>
      <c r="CK760" s="135">
        <f t="shared" ref="CK760" si="14578">AC760/AC777</f>
        <v>5.4755539713657694E-2</v>
      </c>
    </row>
    <row r="761" spans="1:89" ht="13.5" thickTop="1" x14ac:dyDescent="0.2">
      <c r="A761" s="145" t="s">
        <v>24</v>
      </c>
      <c r="B761" s="202">
        <v>584</v>
      </c>
      <c r="C761" s="196">
        <v>615</v>
      </c>
      <c r="D761" s="197">
        <v>293</v>
      </c>
      <c r="E761" s="198">
        <v>277</v>
      </c>
      <c r="F761" s="195">
        <v>885</v>
      </c>
      <c r="G761" s="199">
        <v>503</v>
      </c>
      <c r="H761" s="197">
        <v>975</v>
      </c>
      <c r="I761" s="198">
        <v>928</v>
      </c>
      <c r="J761" s="195">
        <v>213</v>
      </c>
      <c r="K761" s="199">
        <v>264</v>
      </c>
      <c r="L761" s="197">
        <v>472</v>
      </c>
      <c r="M761" s="195">
        <v>689</v>
      </c>
      <c r="N761" s="200">
        <v>932</v>
      </c>
      <c r="O761" s="203">
        <v>1110</v>
      </c>
      <c r="P761" s="195">
        <v>494</v>
      </c>
      <c r="Q761" s="199">
        <v>474</v>
      </c>
      <c r="R761" s="197">
        <v>735</v>
      </c>
      <c r="S761" s="198">
        <v>717</v>
      </c>
      <c r="T761" s="195">
        <v>165</v>
      </c>
      <c r="U761" s="199">
        <v>164</v>
      </c>
      <c r="V761" s="197">
        <v>462</v>
      </c>
      <c r="W761" s="204">
        <v>659</v>
      </c>
      <c r="X761" s="195">
        <v>479</v>
      </c>
      <c r="Y761" s="199">
        <v>321</v>
      </c>
      <c r="Z761" s="197">
        <v>1180</v>
      </c>
      <c r="AA761" s="195">
        <v>1289</v>
      </c>
      <c r="AB761" s="169">
        <f t="shared" si="14387"/>
        <v>7869</v>
      </c>
      <c r="AC761" s="170">
        <f t="shared" si="14388"/>
        <v>8010</v>
      </c>
      <c r="AE761" s="272" t="str">
        <f>$AE$17</f>
        <v>17:00 - 17:59</v>
      </c>
      <c r="AF761" s="125">
        <f t="shared" ref="AF761:AU763" si="14579">SUMIF($A$9:$A$32,$AE761,B$753:B$776)</f>
        <v>783</v>
      </c>
      <c r="AG761" s="185">
        <f t="shared" si="14579"/>
        <v>1569</v>
      </c>
      <c r="AH761" s="126">
        <f t="shared" si="14579"/>
        <v>674</v>
      </c>
      <c r="AI761" s="179">
        <f t="shared" si="14579"/>
        <v>498</v>
      </c>
      <c r="AJ761" s="125">
        <f t="shared" si="14579"/>
        <v>853</v>
      </c>
      <c r="AK761" s="127">
        <f t="shared" si="14579"/>
        <v>1792</v>
      </c>
      <c r="AL761" s="126">
        <f t="shared" si="14579"/>
        <v>1295</v>
      </c>
      <c r="AM761" s="179">
        <f t="shared" si="14579"/>
        <v>2304</v>
      </c>
      <c r="AN761" s="125">
        <f t="shared" si="14579"/>
        <v>568</v>
      </c>
      <c r="AO761" s="127">
        <f t="shared" si="14579"/>
        <v>163</v>
      </c>
      <c r="AP761" s="126">
        <f t="shared" si="14579"/>
        <v>1503</v>
      </c>
      <c r="AQ761" s="125">
        <f t="shared" si="14579"/>
        <v>441</v>
      </c>
      <c r="AR761" s="178">
        <f t="shared" si="14579"/>
        <v>2313</v>
      </c>
      <c r="AS761" s="180">
        <f t="shared" si="14579"/>
        <v>1352</v>
      </c>
      <c r="AT761" s="125">
        <f t="shared" si="14579"/>
        <v>1038</v>
      </c>
      <c r="AU761" s="127">
        <f t="shared" si="14579"/>
        <v>875</v>
      </c>
      <c r="AV761" s="126">
        <f t="shared" ref="AP761:BE763" si="14580">SUMIF($A$9:$A$32,$AE761,R$753:R$776)</f>
        <v>1040</v>
      </c>
      <c r="AW761" s="179">
        <f t="shared" si="14580"/>
        <v>1434</v>
      </c>
      <c r="AX761" s="125">
        <f t="shared" si="14580"/>
        <v>567</v>
      </c>
      <c r="AY761" s="127">
        <f t="shared" si="14580"/>
        <v>106</v>
      </c>
      <c r="AZ761" s="126">
        <f t="shared" si="14580"/>
        <v>1369</v>
      </c>
      <c r="BA761" s="179">
        <f t="shared" si="14580"/>
        <v>806</v>
      </c>
      <c r="BB761" s="125">
        <f t="shared" si="14580"/>
        <v>1060</v>
      </c>
      <c r="BC761" s="127">
        <f t="shared" si="14580"/>
        <v>337</v>
      </c>
      <c r="BD761" s="183">
        <f t="shared" si="14580"/>
        <v>1475</v>
      </c>
      <c r="BE761" s="184">
        <f t="shared" si="14580"/>
        <v>2070</v>
      </c>
      <c r="BF761" s="169">
        <f>AF761+AH761+AJ761+AL761+AN761+AP761+AR761+AT761+AV761+AX761+AZ761+BB761+BD761</f>
        <v>14538</v>
      </c>
      <c r="BG761" s="170">
        <f>AG761+AI761+AK761+AM761+AO761+AQ761+AS761+AU761+AW761+AY761+BA761+BC761+BE761</f>
        <v>13747</v>
      </c>
      <c r="BI761" s="145" t="s">
        <v>24</v>
      </c>
      <c r="BJ761" s="128">
        <f>B761/B777</f>
        <v>4.1515603895642281E-2</v>
      </c>
      <c r="BK761" s="129">
        <f t="shared" ref="BK761" si="14581">C761/C777</f>
        <v>4.4254155573145285E-2</v>
      </c>
      <c r="BL761" s="130">
        <f t="shared" ref="BL761" si="14582">D761/D777</f>
        <v>4.4326777609682302E-2</v>
      </c>
      <c r="BM761" s="131">
        <f t="shared" ref="BM761" si="14583">E761/E777</f>
        <v>4.2793140738452029E-2</v>
      </c>
      <c r="BN761" s="128">
        <f t="shared" ref="BN761" si="14584">F761/F777</f>
        <v>5.2981321839080463E-2</v>
      </c>
      <c r="BO761" s="129">
        <f t="shared" ref="BO761" si="14585">G761/G777</f>
        <v>3.2165238521550073E-2</v>
      </c>
      <c r="BP761" s="130">
        <f t="shared" ref="BP761" si="14586">H761/H777</f>
        <v>4.6746895526681688E-2</v>
      </c>
      <c r="BQ761" s="131">
        <f t="shared" ref="BQ761" si="14587">I761/I777</f>
        <v>4.275512554710896E-2</v>
      </c>
      <c r="BR761" s="128">
        <f t="shared" ref="BR761" si="14588">J761/J777</f>
        <v>5.3064275037369206E-2</v>
      </c>
      <c r="BS761" s="129">
        <f t="shared" ref="BS761" si="14589">K761/K777</f>
        <v>6.6448527561037002E-2</v>
      </c>
      <c r="BT761" s="130">
        <f t="shared" ref="BT761" si="14590">L761/L777</f>
        <v>3.9166874118330426E-2</v>
      </c>
      <c r="BU761" s="128">
        <f t="shared" ref="BU761" si="14591">M761/M777</f>
        <v>5.8464149342384385E-2</v>
      </c>
      <c r="BV761" s="132">
        <f t="shared" ref="BV761" si="14592">N761/N777</f>
        <v>4.1555198858569647E-2</v>
      </c>
      <c r="BW761" s="133">
        <f t="shared" ref="BW761" si="14593">O761/O777</f>
        <v>4.9671096791515643E-2</v>
      </c>
      <c r="BX761" s="128">
        <f t="shared" ref="BX761" si="14594">P761/P777</f>
        <v>4.3907208248155721E-2</v>
      </c>
      <c r="BY761" s="129">
        <f t="shared" ref="BY761" si="14595">Q761/Q777</f>
        <v>4.1924641783124002E-2</v>
      </c>
      <c r="BZ761" s="130">
        <f t="shared" ref="BZ761" si="14596">R761/R777</f>
        <v>5.0571074721343055E-2</v>
      </c>
      <c r="CA761" s="131">
        <f t="shared" ref="CA761" si="14597">S761/S777</f>
        <v>4.7619047619047616E-2</v>
      </c>
      <c r="CB761" s="128">
        <f t="shared" ref="CB761" si="14598">T761/T777</f>
        <v>4.5404512933406714E-2</v>
      </c>
      <c r="CC761" s="129">
        <f t="shared" ref="CC761" si="14599">U761/U777</f>
        <v>4.2268041237113405E-2</v>
      </c>
      <c r="CD761" s="130">
        <f t="shared" ref="CD761" si="14600">V761/V777</f>
        <v>4.0086767895878526E-2</v>
      </c>
      <c r="CE761" s="131">
        <f t="shared" ref="CE761" si="14601">W761/W777</f>
        <v>5.1613408521303257E-2</v>
      </c>
      <c r="CF761" s="128">
        <f t="shared" ref="CF761" si="14602">X761/X777</f>
        <v>4.8388726133952925E-2</v>
      </c>
      <c r="CG761" s="129">
        <f t="shared" ref="CG761" si="14603">Y761/Y777</f>
        <v>4.933148916551406E-2</v>
      </c>
      <c r="CH761" s="130">
        <f t="shared" ref="CH761" si="14604">Z761/Z777</f>
        <v>5.611565531672056E-2</v>
      </c>
      <c r="CI761" s="128">
        <f t="shared" ref="CI761" si="14605">AA761/AA777</f>
        <v>5.6058102113594854E-2</v>
      </c>
      <c r="CJ761" s="134">
        <f t="shared" ref="CJ761" si="14606">AB761/AB777</f>
        <v>4.6672044222488461E-2</v>
      </c>
      <c r="CK761" s="135">
        <f t="shared" ref="CK761" si="14607">AC761/AC777</f>
        <v>4.7585100695063269E-2</v>
      </c>
    </row>
    <row r="762" spans="1:89" x14ac:dyDescent="0.2">
      <c r="A762" s="136" t="s">
        <v>25</v>
      </c>
      <c r="B762" s="205">
        <v>553</v>
      </c>
      <c r="C762" s="189">
        <v>611</v>
      </c>
      <c r="D762" s="190">
        <v>252</v>
      </c>
      <c r="E762" s="191">
        <v>286</v>
      </c>
      <c r="F762" s="188">
        <v>781</v>
      </c>
      <c r="G762" s="192">
        <v>455</v>
      </c>
      <c r="H762" s="190">
        <v>974</v>
      </c>
      <c r="I762" s="191">
        <v>852</v>
      </c>
      <c r="J762" s="188">
        <v>193</v>
      </c>
      <c r="K762" s="189">
        <v>182</v>
      </c>
      <c r="L762" s="190">
        <v>447</v>
      </c>
      <c r="M762" s="188">
        <v>532</v>
      </c>
      <c r="N762" s="193">
        <v>885</v>
      </c>
      <c r="O762" s="206">
        <v>889</v>
      </c>
      <c r="P762" s="188">
        <v>455</v>
      </c>
      <c r="Q762" s="189">
        <v>392</v>
      </c>
      <c r="R762" s="190">
        <v>617</v>
      </c>
      <c r="S762" s="191">
        <v>634</v>
      </c>
      <c r="T762" s="197">
        <v>176</v>
      </c>
      <c r="U762" s="188">
        <v>184</v>
      </c>
      <c r="V762" s="190">
        <v>399</v>
      </c>
      <c r="W762" s="207">
        <v>562</v>
      </c>
      <c r="X762" s="188">
        <v>354</v>
      </c>
      <c r="Y762" s="192">
        <v>239</v>
      </c>
      <c r="Z762" s="190">
        <v>1117</v>
      </c>
      <c r="AA762" s="188">
        <v>1339</v>
      </c>
      <c r="AB762" s="169">
        <f t="shared" si="14387"/>
        <v>7203</v>
      </c>
      <c r="AC762" s="170">
        <f t="shared" si="14388"/>
        <v>7157</v>
      </c>
      <c r="AE762" s="274" t="str">
        <f>$AE$18</f>
        <v>18:00 - 18:59</v>
      </c>
      <c r="AF762" s="125">
        <f t="shared" si="14579"/>
        <v>795</v>
      </c>
      <c r="AG762" s="189">
        <f t="shared" si="14579"/>
        <v>1695</v>
      </c>
      <c r="AH762" s="190">
        <f t="shared" si="14579"/>
        <v>377</v>
      </c>
      <c r="AI762" s="191">
        <f t="shared" si="14579"/>
        <v>558</v>
      </c>
      <c r="AJ762" s="275">
        <f t="shared" si="14579"/>
        <v>574</v>
      </c>
      <c r="AK762" s="192">
        <f t="shared" si="14579"/>
        <v>1814</v>
      </c>
      <c r="AL762" s="190">
        <f t="shared" si="14579"/>
        <v>1321</v>
      </c>
      <c r="AM762" s="191">
        <f t="shared" si="14579"/>
        <v>2173</v>
      </c>
      <c r="AN762" s="275">
        <f t="shared" si="14579"/>
        <v>388</v>
      </c>
      <c r="AO762" s="192">
        <f t="shared" si="14579"/>
        <v>134</v>
      </c>
      <c r="AP762" s="190">
        <f t="shared" si="14580"/>
        <v>1431</v>
      </c>
      <c r="AQ762" s="275">
        <f t="shared" si="14580"/>
        <v>389</v>
      </c>
      <c r="AR762" s="193">
        <f t="shared" si="14580"/>
        <v>2051</v>
      </c>
      <c r="AS762" s="194">
        <f t="shared" si="14580"/>
        <v>1344</v>
      </c>
      <c r="AT762" s="275">
        <f t="shared" si="14580"/>
        <v>954</v>
      </c>
      <c r="AU762" s="192">
        <f t="shared" si="14580"/>
        <v>919</v>
      </c>
      <c r="AV762" s="190">
        <f t="shared" si="14580"/>
        <v>998</v>
      </c>
      <c r="AW762" s="191">
        <f t="shared" si="14580"/>
        <v>1333</v>
      </c>
      <c r="AX762" s="275">
        <f t="shared" si="14580"/>
        <v>411</v>
      </c>
      <c r="AY762" s="192">
        <f t="shared" si="14580"/>
        <v>101</v>
      </c>
      <c r="AZ762" s="190">
        <f t="shared" si="14580"/>
        <v>1500</v>
      </c>
      <c r="BA762" s="191">
        <f t="shared" si="14580"/>
        <v>568</v>
      </c>
      <c r="BB762" s="275">
        <f t="shared" si="14580"/>
        <v>931</v>
      </c>
      <c r="BC762" s="192">
        <f t="shared" si="14580"/>
        <v>311</v>
      </c>
      <c r="BD762" s="190">
        <f t="shared" si="14580"/>
        <v>1270</v>
      </c>
      <c r="BE762" s="275">
        <f t="shared" si="14580"/>
        <v>2158</v>
      </c>
      <c r="BF762" s="171">
        <f>SUM(AF762,AH762,AJ762,AL762,AN762,AP762,AR762,AT762,AV762,AX762,AZ762,BB762,BD762)</f>
        <v>13001</v>
      </c>
      <c r="BG762" s="172">
        <f>SUM(AG762,AI762,AK762,AM762,AO762,AQ762,AS762,AU762,AW762,AY762,BA762,BC762,BE762)</f>
        <v>13497</v>
      </c>
      <c r="BI762" s="136" t="s">
        <v>25</v>
      </c>
      <c r="BJ762" s="128">
        <f>B762/B777</f>
        <v>3.9311864647757162E-2</v>
      </c>
      <c r="BK762" s="129">
        <f t="shared" ref="BK762" si="14608">C762/C777</f>
        <v>4.3966323666978488E-2</v>
      </c>
      <c r="BL762" s="130">
        <f t="shared" ref="BL762" si="14609">D762/D777</f>
        <v>3.8124054462934945E-2</v>
      </c>
      <c r="BM762" s="131">
        <f t="shared" ref="BM762" si="14610">E762/E777</f>
        <v>4.418353159276997E-2</v>
      </c>
      <c r="BN762" s="128">
        <f t="shared" ref="BN762" si="14611">F762/F777</f>
        <v>4.6755268199233715E-2</v>
      </c>
      <c r="BO762" s="129">
        <f t="shared" ref="BO762" si="14612">G762/G777</f>
        <v>2.909579230080573E-2</v>
      </c>
      <c r="BP762" s="130">
        <f t="shared" ref="BP762" si="14613">H762/H777</f>
        <v>4.6698949992808172E-2</v>
      </c>
      <c r="BQ762" s="131">
        <f t="shared" ref="BQ762" si="14614">I762/I777</f>
        <v>3.9253628196268139E-2</v>
      </c>
      <c r="BR762" s="128">
        <f t="shared" ref="BR762" si="14615">J762/J777</f>
        <v>4.8081714000996513E-2</v>
      </c>
      <c r="BS762" s="129">
        <f t="shared" ref="BS762" si="14616">K762/K777</f>
        <v>4.5809212182230052E-2</v>
      </c>
      <c r="BT762" s="130">
        <f t="shared" ref="BT762" si="14617">L762/L777</f>
        <v>3.7092357480706994E-2</v>
      </c>
      <c r="BU762" s="128">
        <f t="shared" ref="BU762" si="14618">M762/M777</f>
        <v>4.5142129826050065E-2</v>
      </c>
      <c r="BV762" s="132">
        <f t="shared" ref="BV762" si="14619">N762/N777</f>
        <v>3.945960406634564E-2</v>
      </c>
      <c r="BW762" s="133">
        <f t="shared" ref="BW762" si="14620">O762/O777</f>
        <v>3.9781626169060724E-2</v>
      </c>
      <c r="BX762" s="128">
        <f t="shared" ref="BX762" si="14621">P762/P777</f>
        <v>4.0440849702248691E-2</v>
      </c>
      <c r="BY762" s="129">
        <f t="shared" ref="BY762" si="14622">Q762/Q777</f>
        <v>3.4671855651866264E-2</v>
      </c>
      <c r="BZ762" s="130">
        <f t="shared" ref="BZ762" si="14623">R762/R777</f>
        <v>4.2452181092610432E-2</v>
      </c>
      <c r="CA762" s="131">
        <f t="shared" ref="CA762" si="14624">S762/S777</f>
        <v>4.2106661353523277E-2</v>
      </c>
      <c r="CB762" s="128">
        <f t="shared" ref="CB762" si="14625">T762/T777</f>
        <v>4.8431480462300495E-2</v>
      </c>
      <c r="CC762" s="129">
        <f t="shared" ref="CC762" si="14626">U762/U777</f>
        <v>4.7422680412371132E-2</v>
      </c>
      <c r="CD762" s="130">
        <f t="shared" ref="CD762" si="14627">V762/V777</f>
        <v>3.4620390455531454E-2</v>
      </c>
      <c r="CE762" s="131">
        <f t="shared" ref="CE762" si="14628">W762/W777</f>
        <v>4.4016290726817044E-2</v>
      </c>
      <c r="CF762" s="128">
        <f t="shared" ref="CF762" si="14629">X762/X777</f>
        <v>3.5761187998787754E-2</v>
      </c>
      <c r="CG762" s="129">
        <f t="shared" ref="CG762" si="14630">Y762/Y777</f>
        <v>3.6729675733825108E-2</v>
      </c>
      <c r="CH762" s="130">
        <f t="shared" ref="CH762" si="14631">Z762/Z777</f>
        <v>5.3119649990488869E-2</v>
      </c>
      <c r="CI762" s="128">
        <f t="shared" ref="CI762" si="14632">AA762/AA777</f>
        <v>5.8232582412803338E-2</v>
      </c>
      <c r="CJ762" s="134">
        <f t="shared" ref="CJ762" si="14633">AB762/AB777</f>
        <v>4.2721913144565304E-2</v>
      </c>
      <c r="CK762" s="135">
        <f t="shared" ref="CK762" si="14634">AC762/AC777</f>
        <v>4.2517673617299349E-2</v>
      </c>
    </row>
    <row r="763" spans="1:89" ht="13.5" thickBot="1" x14ac:dyDescent="0.25">
      <c r="A763" s="145" t="s">
        <v>26</v>
      </c>
      <c r="B763" s="202">
        <v>515</v>
      </c>
      <c r="C763" s="196">
        <v>531</v>
      </c>
      <c r="D763" s="197">
        <v>293</v>
      </c>
      <c r="E763" s="198">
        <v>282</v>
      </c>
      <c r="F763" s="195">
        <v>544</v>
      </c>
      <c r="G763" s="199">
        <v>495</v>
      </c>
      <c r="H763" s="197">
        <v>974</v>
      </c>
      <c r="I763" s="198">
        <v>974</v>
      </c>
      <c r="J763" s="195">
        <v>204</v>
      </c>
      <c r="K763" s="196">
        <v>184</v>
      </c>
      <c r="L763" s="197">
        <v>439</v>
      </c>
      <c r="M763" s="195">
        <v>485</v>
      </c>
      <c r="N763" s="200">
        <v>906</v>
      </c>
      <c r="O763" s="203">
        <v>881</v>
      </c>
      <c r="P763" s="195">
        <v>445</v>
      </c>
      <c r="Q763" s="196">
        <v>398</v>
      </c>
      <c r="R763" s="197">
        <v>589</v>
      </c>
      <c r="S763" s="198">
        <v>603</v>
      </c>
      <c r="T763" s="195">
        <v>114</v>
      </c>
      <c r="U763" s="199">
        <v>174</v>
      </c>
      <c r="V763" s="197">
        <v>455</v>
      </c>
      <c r="W763" s="204">
        <v>451</v>
      </c>
      <c r="X763" s="195">
        <v>325</v>
      </c>
      <c r="Y763" s="199">
        <v>231</v>
      </c>
      <c r="Z763" s="197">
        <v>1109</v>
      </c>
      <c r="AA763" s="195">
        <v>1098</v>
      </c>
      <c r="AB763" s="169">
        <f t="shared" si="14387"/>
        <v>6912</v>
      </c>
      <c r="AC763" s="170">
        <f t="shared" si="14388"/>
        <v>6787</v>
      </c>
      <c r="AE763" s="272">
        <f>$AE$19</f>
        <v>0</v>
      </c>
      <c r="AF763" s="125">
        <f t="shared" si="14579"/>
        <v>0</v>
      </c>
      <c r="AG763" s="196">
        <f t="shared" si="14579"/>
        <v>0</v>
      </c>
      <c r="AH763" s="197">
        <f t="shared" si="14579"/>
        <v>0</v>
      </c>
      <c r="AI763" s="198">
        <f t="shared" si="14579"/>
        <v>0</v>
      </c>
      <c r="AJ763" s="195">
        <f t="shared" si="14579"/>
        <v>0</v>
      </c>
      <c r="AK763" s="199">
        <f t="shared" si="14579"/>
        <v>0</v>
      </c>
      <c r="AL763" s="197">
        <f t="shared" si="14579"/>
        <v>0</v>
      </c>
      <c r="AM763" s="198">
        <f t="shared" si="14579"/>
        <v>0</v>
      </c>
      <c r="AN763" s="195">
        <f t="shared" si="14579"/>
        <v>0</v>
      </c>
      <c r="AO763" s="199">
        <f t="shared" si="14579"/>
        <v>0</v>
      </c>
      <c r="AP763" s="197">
        <f t="shared" si="14580"/>
        <v>0</v>
      </c>
      <c r="AQ763" s="195">
        <f t="shared" si="14580"/>
        <v>0</v>
      </c>
      <c r="AR763" s="200">
        <f t="shared" si="14580"/>
        <v>0</v>
      </c>
      <c r="AS763" s="201">
        <f t="shared" si="14580"/>
        <v>0</v>
      </c>
      <c r="AT763" s="195">
        <f t="shared" si="14580"/>
        <v>0</v>
      </c>
      <c r="AU763" s="199">
        <f t="shared" si="14580"/>
        <v>0</v>
      </c>
      <c r="AV763" s="197">
        <f t="shared" si="14580"/>
        <v>0</v>
      </c>
      <c r="AW763" s="198">
        <f t="shared" si="14580"/>
        <v>0</v>
      </c>
      <c r="AX763" s="195">
        <f t="shared" si="14580"/>
        <v>0</v>
      </c>
      <c r="AY763" s="199">
        <f t="shared" si="14580"/>
        <v>0</v>
      </c>
      <c r="AZ763" s="197">
        <f t="shared" si="14580"/>
        <v>0</v>
      </c>
      <c r="BA763" s="198">
        <f t="shared" si="14580"/>
        <v>0</v>
      </c>
      <c r="BB763" s="195">
        <f t="shared" si="14580"/>
        <v>0</v>
      </c>
      <c r="BC763" s="199">
        <f t="shared" si="14580"/>
        <v>0</v>
      </c>
      <c r="BD763" s="197">
        <f t="shared" si="14580"/>
        <v>0</v>
      </c>
      <c r="BE763" s="195">
        <f t="shared" si="14580"/>
        <v>0</v>
      </c>
      <c r="BF763" s="171">
        <f>SUM(AF763,AH763,AJ763,AL763,AN763,AP763,AR763,AT763,AV763,AX763,AZ763,BB763,BD763)</f>
        <v>0</v>
      </c>
      <c r="BG763" s="172">
        <f>SUM(AG763,AI763,AK763,AM763,AO763,AQ763,AS763,AU763,AW763,AY763,BA763,BC763,BE763)</f>
        <v>0</v>
      </c>
      <c r="BI763" s="145" t="s">
        <v>26</v>
      </c>
      <c r="BJ763" s="128">
        <f>B763/B777</f>
        <v>3.6610506860027016E-2</v>
      </c>
      <c r="BK763" s="129">
        <f t="shared" ref="BK763" si="14635">C763/C777</f>
        <v>3.8209685543642513E-2</v>
      </c>
      <c r="BL763" s="130">
        <f t="shared" ref="BL763" si="14636">D763/D777</f>
        <v>4.4326777609682302E-2</v>
      </c>
      <c r="BM763" s="131">
        <f t="shared" ref="BM763" si="14637">E763/E777</f>
        <v>4.3565580101961994E-2</v>
      </c>
      <c r="BN763" s="128">
        <f t="shared" ref="BN763" si="14638">F763/F777</f>
        <v>3.2567049808429116E-2</v>
      </c>
      <c r="BO763" s="129">
        <f t="shared" ref="BO763" si="14639">G763/G777</f>
        <v>3.1653664151426016E-2</v>
      </c>
      <c r="BP763" s="130">
        <f t="shared" ref="BP763" si="14640">H763/H777</f>
        <v>4.6698949992808172E-2</v>
      </c>
      <c r="BQ763" s="131">
        <f t="shared" ref="BQ763" si="14641">I763/I777</f>
        <v>4.4874452891038932E-2</v>
      </c>
      <c r="BR763" s="128">
        <f t="shared" ref="BR763" si="14642">J763/J777</f>
        <v>5.0822122571001493E-2</v>
      </c>
      <c r="BS763" s="129">
        <f t="shared" ref="BS763" si="14643">K763/K777</f>
        <v>4.6312610118298514E-2</v>
      </c>
      <c r="BT763" s="130">
        <f t="shared" ref="BT763" si="14644">L763/L777</f>
        <v>3.6428512156667495E-2</v>
      </c>
      <c r="BU763" s="128">
        <f t="shared" ref="BU763" si="14645">M763/M777</f>
        <v>4.1154009333899025E-2</v>
      </c>
      <c r="BV763" s="132">
        <f t="shared" ref="BV763" si="14646">N763/N777</f>
        <v>4.0395933654360623E-2</v>
      </c>
      <c r="BW763" s="133">
        <f t="shared" ref="BW763" si="14647">O763/O777</f>
        <v>3.9423636282275028E-2</v>
      </c>
      <c r="BX763" s="128">
        <f t="shared" ref="BX763" si="14648">P763/P777</f>
        <v>3.9552039818682785E-2</v>
      </c>
      <c r="BY763" s="129">
        <f t="shared" ref="BY763" si="14649">Q763/Q777</f>
        <v>3.5202547320007077E-2</v>
      </c>
      <c r="BZ763" s="130">
        <f t="shared" ref="BZ763" si="14650">R763/R777</f>
        <v>4.0525663960368788E-2</v>
      </c>
      <c r="CA763" s="131">
        <f t="shared" ref="CA763" si="14651">S763/S777</f>
        <v>4.0047818290496112E-2</v>
      </c>
      <c r="CB763" s="128">
        <f t="shared" ref="CB763" si="14652">T763/T777</f>
        <v>3.1370390753990091E-2</v>
      </c>
      <c r="CC763" s="129">
        <f t="shared" ref="CC763" si="14653">U763/U777</f>
        <v>4.4845360824742268E-2</v>
      </c>
      <c r="CD763" s="130">
        <f t="shared" ref="CD763" si="14654">V763/V777</f>
        <v>3.9479392624728847E-2</v>
      </c>
      <c r="CE763" s="131">
        <f t="shared" ref="CE763" si="14655">W763/W777</f>
        <v>3.5322681704260651E-2</v>
      </c>
      <c r="CF763" s="128">
        <f t="shared" ref="CF763" si="14656">X763/X777</f>
        <v>3.2831599151429434E-2</v>
      </c>
      <c r="CG763" s="129">
        <f t="shared" ref="CG763" si="14657">Y763/Y777</f>
        <v>3.5500230520977408E-2</v>
      </c>
      <c r="CH763" s="130">
        <f t="shared" ref="CH763" si="14658">Z763/Z777</f>
        <v>5.2739204869697548E-2</v>
      </c>
      <c r="CI763" s="128">
        <f t="shared" ref="CI763" si="14659">AA763/AA777</f>
        <v>4.7751587370618423E-2</v>
      </c>
      <c r="CJ763" s="134">
        <f t="shared" ref="CJ763" si="14660">AB763/AB777</f>
        <v>4.0995954970878164E-2</v>
      </c>
      <c r="CK763" s="135">
        <f t="shared" ref="CK763" si="14661">AC763/AC777</f>
        <v>4.0319610289312663E-2</v>
      </c>
    </row>
    <row r="764" spans="1:89" ht="14.25" thickTop="1" thickBot="1" x14ac:dyDescent="0.25">
      <c r="A764" s="136" t="s">
        <v>27</v>
      </c>
      <c r="B764" s="205">
        <v>436</v>
      </c>
      <c r="C764" s="189">
        <v>871</v>
      </c>
      <c r="D764" s="190">
        <v>294</v>
      </c>
      <c r="E764" s="191">
        <v>346</v>
      </c>
      <c r="F764" s="188">
        <v>562</v>
      </c>
      <c r="G764" s="192">
        <v>663</v>
      </c>
      <c r="H764" s="190">
        <v>891</v>
      </c>
      <c r="I764" s="191">
        <v>1115</v>
      </c>
      <c r="J764" s="188">
        <v>248</v>
      </c>
      <c r="K764" s="189">
        <v>174</v>
      </c>
      <c r="L764" s="190">
        <v>610</v>
      </c>
      <c r="M764" s="188">
        <v>425</v>
      </c>
      <c r="N764" s="193">
        <v>1085</v>
      </c>
      <c r="O764" s="206">
        <v>826</v>
      </c>
      <c r="P764" s="188">
        <v>512</v>
      </c>
      <c r="Q764" s="189">
        <v>382</v>
      </c>
      <c r="R764" s="190">
        <v>696</v>
      </c>
      <c r="S764" s="191">
        <v>609</v>
      </c>
      <c r="T764" s="188">
        <v>146</v>
      </c>
      <c r="U764" s="192">
        <v>149</v>
      </c>
      <c r="V764" s="190">
        <v>511</v>
      </c>
      <c r="W764" s="207">
        <v>460</v>
      </c>
      <c r="X764" s="188">
        <v>336</v>
      </c>
      <c r="Y764" s="192">
        <v>181</v>
      </c>
      <c r="Z764" s="190">
        <v>1084</v>
      </c>
      <c r="AA764" s="188">
        <v>1189</v>
      </c>
      <c r="AB764" s="169">
        <f t="shared" si="14387"/>
        <v>7411</v>
      </c>
      <c r="AC764" s="170">
        <f t="shared" si="14388"/>
        <v>7390</v>
      </c>
      <c r="AE764" s="266" t="s">
        <v>13</v>
      </c>
      <c r="AF764" s="20">
        <f t="shared" ref="AF764:BG764" si="14662">SUM(AF761:AF763)</f>
        <v>1578</v>
      </c>
      <c r="AG764" s="21">
        <f t="shared" si="14662"/>
        <v>3264</v>
      </c>
      <c r="AH764" s="20">
        <f t="shared" si="14662"/>
        <v>1051</v>
      </c>
      <c r="AI764" s="21">
        <f t="shared" si="14662"/>
        <v>1056</v>
      </c>
      <c r="AJ764" s="20">
        <f t="shared" si="14662"/>
        <v>1427</v>
      </c>
      <c r="AK764" s="21">
        <f t="shared" si="14662"/>
        <v>3606</v>
      </c>
      <c r="AL764" s="20">
        <f t="shared" si="14662"/>
        <v>2616</v>
      </c>
      <c r="AM764" s="21">
        <f t="shared" si="14662"/>
        <v>4477</v>
      </c>
      <c r="AN764" s="20">
        <f t="shared" si="14662"/>
        <v>956</v>
      </c>
      <c r="AO764" s="21">
        <f t="shared" si="14662"/>
        <v>297</v>
      </c>
      <c r="AP764" s="20">
        <f t="shared" si="14662"/>
        <v>2934</v>
      </c>
      <c r="AQ764" s="21">
        <f t="shared" si="14662"/>
        <v>830</v>
      </c>
      <c r="AR764" s="20">
        <f t="shared" si="14662"/>
        <v>4364</v>
      </c>
      <c r="AS764" s="21">
        <f t="shared" si="14662"/>
        <v>2696</v>
      </c>
      <c r="AT764" s="20">
        <f t="shared" si="14662"/>
        <v>1992</v>
      </c>
      <c r="AU764" s="21">
        <f t="shared" si="14662"/>
        <v>1794</v>
      </c>
      <c r="AV764" s="20">
        <f t="shared" si="14662"/>
        <v>2038</v>
      </c>
      <c r="AW764" s="21">
        <f t="shared" si="14662"/>
        <v>2767</v>
      </c>
      <c r="AX764" s="20">
        <f t="shared" si="14662"/>
        <v>978</v>
      </c>
      <c r="AY764" s="21">
        <f t="shared" si="14662"/>
        <v>207</v>
      </c>
      <c r="AZ764" s="20">
        <f t="shared" si="14662"/>
        <v>2869</v>
      </c>
      <c r="BA764" s="21">
        <f t="shared" si="14662"/>
        <v>1374</v>
      </c>
      <c r="BB764" s="20">
        <f t="shared" si="14662"/>
        <v>1991</v>
      </c>
      <c r="BC764" s="21">
        <f t="shared" si="14662"/>
        <v>648</v>
      </c>
      <c r="BD764" s="20">
        <f t="shared" si="14662"/>
        <v>2745</v>
      </c>
      <c r="BE764" s="21">
        <f t="shared" si="14662"/>
        <v>4228</v>
      </c>
      <c r="BF764" s="173">
        <f t="shared" si="14662"/>
        <v>27539</v>
      </c>
      <c r="BG764" s="174">
        <f t="shared" si="14662"/>
        <v>27244</v>
      </c>
      <c r="BI764" s="136" t="s">
        <v>27</v>
      </c>
      <c r="BJ764" s="128">
        <f>B764/B777</f>
        <v>3.0994526196061703E-2</v>
      </c>
      <c r="BK764" s="129">
        <f t="shared" ref="BK764" si="14663">C764/C777</f>
        <v>6.2675397567820396E-2</v>
      </c>
      <c r="BL764" s="130">
        <f t="shared" ref="BL764" si="14664">D764/D777</f>
        <v>4.4478063540090769E-2</v>
      </c>
      <c r="BM764" s="131">
        <f t="shared" ref="BM764" si="14665">E764/E777</f>
        <v>5.3452803954889543E-2</v>
      </c>
      <c r="BN764" s="128">
        <f t="shared" ref="BN764" si="14666">F764/F777</f>
        <v>3.364463601532567E-2</v>
      </c>
      <c r="BO764" s="129">
        <f t="shared" ref="BO764" si="14667">G764/G777</f>
        <v>4.2396725924031209E-2</v>
      </c>
      <c r="BP764" s="130">
        <f t="shared" ref="BP764" si="14668">H764/H777</f>
        <v>4.2719470681306035E-2</v>
      </c>
      <c r="BQ764" s="131">
        <f t="shared" ref="BQ764" si="14669">I764/I777</f>
        <v>5.1370651923519924E-2</v>
      </c>
      <c r="BR764" s="128">
        <f t="shared" ref="BR764" si="14670">J764/J777</f>
        <v>6.1783756851021422E-2</v>
      </c>
      <c r="BS764" s="129">
        <f t="shared" ref="BS764" si="14671">K764/K777</f>
        <v>4.3795620437956206E-2</v>
      </c>
      <c r="BT764" s="130">
        <f t="shared" ref="BT764" si="14672">L764/L777</f>
        <v>5.061820595801178E-2</v>
      </c>
      <c r="BU764" s="128">
        <f t="shared" ref="BU764" si="14673">M764/M777</f>
        <v>3.6062791684344508E-2</v>
      </c>
      <c r="BV764" s="132">
        <f t="shared" ref="BV764" si="14674">N764/N777</f>
        <v>4.8377028714107366E-2</v>
      </c>
      <c r="BW764" s="133">
        <f t="shared" ref="BW764" si="14675">O764/O777</f>
        <v>3.6962455810623351E-2</v>
      </c>
      <c r="BX764" s="128">
        <f t="shared" ref="BX764" si="14676">P764/P777</f>
        <v>4.5507066038574351E-2</v>
      </c>
      <c r="BY764" s="129">
        <f t="shared" ref="BY764" si="14677">Q764/Q777</f>
        <v>3.3787369538298251E-2</v>
      </c>
      <c r="BZ764" s="130">
        <f t="shared" ref="BZ764" si="14678">R764/R777</f>
        <v>4.7887711572863631E-2</v>
      </c>
      <c r="CA764" s="131">
        <f t="shared" ref="CA764" si="14679">S764/S777</f>
        <v>4.0446304044630406E-2</v>
      </c>
      <c r="CB764" s="128">
        <f t="shared" ref="CB764" si="14680">T764/T777</f>
        <v>4.0176114474408366E-2</v>
      </c>
      <c r="CC764" s="129">
        <f t="shared" ref="CC764" si="14681">U764/U777</f>
        <v>3.8402061855670105E-2</v>
      </c>
      <c r="CD764" s="130">
        <f t="shared" ref="CD764" si="14682">V764/V777</f>
        <v>4.4338394793926247E-2</v>
      </c>
      <c r="CE764" s="131">
        <f t="shared" ref="CE764" si="14683">W764/W777</f>
        <v>3.6027568922305762E-2</v>
      </c>
      <c r="CF764" s="128">
        <f t="shared" ref="CF764" si="14684">X764/X777</f>
        <v>3.3942822507323972E-2</v>
      </c>
      <c r="CG764" s="129">
        <f t="shared" ref="CG764" si="14685">Y764/Y777</f>
        <v>2.7816197940679268E-2</v>
      </c>
      <c r="CH764" s="130">
        <f t="shared" ref="CH764" si="14686">Z764/Z777</f>
        <v>5.1550313867224654E-2</v>
      </c>
      <c r="CI764" s="128">
        <f t="shared" ref="CI764" si="14687">AA764/AA777</f>
        <v>5.1709141515177873E-2</v>
      </c>
      <c r="CJ764" s="134">
        <f t="shared" ref="CJ764" si="14688">AB764/AB777</f>
        <v>4.3955587715448212E-2</v>
      </c>
      <c r="CK764" s="135">
        <f t="shared" ref="CK764" si="14689">AC764/AC777</f>
        <v>4.3901859442761246E-2</v>
      </c>
    </row>
    <row r="765" spans="1:89" ht="13.5" thickTop="1" x14ac:dyDescent="0.2">
      <c r="A765" s="145" t="s">
        <v>28</v>
      </c>
      <c r="B765" s="202">
        <v>471</v>
      </c>
      <c r="C765" s="196">
        <v>894</v>
      </c>
      <c r="D765" s="197">
        <v>288</v>
      </c>
      <c r="E765" s="198">
        <v>350</v>
      </c>
      <c r="F765" s="195">
        <v>578</v>
      </c>
      <c r="G765" s="199">
        <v>1063</v>
      </c>
      <c r="H765" s="197">
        <v>1033</v>
      </c>
      <c r="I765" s="198">
        <v>1291</v>
      </c>
      <c r="J765" s="195">
        <v>260</v>
      </c>
      <c r="K765" s="196">
        <v>102</v>
      </c>
      <c r="L765" s="197">
        <v>819</v>
      </c>
      <c r="M765" s="195">
        <v>382</v>
      </c>
      <c r="N765" s="200">
        <v>1353</v>
      </c>
      <c r="O765" s="203">
        <v>829</v>
      </c>
      <c r="P765" s="195">
        <v>608</v>
      </c>
      <c r="Q765" s="196">
        <v>446</v>
      </c>
      <c r="R765" s="197">
        <v>745</v>
      </c>
      <c r="S765" s="198">
        <v>720</v>
      </c>
      <c r="T765" s="195">
        <v>257</v>
      </c>
      <c r="U765" s="199">
        <v>85</v>
      </c>
      <c r="V765" s="197">
        <v>737</v>
      </c>
      <c r="W765" s="204">
        <v>451</v>
      </c>
      <c r="X765" s="195">
        <v>461</v>
      </c>
      <c r="Y765" s="199">
        <v>183</v>
      </c>
      <c r="Z765" s="197">
        <v>1108</v>
      </c>
      <c r="AA765" s="195">
        <v>1166</v>
      </c>
      <c r="AB765" s="169">
        <f t="shared" si="14387"/>
        <v>8718</v>
      </c>
      <c r="AC765" s="170">
        <f t="shared" si="14388"/>
        <v>7962</v>
      </c>
      <c r="BI765" s="145" t="s">
        <v>28</v>
      </c>
      <c r="BJ765" s="128">
        <f>B765/B777</f>
        <v>3.3482618895286843E-2</v>
      </c>
      <c r="BK765" s="129">
        <f t="shared" ref="BK765" si="14690">C765/C777</f>
        <v>6.4330431028279483E-2</v>
      </c>
      <c r="BL765" s="130">
        <f t="shared" ref="BL765" si="14691">D765/D777</f>
        <v>4.3570347957639942E-2</v>
      </c>
      <c r="BM765" s="131">
        <f t="shared" ref="BM765" si="14692">E765/E777</f>
        <v>5.4070755445697512E-2</v>
      </c>
      <c r="BN765" s="128">
        <f t="shared" ref="BN765" si="14693">F765/F777</f>
        <v>3.4602490421455939E-2</v>
      </c>
      <c r="BO765" s="129">
        <f t="shared" ref="BO765" si="14694">G765/G777</f>
        <v>6.7975444430234039E-2</v>
      </c>
      <c r="BP765" s="130">
        <f t="shared" ref="BP765" si="14695">H765/H777</f>
        <v>4.9527736491345828E-2</v>
      </c>
      <c r="BQ765" s="131">
        <f t="shared" ref="BQ765" si="14696">I765/I777</f>
        <v>5.9479382630730243E-2</v>
      </c>
      <c r="BR765" s="128">
        <f t="shared" ref="BR765" si="14697">J765/J777</f>
        <v>6.4773293472845037E-2</v>
      </c>
      <c r="BS765" s="129">
        <f t="shared" ref="BS765" si="14698">K765/K777</f>
        <v>2.5673294739491568E-2</v>
      </c>
      <c r="BT765" s="130">
        <f t="shared" ref="BT765" si="14699">L765/L777</f>
        <v>6.7961165048543687E-2</v>
      </c>
      <c r="BU765" s="128">
        <f t="shared" ref="BU765" si="14700">M765/M777</f>
        <v>3.2414085702163767E-2</v>
      </c>
      <c r="BV765" s="132">
        <f t="shared" ref="BV765" si="14701">N765/N777</f>
        <v>6.0326377742108077E-2</v>
      </c>
      <c r="BW765" s="133">
        <f t="shared" ref="BW765" si="14702">O765/O777</f>
        <v>3.709670201816799E-2</v>
      </c>
      <c r="BX765" s="128">
        <f t="shared" ref="BX765" si="14703">P765/P777</f>
        <v>5.4039640920807042E-2</v>
      </c>
      <c r="BY765" s="129">
        <f t="shared" ref="BY765" si="14704">Q765/Q777</f>
        <v>3.9448080665133556E-2</v>
      </c>
      <c r="BZ765" s="130">
        <f t="shared" ref="BZ765" si="14705">R765/R777</f>
        <v>5.1259116554286499E-2</v>
      </c>
      <c r="CA765" s="131">
        <f t="shared" ref="CA765" si="14706">S765/S777</f>
        <v>4.7818290496114767E-2</v>
      </c>
      <c r="CB765" s="128">
        <f t="shared" ref="CB765" si="14707">T765/T777</f>
        <v>7.0720968629609249E-2</v>
      </c>
      <c r="CC765" s="129">
        <f t="shared" ref="CC765" si="14708">U765/U777</f>
        <v>2.1907216494845359E-2</v>
      </c>
      <c r="CD765" s="130">
        <f t="shared" ref="CD765" si="14709">V765/V777</f>
        <v>6.3947939262472886E-2</v>
      </c>
      <c r="CE765" s="131">
        <f t="shared" ref="CE765" si="14710">W765/W777</f>
        <v>3.5322681704260651E-2</v>
      </c>
      <c r="CF765" s="128">
        <f t="shared" ref="CF765" si="14711">X765/X777</f>
        <v>4.6570360642489143E-2</v>
      </c>
      <c r="CG765" s="129">
        <f t="shared" ref="CG765" si="14712">Y765/Y777</f>
        <v>2.8123559243891195E-2</v>
      </c>
      <c r="CH765" s="130">
        <f t="shared" ref="CH765" si="14713">Z765/Z777</f>
        <v>5.2691649229598632E-2</v>
      </c>
      <c r="CI765" s="128">
        <f t="shared" ref="CI765" si="14714">AA765/AA777</f>
        <v>5.070888057754197E-2</v>
      </c>
      <c r="CJ765" s="134">
        <f t="shared" ref="CJ765" si="14715">AB765/AB777</f>
        <v>5.1707571677678796E-2</v>
      </c>
      <c r="CK765" s="135">
        <f t="shared" ref="CK765" si="14716">AC765/AC777</f>
        <v>4.7299946533594726E-2</v>
      </c>
    </row>
    <row r="766" spans="1:89" x14ac:dyDescent="0.2">
      <c r="A766" s="136" t="s">
        <v>29</v>
      </c>
      <c r="B766" s="205">
        <v>581</v>
      </c>
      <c r="C766" s="189">
        <v>1268</v>
      </c>
      <c r="D766" s="190">
        <v>556</v>
      </c>
      <c r="E766" s="191">
        <v>418</v>
      </c>
      <c r="F766" s="188">
        <v>820</v>
      </c>
      <c r="G766" s="192">
        <v>1517</v>
      </c>
      <c r="H766" s="190">
        <v>1141</v>
      </c>
      <c r="I766" s="191">
        <v>1870</v>
      </c>
      <c r="J766" s="188">
        <v>413</v>
      </c>
      <c r="K766" s="189">
        <v>109</v>
      </c>
      <c r="L766" s="190">
        <v>1028</v>
      </c>
      <c r="M766" s="188">
        <v>417</v>
      </c>
      <c r="N766" s="193">
        <v>1682</v>
      </c>
      <c r="O766" s="206">
        <v>1111</v>
      </c>
      <c r="P766" s="188">
        <v>802</v>
      </c>
      <c r="Q766" s="189">
        <v>678</v>
      </c>
      <c r="R766" s="190">
        <v>1027</v>
      </c>
      <c r="S766" s="191">
        <v>1142</v>
      </c>
      <c r="T766" s="188">
        <v>469</v>
      </c>
      <c r="U766" s="192">
        <v>88</v>
      </c>
      <c r="V766" s="190">
        <v>1252</v>
      </c>
      <c r="W766" s="207">
        <v>672</v>
      </c>
      <c r="X766" s="188">
        <v>843</v>
      </c>
      <c r="Y766" s="192">
        <v>255</v>
      </c>
      <c r="Z766" s="190">
        <v>1345</v>
      </c>
      <c r="AA766" s="188">
        <v>1798</v>
      </c>
      <c r="AB766" s="169">
        <f t="shared" si="14387"/>
        <v>11959</v>
      </c>
      <c r="AC766" s="170">
        <f t="shared" si="14388"/>
        <v>11343</v>
      </c>
      <c r="BI766" s="136" t="s">
        <v>29</v>
      </c>
      <c r="BJ766" s="128">
        <f>B766/B777</f>
        <v>4.1302338807137275E-2</v>
      </c>
      <c r="BK766" s="129">
        <f t="shared" ref="BK766" si="14717">C766/C777</f>
        <v>9.1242714254875151E-2</v>
      </c>
      <c r="BL766" s="130">
        <f t="shared" ref="BL766" si="14718">D766/D777</f>
        <v>8.4114977307110442E-2</v>
      </c>
      <c r="BM766" s="131">
        <f t="shared" ref="BM766" si="14719">E766/E777</f>
        <v>6.4575930789433036E-2</v>
      </c>
      <c r="BN766" s="128">
        <f t="shared" ref="BN766" si="14720">F766/F777</f>
        <v>4.9090038314176243E-2</v>
      </c>
      <c r="BO766" s="129">
        <f t="shared" ref="BO766" si="14721">G766/G777</f>
        <v>9.7007289934774268E-2</v>
      </c>
      <c r="BP766" s="130">
        <f t="shared" ref="BP766" si="14722">H766/H777</f>
        <v>5.4705854149685956E-2</v>
      </c>
      <c r="BQ766" s="131">
        <f t="shared" ref="BQ766" si="14723">I766/I777</f>
        <v>8.6155263764109646E-2</v>
      </c>
      <c r="BR766" s="128">
        <f t="shared" ref="BR766" si="14724">J766/J777</f>
        <v>0.10288988540109616</v>
      </c>
      <c r="BS766" s="129">
        <f t="shared" ref="BS766" si="14725">K766/K777</f>
        <v>2.7435187515731187E-2</v>
      </c>
      <c r="BT766" s="130">
        <f t="shared" ref="BT766" si="14726">L766/L777</f>
        <v>8.5304124139075593E-2</v>
      </c>
      <c r="BU766" s="128">
        <f t="shared" ref="BU766" si="14727">M766/M777</f>
        <v>3.5383962664403905E-2</v>
      </c>
      <c r="BV766" s="132">
        <f t="shared" ref="BV766" si="14728">N766/N777</f>
        <v>7.4995541287676118E-2</v>
      </c>
      <c r="BW766" s="133">
        <f t="shared" ref="BW766" si="14729">O766/O777</f>
        <v>4.9715845527363849E-2</v>
      </c>
      <c r="BX766" s="128">
        <f t="shared" ref="BX766" si="14730">P766/P777</f>
        <v>7.1282552661985604E-2</v>
      </c>
      <c r="BY766" s="129">
        <f t="shared" ref="BY766" si="14731">Q766/Q777</f>
        <v>5.996815849991155E-2</v>
      </c>
      <c r="BZ766" s="130">
        <f t="shared" ref="BZ766" si="14732">R766/R777</f>
        <v>7.0661896243291597E-2</v>
      </c>
      <c r="CA766" s="131">
        <f t="shared" ref="CA766" si="14733">S766/S777</f>
        <v>7.5845121870226476E-2</v>
      </c>
      <c r="CB766" s="128">
        <f t="shared" ref="CB766" si="14734">T766/T777</f>
        <v>0.1290588882773803</v>
      </c>
      <c r="CC766" s="129">
        <f t="shared" ref="CC766" si="14735">U766/U777</f>
        <v>2.268041237113402E-2</v>
      </c>
      <c r="CD766" s="130">
        <f t="shared" ref="CD766" si="14736">V766/V777</f>
        <v>0.10863340563991324</v>
      </c>
      <c r="CE766" s="131">
        <f t="shared" ref="CE766" si="14737">W766/W777</f>
        <v>5.2631578947368418E-2</v>
      </c>
      <c r="CF766" s="128">
        <f t="shared" ref="CF766" si="14738">X766/X777</f>
        <v>8.5160117183553888E-2</v>
      </c>
      <c r="CG766" s="129">
        <f t="shared" ref="CG766" si="14739">Y766/Y777</f>
        <v>3.9188566159520516E-2</v>
      </c>
      <c r="CH766" s="130">
        <f t="shared" ref="CH766" si="14740">Z766/Z777</f>
        <v>6.3962335933041653E-2</v>
      </c>
      <c r="CI766" s="128">
        <f t="shared" ref="CI766" si="14741">AA766/AA777</f>
        <v>7.8194311559537266E-2</v>
      </c>
      <c r="CJ766" s="134">
        <f t="shared" ref="CJ766" si="14742">AB766/AB777</f>
        <v>7.0930356698022556E-2</v>
      </c>
      <c r="CK766" s="135">
        <f t="shared" ref="CK766" si="14743">AC766/AC777</f>
        <v>6.7385492782035289E-2</v>
      </c>
    </row>
    <row r="767" spans="1:89" x14ac:dyDescent="0.2">
      <c r="A767" s="145" t="s">
        <v>30</v>
      </c>
      <c r="B767" s="202">
        <v>783</v>
      </c>
      <c r="C767" s="196">
        <v>1569</v>
      </c>
      <c r="D767" s="197">
        <v>674</v>
      </c>
      <c r="E767" s="198">
        <v>498</v>
      </c>
      <c r="F767" s="195">
        <v>853</v>
      </c>
      <c r="G767" s="199">
        <v>1792</v>
      </c>
      <c r="H767" s="197">
        <v>1295</v>
      </c>
      <c r="I767" s="198">
        <v>2304</v>
      </c>
      <c r="J767" s="195">
        <v>568</v>
      </c>
      <c r="K767" s="196">
        <v>163</v>
      </c>
      <c r="L767" s="197">
        <v>1503</v>
      </c>
      <c r="M767" s="195">
        <v>441</v>
      </c>
      <c r="N767" s="200">
        <v>2313</v>
      </c>
      <c r="O767" s="203">
        <v>1352</v>
      </c>
      <c r="P767" s="195">
        <v>1038</v>
      </c>
      <c r="Q767" s="196">
        <v>875</v>
      </c>
      <c r="R767" s="197">
        <v>1040</v>
      </c>
      <c r="S767" s="198">
        <v>1434</v>
      </c>
      <c r="T767" s="195">
        <v>567</v>
      </c>
      <c r="U767" s="199">
        <v>106</v>
      </c>
      <c r="V767" s="197">
        <v>1369</v>
      </c>
      <c r="W767" s="204">
        <v>806</v>
      </c>
      <c r="X767" s="195">
        <v>1060</v>
      </c>
      <c r="Y767" s="199">
        <v>337</v>
      </c>
      <c r="Z767" s="197">
        <v>1475</v>
      </c>
      <c r="AA767" s="195">
        <v>2070</v>
      </c>
      <c r="AB767" s="169">
        <f t="shared" si="14387"/>
        <v>14538</v>
      </c>
      <c r="AC767" s="170">
        <f t="shared" si="14388"/>
        <v>13747</v>
      </c>
      <c r="BI767" s="145" t="s">
        <v>30</v>
      </c>
      <c r="BJ767" s="128">
        <f>B767/B777</f>
        <v>5.5662188099808059E-2</v>
      </c>
      <c r="BK767" s="129">
        <f t="shared" ref="BK767" si="14744">C767/C777</f>
        <v>0.11290206519392675</v>
      </c>
      <c r="BL767" s="130">
        <f t="shared" ref="BL767" si="14745">D767/D777</f>
        <v>0.10196671709531013</v>
      </c>
      <c r="BM767" s="131">
        <f t="shared" ref="BM767" si="14746">E767/E777</f>
        <v>7.6934960605592462E-2</v>
      </c>
      <c r="BN767" s="128">
        <f t="shared" ref="BN767" si="14747">F767/F777</f>
        <v>5.1065613026819924E-2</v>
      </c>
      <c r="BO767" s="129">
        <f t="shared" ref="BO767" si="14748">G767/G777</f>
        <v>0.11459265890778872</v>
      </c>
      <c r="BP767" s="130">
        <f t="shared" ref="BP767" si="14749">H767/H777</f>
        <v>6.208946636620799E-2</v>
      </c>
      <c r="BQ767" s="131">
        <f t="shared" ref="BQ767" si="14750">I767/I777</f>
        <v>0.10615065653075328</v>
      </c>
      <c r="BR767" s="128">
        <f t="shared" ref="BR767" si="14751">J767/J777</f>
        <v>0.14150473343298456</v>
      </c>
      <c r="BS767" s="129">
        <f t="shared" ref="BS767" si="14752">K767/K777</f>
        <v>4.1026931789579661E-2</v>
      </c>
      <c r="BT767" s="130">
        <f t="shared" ref="BT767" si="14753">L767/L777</f>
        <v>0.12471994025392083</v>
      </c>
      <c r="BU767" s="128">
        <f t="shared" ref="BU767" si="14754">M767/M777</f>
        <v>3.7420449724225709E-2</v>
      </c>
      <c r="BV767" s="132">
        <f t="shared" ref="BV767" si="14755">N767/N777</f>
        <v>0.10313001605136436</v>
      </c>
      <c r="BW767" s="133">
        <f t="shared" ref="BW767" si="14756">O767/O777</f>
        <v>6.0500290866783012E-2</v>
      </c>
      <c r="BX767" s="128">
        <f t="shared" ref="BX767" si="14757">P767/P777</f>
        <v>9.2258465914140969E-2</v>
      </c>
      <c r="BY767" s="129">
        <f t="shared" ref="BY767" si="14758">Q767/Q777</f>
        <v>7.7392534937201482E-2</v>
      </c>
      <c r="BZ767" s="130">
        <f t="shared" ref="BZ767" si="14759">R767/R777</f>
        <v>7.1556350626118065E-2</v>
      </c>
      <c r="CA767" s="131">
        <f t="shared" ref="CA767" si="14760">S767/S777</f>
        <v>9.5238095238095233E-2</v>
      </c>
      <c r="CB767" s="128">
        <f t="shared" ref="CB767" si="14761">T767/T777</f>
        <v>0.15602641717116125</v>
      </c>
      <c r="CC767" s="129">
        <f t="shared" ref="CC767" si="14762">U767/U777</f>
        <v>2.7319587628865979E-2</v>
      </c>
      <c r="CD767" s="130">
        <f t="shared" ref="CD767" si="14763">V767/V777</f>
        <v>0.11878524945770065</v>
      </c>
      <c r="CE767" s="131">
        <f t="shared" ref="CE767" si="14764">W767/W777</f>
        <v>6.31265664160401E-2</v>
      </c>
      <c r="CF767" s="128">
        <f t="shared" ref="CF767" si="14765">X767/X777</f>
        <v>0.10708152338620062</v>
      </c>
      <c r="CG767" s="129">
        <f t="shared" ref="CG767" si="14766">Y767/Y777</f>
        <v>5.1790379591209468E-2</v>
      </c>
      <c r="CH767" s="130">
        <f t="shared" ref="CH767" si="14767">Z767/Z777</f>
        <v>7.0144569145900698E-2</v>
      </c>
      <c r="CI767" s="128">
        <f t="shared" ref="CI767" si="14768">AA767/AA777</f>
        <v>9.0023484387231456E-2</v>
      </c>
      <c r="CJ767" s="134">
        <f t="shared" ref="CJ767" si="14769">AB767/AB777</f>
        <v>8.6226735151421693E-2</v>
      </c>
      <c r="CK767" s="135">
        <f t="shared" ref="CK767" si="14770">AC767/AC777</f>
        <v>8.166696370225153E-2</v>
      </c>
    </row>
    <row r="768" spans="1:89" x14ac:dyDescent="0.2">
      <c r="A768" s="136" t="s">
        <v>31</v>
      </c>
      <c r="B768" s="205">
        <v>795</v>
      </c>
      <c r="C768" s="189">
        <v>1695</v>
      </c>
      <c r="D768" s="190">
        <v>377</v>
      </c>
      <c r="E768" s="191">
        <v>558</v>
      </c>
      <c r="F768" s="188">
        <v>574</v>
      </c>
      <c r="G768" s="192">
        <v>1814</v>
      </c>
      <c r="H768" s="190">
        <v>1321</v>
      </c>
      <c r="I768" s="191">
        <v>2173</v>
      </c>
      <c r="J768" s="188">
        <v>388</v>
      </c>
      <c r="K768" s="189">
        <v>134</v>
      </c>
      <c r="L768" s="190">
        <v>1431</v>
      </c>
      <c r="M768" s="188">
        <v>389</v>
      </c>
      <c r="N768" s="193">
        <v>2051</v>
      </c>
      <c r="O768" s="206">
        <v>1344</v>
      </c>
      <c r="P768" s="188">
        <v>954</v>
      </c>
      <c r="Q768" s="189">
        <v>919</v>
      </c>
      <c r="R768" s="190">
        <v>998</v>
      </c>
      <c r="S768" s="191">
        <v>1333</v>
      </c>
      <c r="T768" s="188">
        <v>411</v>
      </c>
      <c r="U768" s="192">
        <v>101</v>
      </c>
      <c r="V768" s="190">
        <v>1500</v>
      </c>
      <c r="W768" s="207">
        <v>568</v>
      </c>
      <c r="X768" s="188">
        <v>931</v>
      </c>
      <c r="Y768" s="192">
        <v>311</v>
      </c>
      <c r="Z768" s="190">
        <v>1270</v>
      </c>
      <c r="AA768" s="188">
        <v>2158</v>
      </c>
      <c r="AB768" s="169">
        <f t="shared" si="14387"/>
        <v>13001</v>
      </c>
      <c r="AC768" s="170">
        <f t="shared" si="14388"/>
        <v>13497</v>
      </c>
      <c r="BI768" s="136" t="s">
        <v>31</v>
      </c>
      <c r="BJ768" s="128">
        <f>B768/B777</f>
        <v>5.6515248453828111E-2</v>
      </c>
      <c r="BK768" s="129">
        <f t="shared" ref="BK768" si="14771">C768/C777</f>
        <v>0.1219687702381809</v>
      </c>
      <c r="BL768" s="130">
        <f t="shared" ref="BL768" si="14772">D768/D777</f>
        <v>5.7034795763993951E-2</v>
      </c>
      <c r="BM768" s="131">
        <f t="shared" ref="BM768" si="14773">E768/E777</f>
        <v>8.6204232967712041E-2</v>
      </c>
      <c r="BN768" s="128">
        <f t="shared" ref="BN768" si="14774">F768/F777</f>
        <v>3.436302681992337E-2</v>
      </c>
      <c r="BO768" s="129">
        <f t="shared" ref="BO768" si="14775">G768/G777</f>
        <v>0.11599948842562988</v>
      </c>
      <c r="BP768" s="130">
        <f t="shared" ref="BP768" si="14776">H768/H777</f>
        <v>6.3336050246919504E-2</v>
      </c>
      <c r="BQ768" s="131">
        <f t="shared" ref="BQ768" si="14777">I768/I777</f>
        <v>0.10011518083390923</v>
      </c>
      <c r="BR768" s="128">
        <f t="shared" ref="BR768" si="14778">J768/J777</f>
        <v>9.6661684105630294E-2</v>
      </c>
      <c r="BS768" s="129">
        <f t="shared" ref="BS768" si="14779">K768/K777</f>
        <v>3.3727661716586962E-2</v>
      </c>
      <c r="BT768" s="130">
        <f t="shared" ref="BT768" si="14780">L768/L777</f>
        <v>0.11874533233756535</v>
      </c>
      <c r="BU768" s="128">
        <f t="shared" ref="BU768" si="14781">M768/M777</f>
        <v>3.3008061094611796E-2</v>
      </c>
      <c r="BV768" s="132">
        <f t="shared" ref="BV768" si="14782">N768/N777</f>
        <v>9.1448189762796506E-2</v>
      </c>
      <c r="BW768" s="133">
        <f t="shared" ref="BW768" si="14783">O768/O777</f>
        <v>6.0142300979997315E-2</v>
      </c>
      <c r="BX768" s="128">
        <f t="shared" ref="BX768" si="14784">P768/P777</f>
        <v>8.4792462892187365E-2</v>
      </c>
      <c r="BY768" s="129">
        <f t="shared" ref="BY768" si="14785">Q768/Q777</f>
        <v>8.1284273836900761E-2</v>
      </c>
      <c r="BZ768" s="130">
        <f t="shared" ref="BZ768" si="14786">R768/R777</f>
        <v>6.8666574927755603E-2</v>
      </c>
      <c r="CA768" s="131">
        <f t="shared" ref="CA768" si="14787">S768/S777</f>
        <v>8.8530251710168026E-2</v>
      </c>
      <c r="CB768" s="128">
        <f t="shared" ref="CB768" si="14788">T768/T777</f>
        <v>0.11309851403412217</v>
      </c>
      <c r="CC768" s="129">
        <f t="shared" ref="CC768" si="14789">U768/U777</f>
        <v>2.6030927835051548E-2</v>
      </c>
      <c r="CD768" s="130">
        <f t="shared" ref="CD768" si="14790">V768/V777</f>
        <v>0.13015184381778741</v>
      </c>
      <c r="CE768" s="131">
        <f t="shared" ref="CE768" si="14791">W768/W777</f>
        <v>4.4486215538847115E-2</v>
      </c>
      <c r="CF768" s="128">
        <f t="shared" ref="CF768" si="14792">X768/X777</f>
        <v>9.4049904030710174E-2</v>
      </c>
      <c r="CG768" s="129">
        <f t="shared" ref="CG768" si="14793">Y768/Y777</f>
        <v>4.7794682649454433E-2</v>
      </c>
      <c r="CH768" s="130">
        <f t="shared" ref="CH768" si="14794">Z768/Z777</f>
        <v>6.0395662925622977E-2</v>
      </c>
      <c r="CI768" s="128">
        <f t="shared" ref="CI768" si="14795">AA768/AA777</f>
        <v>9.3850569713838386E-2</v>
      </c>
      <c r="CJ768" s="134">
        <f t="shared" ref="CJ768" si="14796">AB768/AB777</f>
        <v>7.7110591807926357E-2</v>
      </c>
      <c r="CK768" s="135">
        <f t="shared" ref="CK768" si="14797">AC768/AC777</f>
        <v>8.0181785777936193E-2</v>
      </c>
    </row>
    <row r="769" spans="1:89" x14ac:dyDescent="0.2">
      <c r="A769" s="145" t="s">
        <v>32</v>
      </c>
      <c r="B769" s="202">
        <v>868</v>
      </c>
      <c r="C769" s="196">
        <v>1323</v>
      </c>
      <c r="D769" s="197">
        <v>285</v>
      </c>
      <c r="E769" s="198">
        <v>536</v>
      </c>
      <c r="F769" s="195">
        <v>512</v>
      </c>
      <c r="G769" s="199">
        <v>1650</v>
      </c>
      <c r="H769" s="197">
        <v>1111</v>
      </c>
      <c r="I769" s="198">
        <v>1970</v>
      </c>
      <c r="J769" s="195">
        <v>296</v>
      </c>
      <c r="K769" s="196">
        <v>105</v>
      </c>
      <c r="L769" s="197">
        <v>1100</v>
      </c>
      <c r="M769" s="195">
        <v>371</v>
      </c>
      <c r="N769" s="200">
        <v>1854</v>
      </c>
      <c r="O769" s="203">
        <v>1096</v>
      </c>
      <c r="P769" s="195">
        <v>645</v>
      </c>
      <c r="Q769" s="196">
        <v>880</v>
      </c>
      <c r="R769" s="197">
        <v>786</v>
      </c>
      <c r="S769" s="198">
        <v>1250</v>
      </c>
      <c r="T769" s="195">
        <v>233</v>
      </c>
      <c r="U769" s="199">
        <v>94</v>
      </c>
      <c r="V769" s="197">
        <v>1328</v>
      </c>
      <c r="W769" s="204">
        <v>645</v>
      </c>
      <c r="X769" s="195">
        <v>566</v>
      </c>
      <c r="Y769" s="199">
        <v>376</v>
      </c>
      <c r="Z769" s="197">
        <v>1145</v>
      </c>
      <c r="AA769" s="195">
        <v>1967</v>
      </c>
      <c r="AB769" s="169">
        <f t="shared" si="14387"/>
        <v>10729</v>
      </c>
      <c r="AC769" s="170">
        <f t="shared" si="14388"/>
        <v>12263</v>
      </c>
      <c r="BI769" s="145" t="s">
        <v>32</v>
      </c>
      <c r="BJ769" s="128">
        <f>B769/B777</f>
        <v>6.1704698940783391E-2</v>
      </c>
      <c r="BK769" s="129">
        <f t="shared" ref="BK769" si="14798">C769/C777</f>
        <v>9.520040296466864E-2</v>
      </c>
      <c r="BL769" s="130">
        <f t="shared" ref="BL769" si="14799">D769/D777</f>
        <v>4.3116490166414521E-2</v>
      </c>
      <c r="BM769" s="131">
        <f t="shared" ref="BM769" si="14800">E769/E777</f>
        <v>8.280549976826819E-2</v>
      </c>
      <c r="BN769" s="128">
        <f t="shared" ref="BN769" si="14801">F769/F777</f>
        <v>3.0651340996168581E-2</v>
      </c>
      <c r="BO769" s="129">
        <f t="shared" ref="BO769" si="14802">G769/G777</f>
        <v>0.10551221383808672</v>
      </c>
      <c r="BP769" s="130">
        <f t="shared" ref="BP769" si="14803">H769/H777</f>
        <v>5.3267488133480367E-2</v>
      </c>
      <c r="BQ769" s="131">
        <f t="shared" ref="BQ769" si="14804">I769/I777</f>
        <v>9.0762497120479152E-2</v>
      </c>
      <c r="BR769" s="128">
        <f t="shared" ref="BR769" si="14805">J769/J777</f>
        <v>7.3741903338315901E-2</v>
      </c>
      <c r="BS769" s="129">
        <f t="shared" ref="BS769" si="14806">K769/K777</f>
        <v>2.642839164359426E-2</v>
      </c>
      <c r="BT769" s="130">
        <f t="shared" ref="BT769" si="14807">L769/L777</f>
        <v>9.1278732055431078E-2</v>
      </c>
      <c r="BU769" s="128">
        <f t="shared" ref="BU769" si="14808">M769/M777</f>
        <v>3.148069579974544E-2</v>
      </c>
      <c r="BV769" s="132">
        <f t="shared" ref="BV769" si="14809">N769/N777</f>
        <v>8.26645264847512E-2</v>
      </c>
      <c r="BW769" s="133">
        <f t="shared" ref="BW769" si="14810">O769/O777</f>
        <v>4.9044614489640669E-2</v>
      </c>
      <c r="BX769" s="128">
        <f t="shared" ref="BX769" si="14811">P769/P777</f>
        <v>5.7328237490000891E-2</v>
      </c>
      <c r="BY769" s="129">
        <f t="shared" ref="BY769" si="14812">Q769/Q777</f>
        <v>7.7834777993985499E-2</v>
      </c>
      <c r="BZ769" s="130">
        <f t="shared" ref="BZ769" si="14813">R769/R777</f>
        <v>5.4080088069354618E-2</v>
      </c>
      <c r="CA769" s="131">
        <f t="shared" ref="CA769" si="14814">S769/S777</f>
        <v>8.3017865444643693E-2</v>
      </c>
      <c r="CB769" s="128">
        <f t="shared" ref="CB769" si="14815">T769/T777</f>
        <v>6.4116675839295548E-2</v>
      </c>
      <c r="CC769" s="129">
        <f t="shared" ref="CC769" si="14816">U769/U777</f>
        <v>2.4226804123711341E-2</v>
      </c>
      <c r="CD769" s="130">
        <f t="shared" ref="CD769" si="14817">V769/V777</f>
        <v>0.11522776572668113</v>
      </c>
      <c r="CE769" s="131">
        <f t="shared" ref="CE769" si="14818">W769/W777</f>
        <v>5.0516917293233085E-2</v>
      </c>
      <c r="CF769" s="128">
        <f t="shared" ref="CF769" si="14819">X769/X777</f>
        <v>5.7177492676027883E-2</v>
      </c>
      <c r="CG769" s="129">
        <f t="shared" ref="CG769" si="14820">Y769/Y777</f>
        <v>5.7783925003842017E-2</v>
      </c>
      <c r="CH769" s="130">
        <f t="shared" ref="CH769" si="14821">Z769/Z777</f>
        <v>5.4451207913258512E-2</v>
      </c>
      <c r="CI769" s="128">
        <f t="shared" ref="CI769" si="14822">AA769/AA777</f>
        <v>8.5544054970861969E-2</v>
      </c>
      <c r="CJ769" s="134">
        <f t="shared" ref="CJ769" si="14823">AB769/AB777</f>
        <v>6.3635069572128444E-2</v>
      </c>
      <c r="CK769" s="135">
        <f t="shared" ref="CK769" si="14824">AC769/AC777</f>
        <v>7.2850947543515718E-2</v>
      </c>
    </row>
    <row r="770" spans="1:89" x14ac:dyDescent="0.2">
      <c r="A770" s="136" t="s">
        <v>33</v>
      </c>
      <c r="B770" s="205">
        <v>673</v>
      </c>
      <c r="C770" s="189">
        <v>701</v>
      </c>
      <c r="D770" s="190">
        <v>198</v>
      </c>
      <c r="E770" s="191">
        <v>358</v>
      </c>
      <c r="F770" s="188">
        <v>568</v>
      </c>
      <c r="G770" s="192">
        <v>1229</v>
      </c>
      <c r="H770" s="190">
        <v>877</v>
      </c>
      <c r="I770" s="191">
        <v>1468</v>
      </c>
      <c r="J770" s="188">
        <v>288</v>
      </c>
      <c r="K770" s="189">
        <v>63</v>
      </c>
      <c r="L770" s="190">
        <v>1032</v>
      </c>
      <c r="M770" s="188">
        <v>475</v>
      </c>
      <c r="N770" s="193">
        <v>1292</v>
      </c>
      <c r="O770" s="206">
        <v>1150</v>
      </c>
      <c r="P770" s="188">
        <v>492</v>
      </c>
      <c r="Q770" s="189">
        <v>725</v>
      </c>
      <c r="R770" s="190">
        <v>674</v>
      </c>
      <c r="S770" s="191">
        <v>922</v>
      </c>
      <c r="T770" s="188">
        <v>162</v>
      </c>
      <c r="U770" s="192">
        <v>115</v>
      </c>
      <c r="V770" s="190">
        <v>824</v>
      </c>
      <c r="W770" s="207">
        <v>511</v>
      </c>
      <c r="X770" s="188">
        <v>379</v>
      </c>
      <c r="Y770" s="192">
        <v>323</v>
      </c>
      <c r="Z770" s="190">
        <v>950</v>
      </c>
      <c r="AA770" s="188">
        <v>1037</v>
      </c>
      <c r="AB770" s="169">
        <f t="shared" si="14387"/>
        <v>8409</v>
      </c>
      <c r="AC770" s="170">
        <f t="shared" si="14388"/>
        <v>9077</v>
      </c>
      <c r="BI770" s="136" t="s">
        <v>33</v>
      </c>
      <c r="BJ770" s="128">
        <f>B770/B777</f>
        <v>4.7842468187957635E-2</v>
      </c>
      <c r="BK770" s="129">
        <f t="shared" ref="BK770" si="14825">C770/C777</f>
        <v>5.0442541555731454E-2</v>
      </c>
      <c r="BL770" s="130">
        <f t="shared" ref="BL770" si="14826">D770/D777</f>
        <v>2.995461422087746E-2</v>
      </c>
      <c r="BM770" s="131">
        <f t="shared" ref="BM770" si="14827">E770/E777</f>
        <v>5.5306658427313457E-2</v>
      </c>
      <c r="BN770" s="128">
        <f t="shared" ref="BN770" si="14828">F770/F777</f>
        <v>3.4003831417624523E-2</v>
      </c>
      <c r="BO770" s="129">
        <f t="shared" ref="BO770" si="14829">G770/G777</f>
        <v>7.8590612610308225E-2</v>
      </c>
      <c r="BP770" s="130">
        <f t="shared" ref="BP770" si="14830">H770/H777</f>
        <v>4.2048233207076763E-2</v>
      </c>
      <c r="BQ770" s="131">
        <f t="shared" ref="BQ770" si="14831">I770/I777</f>
        <v>6.7634185671504268E-2</v>
      </c>
      <c r="BR770" s="128">
        <f t="shared" ref="BR770" si="14832">J770/J777</f>
        <v>7.1748878923766815E-2</v>
      </c>
      <c r="BS770" s="129">
        <f t="shared" ref="BS770" si="14833">K770/K777</f>
        <v>1.5857034986156558E-2</v>
      </c>
      <c r="BT770" s="130">
        <f t="shared" ref="BT770" si="14834">L770/L777</f>
        <v>8.563604680109535E-2</v>
      </c>
      <c r="BU770" s="128">
        <f t="shared" ref="BU770" si="14835">M770/M777</f>
        <v>4.0305473058973272E-2</v>
      </c>
      <c r="BV770" s="132">
        <f t="shared" ref="BV770" si="14836">N770/N777</f>
        <v>5.7606563224540754E-2</v>
      </c>
      <c r="BW770" s="133">
        <f t="shared" ref="BW770" si="14837">O770/O777</f>
        <v>5.1461046225444132E-2</v>
      </c>
      <c r="BX770" s="128">
        <f t="shared" ref="BX770" si="14838">P770/P777</f>
        <v>4.372944627144254E-2</v>
      </c>
      <c r="BY770" s="129">
        <f t="shared" ref="BY770" si="14839">Q770/Q777</f>
        <v>6.4125243233681226E-2</v>
      </c>
      <c r="BZ770" s="130">
        <f t="shared" ref="BZ770" si="14840">R770/R777</f>
        <v>4.6374019540388056E-2</v>
      </c>
      <c r="CA770" s="131">
        <f t="shared" ref="CA770" si="14841">S770/S777</f>
        <v>6.1233977551969181E-2</v>
      </c>
      <c r="CB770" s="128">
        <f t="shared" ref="CB770" si="14842">T770/T777</f>
        <v>4.45789763346175E-2</v>
      </c>
      <c r="CC770" s="129">
        <f t="shared" ref="CC770" si="14843">U770/U777</f>
        <v>2.9639175257731958E-2</v>
      </c>
      <c r="CD770" s="130">
        <f t="shared" ref="CD770" si="14844">V770/V777</f>
        <v>7.149674620390456E-2</v>
      </c>
      <c r="CE770" s="131">
        <f t="shared" ref="CE770" si="14845">W770/W777</f>
        <v>4.0021929824561403E-2</v>
      </c>
      <c r="CF770" s="128">
        <f t="shared" ref="CF770" si="14846">X770/X777</f>
        <v>3.8286695625820787E-2</v>
      </c>
      <c r="CG770" s="129">
        <f t="shared" ref="CG770" si="14847">Y770/Y777</f>
        <v>4.9638850468725987E-2</v>
      </c>
      <c r="CH770" s="130">
        <f t="shared" ref="CH770" si="14848">Z770/Z777</f>
        <v>4.5177858093969944E-2</v>
      </c>
      <c r="CI770" s="128">
        <f t="shared" ref="CI770" si="14849">AA770/AA777</f>
        <v>4.5098721405584068E-2</v>
      </c>
      <c r="CJ770" s="134">
        <f t="shared" ref="CJ770" si="14850">AB770/AB777</f>
        <v>4.9874853204588322E-2</v>
      </c>
      <c r="CK770" s="135">
        <f t="shared" ref="CK770" si="14851">AC770/AC777</f>
        <v>5.3923840076041112E-2</v>
      </c>
    </row>
    <row r="771" spans="1:89" x14ac:dyDescent="0.2">
      <c r="A771" s="145" t="s">
        <v>34</v>
      </c>
      <c r="B771" s="202">
        <v>170</v>
      </c>
      <c r="C771" s="196">
        <v>397</v>
      </c>
      <c r="D771" s="197">
        <v>84</v>
      </c>
      <c r="E771" s="198">
        <v>269</v>
      </c>
      <c r="F771" s="195">
        <v>291</v>
      </c>
      <c r="G771" s="199">
        <v>641</v>
      </c>
      <c r="H771" s="197">
        <v>347</v>
      </c>
      <c r="I771" s="198">
        <v>677</v>
      </c>
      <c r="J771" s="195">
        <v>64</v>
      </c>
      <c r="K771" s="196">
        <v>34</v>
      </c>
      <c r="L771" s="197">
        <v>341</v>
      </c>
      <c r="M771" s="195">
        <v>279</v>
      </c>
      <c r="N771" s="200">
        <v>475</v>
      </c>
      <c r="O771" s="203">
        <v>767</v>
      </c>
      <c r="P771" s="195">
        <v>271</v>
      </c>
      <c r="Q771" s="196">
        <v>381</v>
      </c>
      <c r="R771" s="197">
        <v>403</v>
      </c>
      <c r="S771" s="198">
        <v>394</v>
      </c>
      <c r="T771" s="195">
        <v>136</v>
      </c>
      <c r="U771" s="199">
        <v>93</v>
      </c>
      <c r="V771" s="197">
        <v>276</v>
      </c>
      <c r="W771" s="204">
        <v>262</v>
      </c>
      <c r="X771" s="195">
        <v>194</v>
      </c>
      <c r="Y771" s="199">
        <v>296</v>
      </c>
      <c r="Z771" s="197">
        <v>556</v>
      </c>
      <c r="AA771" s="195">
        <v>590</v>
      </c>
      <c r="AB771" s="169">
        <f t="shared" si="14387"/>
        <v>3608</v>
      </c>
      <c r="AC771" s="170">
        <f t="shared" si="14388"/>
        <v>5080</v>
      </c>
      <c r="BI771" s="145" t="s">
        <v>34</v>
      </c>
      <c r="BJ771" s="128">
        <f>B771/B777</f>
        <v>1.2085021681950664E-2</v>
      </c>
      <c r="BK771" s="129">
        <f t="shared" ref="BK771" si="14852">C771/C777</f>
        <v>2.8567316687054759E-2</v>
      </c>
      <c r="BL771" s="130">
        <f t="shared" ref="BL771" si="14853">D771/D777</f>
        <v>1.2708018154311648E-2</v>
      </c>
      <c r="BM771" s="131">
        <f t="shared" ref="BM771" si="14854">E771/E777</f>
        <v>4.1557237756836091E-2</v>
      </c>
      <c r="BN771" s="128">
        <f t="shared" ref="BN771" si="14855">F771/F777</f>
        <v>1.7420977011494254E-2</v>
      </c>
      <c r="BO771" s="129">
        <f t="shared" ref="BO771" si="14856">G771/G777</f>
        <v>4.0989896406190052E-2</v>
      </c>
      <c r="BP771" s="130">
        <f t="shared" ref="BP771" si="14857">H771/H777</f>
        <v>1.6637100254111331E-2</v>
      </c>
      <c r="BQ771" s="131">
        <f t="shared" ref="BQ771" si="14858">I771/I777</f>
        <v>3.1190969822621515E-2</v>
      </c>
      <c r="BR771" s="128">
        <f t="shared" ref="BR771" si="14859">J771/J777</f>
        <v>1.5944195316392625E-2</v>
      </c>
      <c r="BS771" s="129">
        <f t="shared" ref="BS771" si="14860">K771/K777</f>
        <v>8.557764913163856E-3</v>
      </c>
      <c r="BT771" s="130">
        <f t="shared" ref="BT771" si="14861">L771/L777</f>
        <v>2.8296406937183636E-2</v>
      </c>
      <c r="BU771" s="128">
        <f t="shared" ref="BU771" si="14862">M771/M777</f>
        <v>2.3674162070428512E-2</v>
      </c>
      <c r="BV771" s="132">
        <f t="shared" ref="BV771" si="14863">N771/N777</f>
        <v>2.1178883538434102E-2</v>
      </c>
      <c r="BW771" s="133">
        <f t="shared" ref="BW771" si="14864">O771/O777</f>
        <v>3.4322280395578823E-2</v>
      </c>
      <c r="BX771" s="128">
        <f t="shared" ref="BX771" si="14865">P771/P777</f>
        <v>2.4086747844636033E-2</v>
      </c>
      <c r="BY771" s="129">
        <f t="shared" ref="BY771" si="14866">Q771/Q777</f>
        <v>3.3698920926941447E-2</v>
      </c>
      <c r="BZ771" s="130">
        <f t="shared" ref="BZ771" si="14867">R771/R777</f>
        <v>2.7728085867620753E-2</v>
      </c>
      <c r="CA771" s="131">
        <f t="shared" ref="CA771" si="14868">S771/S777</f>
        <v>2.6167231188151691E-2</v>
      </c>
      <c r="CB771" s="128">
        <f t="shared" ref="CB771" si="14869">T771/T777</f>
        <v>3.7424325811777653E-2</v>
      </c>
      <c r="CC771" s="129">
        <f t="shared" ref="CC771" si="14870">U771/U777</f>
        <v>2.3969072164948455E-2</v>
      </c>
      <c r="CD771" s="130">
        <f t="shared" ref="CD771" si="14871">V771/V777</f>
        <v>2.3947939262472885E-2</v>
      </c>
      <c r="CE771" s="131">
        <f t="shared" ref="CE771" si="14872">W771/W777</f>
        <v>2.0520050125313282E-2</v>
      </c>
      <c r="CF771" s="128">
        <f t="shared" ref="CF771" si="14873">X771/X777</f>
        <v>1.959793918577634E-2</v>
      </c>
      <c r="CG771" s="129">
        <f t="shared" ref="CG771" si="14874">Y771/Y777</f>
        <v>4.5489472875364992E-2</v>
      </c>
      <c r="CH771" s="130">
        <f t="shared" ref="CH771" si="14875">Z771/Z777</f>
        <v>2.6440935894997148E-2</v>
      </c>
      <c r="CI771" s="128">
        <f t="shared" ref="CI771" si="14876">AA771/AA777</f>
        <v>2.5658867530660174E-2</v>
      </c>
      <c r="CJ771" s="134">
        <f t="shared" ref="CJ771" si="14877">AB771/AB777</f>
        <v>2.1399508902622745E-2</v>
      </c>
      <c r="CK771" s="135">
        <f t="shared" ref="CK771" si="14878">AC771/AC777</f>
        <v>3.0178815422087567E-2</v>
      </c>
    </row>
    <row r="772" spans="1:89" x14ac:dyDescent="0.2">
      <c r="A772" s="136" t="s">
        <v>35</v>
      </c>
      <c r="B772" s="205">
        <v>0</v>
      </c>
      <c r="C772" s="189">
        <v>115</v>
      </c>
      <c r="D772" s="190">
        <v>3</v>
      </c>
      <c r="E772" s="191">
        <v>79</v>
      </c>
      <c r="F772" s="188">
        <v>3</v>
      </c>
      <c r="G772" s="192">
        <v>178</v>
      </c>
      <c r="H772" s="190">
        <v>30</v>
      </c>
      <c r="I772" s="191">
        <v>179</v>
      </c>
      <c r="J772" s="188">
        <v>11</v>
      </c>
      <c r="K772" s="189">
        <v>7</v>
      </c>
      <c r="L772" s="190">
        <v>46</v>
      </c>
      <c r="M772" s="188">
        <v>32</v>
      </c>
      <c r="N772" s="193">
        <v>105</v>
      </c>
      <c r="O772" s="206">
        <v>116</v>
      </c>
      <c r="P772" s="188">
        <v>43</v>
      </c>
      <c r="Q772" s="189">
        <v>48</v>
      </c>
      <c r="R772" s="190">
        <v>83</v>
      </c>
      <c r="S772" s="191">
        <v>30</v>
      </c>
      <c r="T772" s="188">
        <v>8</v>
      </c>
      <c r="U772" s="192">
        <v>10</v>
      </c>
      <c r="V772" s="190">
        <v>36</v>
      </c>
      <c r="W772" s="207">
        <v>7</v>
      </c>
      <c r="X772" s="188">
        <v>43</v>
      </c>
      <c r="Y772" s="192">
        <v>29</v>
      </c>
      <c r="Z772" s="190">
        <v>44</v>
      </c>
      <c r="AA772" s="188">
        <v>62</v>
      </c>
      <c r="AB772" s="169">
        <f t="shared" si="14387"/>
        <v>455</v>
      </c>
      <c r="AC772" s="170">
        <f t="shared" si="14388"/>
        <v>892</v>
      </c>
      <c r="BI772" s="136" t="s">
        <v>35</v>
      </c>
      <c r="BJ772" s="128">
        <f>B772/B777</f>
        <v>0</v>
      </c>
      <c r="BK772" s="129">
        <f t="shared" ref="BK772" si="14879">C772/C777</f>
        <v>8.2751673022954594E-3</v>
      </c>
      <c r="BL772" s="130">
        <f t="shared" ref="BL772" si="14880">D772/D777</f>
        <v>4.5385779122541603E-4</v>
      </c>
      <c r="BM772" s="131">
        <f t="shared" ref="BM772" si="14881">E772/E777</f>
        <v>1.2204541943457438E-2</v>
      </c>
      <c r="BN772" s="128">
        <f t="shared" ref="BN772" si="14882">F772/F777</f>
        <v>1.7959770114942528E-4</v>
      </c>
      <c r="BO772" s="129">
        <f t="shared" ref="BO772" si="14883">G772/G777</f>
        <v>1.1382529735260263E-2</v>
      </c>
      <c r="BP772" s="130">
        <f t="shared" ref="BP772" si="14884">H772/H777</f>
        <v>1.4383660162055904E-3</v>
      </c>
      <c r="BQ772" s="131">
        <f t="shared" ref="BQ772" si="14885">I772/I777</f>
        <v>8.2469477079014052E-3</v>
      </c>
      <c r="BR772" s="128">
        <f t="shared" ref="BR772" si="14886">J772/J777</f>
        <v>2.7404085700049826E-3</v>
      </c>
      <c r="BS772" s="129">
        <f t="shared" ref="BS772" si="14887">K772/K777</f>
        <v>1.7618927762396174E-3</v>
      </c>
      <c r="BT772" s="130">
        <f t="shared" ref="BT772" si="14888">L772/L777</f>
        <v>3.8171106132271183E-3</v>
      </c>
      <c r="BU772" s="128">
        <f t="shared" ref="BU772" si="14889">M772/M777</f>
        <v>2.71531607976241E-3</v>
      </c>
      <c r="BV772" s="132">
        <f t="shared" ref="BV772" si="14890">N772/N777</f>
        <v>4.6816479400749065E-3</v>
      </c>
      <c r="BW772" s="133">
        <f t="shared" ref="BW772" si="14891">O772/O777</f>
        <v>5.1908533583926251E-3</v>
      </c>
      <c r="BX772" s="128">
        <f t="shared" ref="BX772" si="14892">P772/P777</f>
        <v>3.8218824993333927E-3</v>
      </c>
      <c r="BY772" s="129">
        <f t="shared" ref="BY772" si="14893">Q772/Q777</f>
        <v>4.2455333451264813E-3</v>
      </c>
      <c r="BZ772" s="130">
        <f t="shared" ref="BZ772" si="14894">R772/R777</f>
        <v>5.7107472134305766E-3</v>
      </c>
      <c r="CA772" s="131">
        <f t="shared" ref="CA772" si="14895">S772/S777</f>
        <v>1.9924287706714486E-3</v>
      </c>
      <c r="CB772" s="128">
        <f t="shared" ref="CB772" si="14896">T772/T777</f>
        <v>2.2014309301045679E-3</v>
      </c>
      <c r="CC772" s="129">
        <f t="shared" ref="CC772" si="14897">U772/U777</f>
        <v>2.5773195876288659E-3</v>
      </c>
      <c r="CD772" s="130">
        <f t="shared" ref="CD772" si="14898">V772/V777</f>
        <v>3.1236442516268982E-3</v>
      </c>
      <c r="CE772" s="131">
        <f t="shared" ref="CE772" si="14899">W772/W777</f>
        <v>5.4824561403508769E-4</v>
      </c>
      <c r="CF772" s="128">
        <f t="shared" ref="CF772" si="14900">X772/X777</f>
        <v>4.3438731184968181E-3</v>
      </c>
      <c r="CG772" s="129">
        <f t="shared" ref="CG772" si="14901">Y772/Y777</f>
        <v>4.4567388965729218E-3</v>
      </c>
      <c r="CH772" s="130">
        <f t="shared" ref="CH772" si="14902">Z772/Z777</f>
        <v>2.092448164352292E-3</v>
      </c>
      <c r="CI772" s="128">
        <f t="shared" ref="CI772" si="14903">AA772/AA777</f>
        <v>2.6963555710185264E-3</v>
      </c>
      <c r="CJ772" s="134">
        <f t="shared" ref="CJ772" si="14904">AB772/AB777</f>
        <v>2.6986631238063606E-3</v>
      </c>
      <c r="CK772" s="135">
        <f t="shared" ref="CK772" si="14905">AC772/AC777</f>
        <v>5.299114833957108E-3</v>
      </c>
    </row>
    <row r="773" spans="1:89" x14ac:dyDescent="0.2">
      <c r="A773" s="145" t="s">
        <v>36</v>
      </c>
      <c r="B773" s="202">
        <v>0</v>
      </c>
      <c r="C773" s="196">
        <v>0</v>
      </c>
      <c r="D773" s="197">
        <v>0</v>
      </c>
      <c r="E773" s="198">
        <v>0</v>
      </c>
      <c r="F773" s="195">
        <v>0</v>
      </c>
      <c r="G773" s="199">
        <v>0</v>
      </c>
      <c r="H773" s="197">
        <v>0</v>
      </c>
      <c r="I773" s="198">
        <v>0</v>
      </c>
      <c r="J773" s="195">
        <v>0</v>
      </c>
      <c r="K773" s="199">
        <v>0</v>
      </c>
      <c r="L773" s="197">
        <v>0</v>
      </c>
      <c r="M773" s="195">
        <v>0</v>
      </c>
      <c r="N773" s="200">
        <v>0</v>
      </c>
      <c r="O773" s="203">
        <v>0</v>
      </c>
      <c r="P773" s="195">
        <v>0</v>
      </c>
      <c r="Q773" s="199">
        <v>0</v>
      </c>
      <c r="R773" s="197">
        <v>0</v>
      </c>
      <c r="S773" s="198">
        <v>0</v>
      </c>
      <c r="T773" s="195">
        <v>0</v>
      </c>
      <c r="U773" s="199">
        <v>0</v>
      </c>
      <c r="V773" s="197">
        <v>0</v>
      </c>
      <c r="W773" s="198">
        <v>0</v>
      </c>
      <c r="X773" s="195">
        <v>0</v>
      </c>
      <c r="Y773" s="199">
        <v>0</v>
      </c>
      <c r="Z773" s="197">
        <v>0</v>
      </c>
      <c r="AA773" s="195">
        <v>0</v>
      </c>
      <c r="AB773" s="169">
        <f t="shared" si="14387"/>
        <v>0</v>
      </c>
      <c r="AC773" s="170">
        <f t="shared" si="14388"/>
        <v>0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0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71">
        <f t="shared" ref="AB774:AB776" si="14933">SUM(B774,D774,F774,H774,J774,L774,N774,P774,R774,T774,V774,X774,Z774)</f>
        <v>0</v>
      </c>
      <c r="AC774" s="172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71">
        <f t="shared" si="14933"/>
        <v>0</v>
      </c>
      <c r="AC775" s="172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71">
        <f t="shared" si="14933"/>
        <v>0</v>
      </c>
      <c r="AC776" s="172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4.25" thickTop="1" thickBot="1" x14ac:dyDescent="0.25">
      <c r="A777" s="266" t="s">
        <v>13</v>
      </c>
      <c r="B777" s="20">
        <f t="shared" ref="B777:AA777" si="15016">SUM(B754:B776)</f>
        <v>14067</v>
      </c>
      <c r="C777" s="21">
        <f t="shared" si="15016"/>
        <v>13897</v>
      </c>
      <c r="D777" s="20">
        <f t="shared" si="15016"/>
        <v>6610</v>
      </c>
      <c r="E777" s="21">
        <f t="shared" si="15016"/>
        <v>6473</v>
      </c>
      <c r="F777" s="20">
        <f t="shared" si="15016"/>
        <v>16704</v>
      </c>
      <c r="G777" s="21">
        <f t="shared" si="15016"/>
        <v>15638</v>
      </c>
      <c r="H777" s="20">
        <f t="shared" si="15016"/>
        <v>20857</v>
      </c>
      <c r="I777" s="21">
        <f t="shared" si="15016"/>
        <v>21705</v>
      </c>
      <c r="J777" s="20">
        <f t="shared" si="15016"/>
        <v>4014</v>
      </c>
      <c r="K777" s="21">
        <f t="shared" si="15016"/>
        <v>3973</v>
      </c>
      <c r="L777" s="20">
        <f t="shared" si="15016"/>
        <v>12051</v>
      </c>
      <c r="M777" s="21">
        <f t="shared" si="15016"/>
        <v>11785</v>
      </c>
      <c r="N777" s="20">
        <f t="shared" si="15016"/>
        <v>22428</v>
      </c>
      <c r="O777" s="21">
        <f t="shared" si="15016"/>
        <v>22347</v>
      </c>
      <c r="P777" s="20">
        <f t="shared" si="15016"/>
        <v>11251</v>
      </c>
      <c r="Q777" s="21">
        <f t="shared" si="15016"/>
        <v>11306</v>
      </c>
      <c r="R777" s="20">
        <f t="shared" si="15016"/>
        <v>14534</v>
      </c>
      <c r="S777" s="21">
        <f t="shared" si="15016"/>
        <v>15057</v>
      </c>
      <c r="T777" s="20">
        <f t="shared" si="15016"/>
        <v>3634</v>
      </c>
      <c r="U777" s="21">
        <f t="shared" si="15016"/>
        <v>3880</v>
      </c>
      <c r="V777" s="20">
        <f t="shared" si="15016"/>
        <v>11525</v>
      </c>
      <c r="W777" s="21">
        <f t="shared" si="15016"/>
        <v>12768</v>
      </c>
      <c r="X777" s="20">
        <f t="shared" si="15016"/>
        <v>9899</v>
      </c>
      <c r="Y777" s="21">
        <f t="shared" si="15016"/>
        <v>6507</v>
      </c>
      <c r="Z777" s="20">
        <f t="shared" si="15016"/>
        <v>21028</v>
      </c>
      <c r="AA777" s="21">
        <f t="shared" si="15016"/>
        <v>22994</v>
      </c>
      <c r="AB777" s="173">
        <f t="shared" ref="AB777:AC777" si="15017">SUM(AB753:AB776)</f>
        <v>168602</v>
      </c>
      <c r="AC777" s="174">
        <f t="shared" si="15017"/>
        <v>168330</v>
      </c>
      <c r="BI777" s="266" t="s">
        <v>13</v>
      </c>
      <c r="BJ777" s="154">
        <f>SUM(BJ753:BJ776)</f>
        <v>0.99999999999999989</v>
      </c>
      <c r="BK777" s="155">
        <f t="shared" ref="BK777:CK777" si="15018">SUM(BK753:BK776)</f>
        <v>1</v>
      </c>
      <c r="BL777" s="154">
        <f t="shared" si="15018"/>
        <v>1</v>
      </c>
      <c r="BM777" s="155">
        <f t="shared" si="15018"/>
        <v>0.99999999999999989</v>
      </c>
      <c r="BN777" s="154">
        <f t="shared" si="15018"/>
        <v>0.99999999999999989</v>
      </c>
      <c r="BO777" s="155">
        <f t="shared" si="15018"/>
        <v>0.99999999999999989</v>
      </c>
      <c r="BP777" s="154">
        <f t="shared" si="15018"/>
        <v>1</v>
      </c>
      <c r="BQ777" s="155">
        <f t="shared" si="15018"/>
        <v>0.99999999999999989</v>
      </c>
      <c r="BR777" s="154">
        <f t="shared" si="15018"/>
        <v>0.99999999999999989</v>
      </c>
      <c r="BS777" s="155">
        <f t="shared" si="15018"/>
        <v>0.99999999999999967</v>
      </c>
      <c r="BT777" s="154">
        <f t="shared" si="15018"/>
        <v>1</v>
      </c>
      <c r="BU777" s="155">
        <f t="shared" si="15018"/>
        <v>1.0000000000000002</v>
      </c>
      <c r="BV777" s="154">
        <f t="shared" si="15018"/>
        <v>0.99999999999999989</v>
      </c>
      <c r="BW777" s="155">
        <f t="shared" si="15018"/>
        <v>1</v>
      </c>
      <c r="BX777" s="154">
        <f t="shared" si="15018"/>
        <v>1.0000000000000002</v>
      </c>
      <c r="BY777" s="155">
        <f t="shared" si="15018"/>
        <v>1</v>
      </c>
      <c r="BZ777" s="154">
        <f t="shared" si="15018"/>
        <v>1</v>
      </c>
      <c r="CA777" s="155">
        <f t="shared" si="15018"/>
        <v>1</v>
      </c>
      <c r="CB777" s="154">
        <f t="shared" si="15018"/>
        <v>1</v>
      </c>
      <c r="CC777" s="155">
        <f t="shared" si="15018"/>
        <v>1.0000000000000002</v>
      </c>
      <c r="CD777" s="154">
        <f t="shared" si="15018"/>
        <v>1</v>
      </c>
      <c r="CE777" s="155">
        <f t="shared" si="15018"/>
        <v>1</v>
      </c>
      <c r="CF777" s="154">
        <f t="shared" si="15018"/>
        <v>0.99999999999999989</v>
      </c>
      <c r="CG777" s="155">
        <f t="shared" si="15018"/>
        <v>0.99999999999999989</v>
      </c>
      <c r="CH777" s="154">
        <f t="shared" si="15018"/>
        <v>1</v>
      </c>
      <c r="CI777" s="155">
        <f t="shared" si="15018"/>
        <v>1</v>
      </c>
      <c r="CJ777" s="154">
        <f t="shared" si="15018"/>
        <v>0.99999999999999989</v>
      </c>
      <c r="CK777" s="155">
        <f t="shared" si="15018"/>
        <v>1.0000000000000002</v>
      </c>
    </row>
    <row r="778" spans="1:89" ht="13.5" thickTop="1" x14ac:dyDescent="0.2">
      <c r="A778" s="186"/>
    </row>
    <row r="780" spans="1:89" x14ac:dyDescent="0.2">
      <c r="A780" s="300">
        <f>+A749+1</f>
        <v>44587</v>
      </c>
      <c r="B780" s="300"/>
      <c r="C780" s="300"/>
      <c r="D780" s="300"/>
      <c r="BI780" s="305">
        <f>+BI718+2</f>
        <v>44587</v>
      </c>
      <c r="BJ780" s="305"/>
      <c r="BK780" s="305"/>
      <c r="BL780" s="305"/>
    </row>
    <row r="781" spans="1:89" ht="13.5" thickBot="1" x14ac:dyDescent="0.25">
      <c r="AE781" s="269" t="s">
        <v>84</v>
      </c>
    </row>
    <row r="782" spans="1:89" ht="14.25" thickTop="1" thickBot="1" x14ac:dyDescent="0.25">
      <c r="A782" s="296" t="s">
        <v>0</v>
      </c>
      <c r="B782" s="298" t="s">
        <v>1</v>
      </c>
      <c r="C782" s="299"/>
      <c r="D782" s="298" t="s">
        <v>2</v>
      </c>
      <c r="E782" s="299"/>
      <c r="F782" s="298" t="s">
        <v>3</v>
      </c>
      <c r="G782" s="299"/>
      <c r="H782" s="298" t="s">
        <v>4</v>
      </c>
      <c r="I782" s="299"/>
      <c r="J782" s="298" t="s">
        <v>5</v>
      </c>
      <c r="K782" s="299"/>
      <c r="L782" s="298" t="s">
        <v>6</v>
      </c>
      <c r="M782" s="299"/>
      <c r="N782" s="298" t="s">
        <v>7</v>
      </c>
      <c r="O782" s="299"/>
      <c r="P782" s="298" t="s">
        <v>8</v>
      </c>
      <c r="Q782" s="299"/>
      <c r="R782" s="298" t="s">
        <v>9</v>
      </c>
      <c r="S782" s="299"/>
      <c r="T782" s="298" t="s">
        <v>10</v>
      </c>
      <c r="U782" s="299"/>
      <c r="V782" s="298" t="s">
        <v>11</v>
      </c>
      <c r="W782" s="299"/>
      <c r="X782" s="298" t="s">
        <v>12</v>
      </c>
      <c r="Y782" s="299"/>
      <c r="Z782" s="301" t="s">
        <v>40</v>
      </c>
      <c r="AA782" s="302"/>
      <c r="AB782" s="303" t="s">
        <v>41</v>
      </c>
      <c r="AC782" s="304"/>
      <c r="AE782" s="296" t="s">
        <v>0</v>
      </c>
      <c r="AF782" s="298" t="s">
        <v>1</v>
      </c>
      <c r="AG782" s="299"/>
      <c r="AH782" s="298" t="s">
        <v>2</v>
      </c>
      <c r="AI782" s="299"/>
      <c r="AJ782" s="298" t="s">
        <v>3</v>
      </c>
      <c r="AK782" s="299"/>
      <c r="AL782" s="298" t="s">
        <v>4</v>
      </c>
      <c r="AM782" s="299"/>
      <c r="AN782" s="298" t="s">
        <v>5</v>
      </c>
      <c r="AO782" s="299"/>
      <c r="AP782" s="298" t="s">
        <v>6</v>
      </c>
      <c r="AQ782" s="299"/>
      <c r="AR782" s="298" t="s">
        <v>7</v>
      </c>
      <c r="AS782" s="299"/>
      <c r="AT782" s="298" t="s">
        <v>8</v>
      </c>
      <c r="AU782" s="299"/>
      <c r="AV782" s="298" t="s">
        <v>9</v>
      </c>
      <c r="AW782" s="299"/>
      <c r="AX782" s="298" t="s">
        <v>10</v>
      </c>
      <c r="AY782" s="299"/>
      <c r="AZ782" s="298" t="s">
        <v>11</v>
      </c>
      <c r="BA782" s="299"/>
      <c r="BB782" s="298" t="s">
        <v>12</v>
      </c>
      <c r="BC782" s="299"/>
      <c r="BD782" s="301" t="s">
        <v>40</v>
      </c>
      <c r="BE782" s="302"/>
      <c r="BF782" s="303" t="s">
        <v>41</v>
      </c>
      <c r="BG782" s="304"/>
      <c r="BI782" s="296" t="s">
        <v>0</v>
      </c>
      <c r="BJ782" s="298" t="s">
        <v>1</v>
      </c>
      <c r="BK782" s="299"/>
      <c r="BL782" s="298" t="s">
        <v>2</v>
      </c>
      <c r="BM782" s="299"/>
      <c r="BN782" s="298" t="s">
        <v>3</v>
      </c>
      <c r="BO782" s="299"/>
      <c r="BP782" s="298" t="s">
        <v>4</v>
      </c>
      <c r="BQ782" s="299"/>
      <c r="BR782" s="298" t="s">
        <v>5</v>
      </c>
      <c r="BS782" s="299"/>
      <c r="BT782" s="298" t="s">
        <v>6</v>
      </c>
      <c r="BU782" s="299"/>
      <c r="BV782" s="298" t="s">
        <v>7</v>
      </c>
      <c r="BW782" s="299"/>
      <c r="BX782" s="298" t="s">
        <v>8</v>
      </c>
      <c r="BY782" s="299"/>
      <c r="BZ782" s="298" t="s">
        <v>9</v>
      </c>
      <c r="CA782" s="299"/>
      <c r="CB782" s="298" t="s">
        <v>10</v>
      </c>
      <c r="CC782" s="299"/>
      <c r="CD782" s="298" t="s">
        <v>11</v>
      </c>
      <c r="CE782" s="299"/>
      <c r="CF782" s="298" t="s">
        <v>12</v>
      </c>
      <c r="CG782" s="299"/>
      <c r="CH782" s="301" t="s">
        <v>40</v>
      </c>
      <c r="CI782" s="302"/>
      <c r="CJ782" s="298" t="s">
        <v>41</v>
      </c>
      <c r="CK782" s="299"/>
    </row>
    <row r="783" spans="1:89" ht="15" thickTop="1" thickBot="1" x14ac:dyDescent="0.3">
      <c r="A783" s="297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75" t="s">
        <v>14</v>
      </c>
      <c r="AC783" s="176" t="s">
        <v>15</v>
      </c>
      <c r="AE783" s="297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75" t="s">
        <v>14</v>
      </c>
      <c r="BG783" s="176" t="s">
        <v>15</v>
      </c>
      <c r="BI783" s="297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85"/>
      <c r="D784" s="126"/>
      <c r="E784" s="179"/>
      <c r="F784" s="125"/>
      <c r="G784" s="127"/>
      <c r="H784" s="126"/>
      <c r="I784" s="179"/>
      <c r="J784" s="125"/>
      <c r="K784" s="127"/>
      <c r="L784" s="126"/>
      <c r="M784" s="125"/>
      <c r="N784" s="178"/>
      <c r="O784" s="180"/>
      <c r="P784" s="125"/>
      <c r="Q784" s="127"/>
      <c r="R784" s="126"/>
      <c r="S784" s="179"/>
      <c r="T784" s="125"/>
      <c r="U784" s="127"/>
      <c r="V784" s="126"/>
      <c r="W784" s="179"/>
      <c r="X784" s="125"/>
      <c r="Y784" s="127"/>
      <c r="Z784" s="183"/>
      <c r="AA784" s="184"/>
      <c r="AB784" s="169">
        <f>B784+D784+F784+H784+J784+L784+N784+P784+R784+T784+V784+X784+Z784</f>
        <v>0</v>
      </c>
      <c r="AC784" s="170">
        <f>C784+E784+G784+I784+K784+M784+O784+Q784+S784+U784+W784+Y784+AA784</f>
        <v>0</v>
      </c>
      <c r="AE784" s="272" t="str">
        <f>$AE$9</f>
        <v>07:00 - 07:59</v>
      </c>
      <c r="AF784" s="125">
        <f>SUMIF($A$9:$A$32,$AE784,B$784:B$807)</f>
        <v>1677</v>
      </c>
      <c r="AG784" s="185">
        <f t="shared" ref="AG784:AV786" si="15019">SUMIF($A$9:$A$32,$AE784,C$784:C$807)</f>
        <v>699</v>
      </c>
      <c r="AH784" s="126">
        <f t="shared" si="15019"/>
        <v>576</v>
      </c>
      <c r="AI784" s="179">
        <f t="shared" si="15019"/>
        <v>518</v>
      </c>
      <c r="AJ784" s="125">
        <f t="shared" si="15019"/>
        <v>1613</v>
      </c>
      <c r="AK784" s="127">
        <f t="shared" si="15019"/>
        <v>935</v>
      </c>
      <c r="AL784" s="126">
        <f t="shared" si="15019"/>
        <v>2025</v>
      </c>
      <c r="AM784" s="179">
        <f t="shared" si="15019"/>
        <v>1302</v>
      </c>
      <c r="AN784" s="125">
        <f t="shared" si="15019"/>
        <v>170</v>
      </c>
      <c r="AO784" s="127">
        <f t="shared" si="15019"/>
        <v>580</v>
      </c>
      <c r="AP784" s="126">
        <f t="shared" si="15019"/>
        <v>623</v>
      </c>
      <c r="AQ784" s="125">
        <f t="shared" si="15019"/>
        <v>1601</v>
      </c>
      <c r="AR784" s="178">
        <f t="shared" si="15019"/>
        <v>1634</v>
      </c>
      <c r="AS784" s="180">
        <f t="shared" si="15019"/>
        <v>2374</v>
      </c>
      <c r="AT784" s="125">
        <f t="shared" si="15019"/>
        <v>1223</v>
      </c>
      <c r="AU784" s="127">
        <f t="shared" si="15019"/>
        <v>1025</v>
      </c>
      <c r="AV784" s="126">
        <f t="shared" si="15019"/>
        <v>1365</v>
      </c>
      <c r="AW784" s="179">
        <f t="shared" ref="AW784:BE786" si="15020">SUMIF($A$9:$A$32,$AE784,S$784:S$807)</f>
        <v>1073</v>
      </c>
      <c r="AX784" s="125">
        <f t="shared" si="15020"/>
        <v>206</v>
      </c>
      <c r="AY784" s="127">
        <f t="shared" si="15020"/>
        <v>671</v>
      </c>
      <c r="AZ784" s="126">
        <f t="shared" si="15020"/>
        <v>547</v>
      </c>
      <c r="BA784" s="179">
        <f t="shared" si="15020"/>
        <v>1351</v>
      </c>
      <c r="BB784" s="125">
        <f t="shared" si="15020"/>
        <v>936</v>
      </c>
      <c r="BC784" s="127">
        <f t="shared" si="15020"/>
        <v>868</v>
      </c>
      <c r="BD784" s="183">
        <f t="shared" si="15020"/>
        <v>1848</v>
      </c>
      <c r="BE784" s="184">
        <f t="shared" si="15020"/>
        <v>1604</v>
      </c>
      <c r="BF784" s="169">
        <f>AF784+AH784+AJ784+AL784+AN784+AP784+AR784+AT784+AV784+AX784+AZ784+BB784+BD784</f>
        <v>14443</v>
      </c>
      <c r="BG784" s="170">
        <f>AG784+AI784+AK784+AM784+AO784+AQ784+AS784+AU784+AW784+AY784+BA784+BC784+BE784</f>
        <v>14601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2">
      <c r="A785" s="136" t="s">
        <v>17</v>
      </c>
      <c r="B785" s="188">
        <v>168</v>
      </c>
      <c r="C785" s="189">
        <v>0</v>
      </c>
      <c r="D785" s="190">
        <v>77</v>
      </c>
      <c r="E785" s="191">
        <v>0</v>
      </c>
      <c r="F785" s="188">
        <v>419</v>
      </c>
      <c r="G785" s="192">
        <v>5</v>
      </c>
      <c r="H785" s="190">
        <v>224</v>
      </c>
      <c r="I785" s="191">
        <v>30</v>
      </c>
      <c r="J785" s="188">
        <v>9</v>
      </c>
      <c r="K785" s="192">
        <v>8</v>
      </c>
      <c r="L785" s="190">
        <v>14</v>
      </c>
      <c r="M785" s="188">
        <v>16</v>
      </c>
      <c r="N785" s="193">
        <v>79</v>
      </c>
      <c r="O785" s="194">
        <v>71</v>
      </c>
      <c r="P785" s="188">
        <v>31</v>
      </c>
      <c r="Q785" s="192">
        <v>39</v>
      </c>
      <c r="R785" s="190">
        <v>15</v>
      </c>
      <c r="S785" s="191">
        <v>24</v>
      </c>
      <c r="T785" s="188">
        <v>0</v>
      </c>
      <c r="U785" s="192">
        <v>0</v>
      </c>
      <c r="V785" s="190">
        <v>0</v>
      </c>
      <c r="W785" s="191">
        <v>0</v>
      </c>
      <c r="X785" s="188">
        <v>0</v>
      </c>
      <c r="Y785" s="192">
        <v>0</v>
      </c>
      <c r="Z785" s="190">
        <v>0</v>
      </c>
      <c r="AA785" s="188">
        <v>0</v>
      </c>
      <c r="AB785" s="169">
        <f t="shared" ref="AB785:AB804" si="15048">B785+D785+F785+H785+J785+L785+N785+P785+R785+T785+V785+X785+Z785</f>
        <v>1036</v>
      </c>
      <c r="AC785" s="170">
        <f t="shared" ref="AC785:AC804" si="15049">C785+E785+G785+I785+K785+M785+O785+Q785+S785+U785+W785+Y785+AA785</f>
        <v>193</v>
      </c>
      <c r="AE785" s="274" t="str">
        <f>$AE$10</f>
        <v>08:00 - 08:59</v>
      </c>
      <c r="AF785" s="125">
        <f>SUMIF($A$9:$A$32,$AE785,B$784:B$807)</f>
        <v>1429</v>
      </c>
      <c r="AG785" s="189">
        <f t="shared" si="15019"/>
        <v>679</v>
      </c>
      <c r="AH785" s="190">
        <f t="shared" si="15019"/>
        <v>481</v>
      </c>
      <c r="AI785" s="191">
        <f t="shared" si="15019"/>
        <v>469</v>
      </c>
      <c r="AJ785" s="275">
        <f t="shared" si="15019"/>
        <v>1544</v>
      </c>
      <c r="AK785" s="192">
        <f t="shared" si="15019"/>
        <v>778</v>
      </c>
      <c r="AL785" s="190">
        <f t="shared" si="15019"/>
        <v>1700</v>
      </c>
      <c r="AM785" s="191">
        <f t="shared" si="15019"/>
        <v>1268</v>
      </c>
      <c r="AN785" s="275">
        <f t="shared" si="15019"/>
        <v>154</v>
      </c>
      <c r="AO785" s="192">
        <f t="shared" si="15019"/>
        <v>489</v>
      </c>
      <c r="AP785" s="190">
        <f t="shared" si="15019"/>
        <v>511</v>
      </c>
      <c r="AQ785" s="275">
        <f t="shared" si="15019"/>
        <v>1497</v>
      </c>
      <c r="AR785" s="193">
        <f t="shared" si="15019"/>
        <v>1390</v>
      </c>
      <c r="AS785" s="194">
        <f t="shared" si="15019"/>
        <v>1986</v>
      </c>
      <c r="AT785" s="275">
        <f t="shared" si="15019"/>
        <v>933</v>
      </c>
      <c r="AU785" s="192">
        <f t="shared" si="15019"/>
        <v>915</v>
      </c>
      <c r="AV785" s="190">
        <f t="shared" si="15019"/>
        <v>1278</v>
      </c>
      <c r="AW785" s="191">
        <f t="shared" si="15020"/>
        <v>886</v>
      </c>
      <c r="AX785" s="275">
        <f t="shared" si="15020"/>
        <v>147</v>
      </c>
      <c r="AY785" s="192">
        <f t="shared" si="15020"/>
        <v>508</v>
      </c>
      <c r="AZ785" s="190">
        <f t="shared" si="15020"/>
        <v>439</v>
      </c>
      <c r="BA785" s="191">
        <f t="shared" si="15020"/>
        <v>1142</v>
      </c>
      <c r="BB785" s="275">
        <f t="shared" si="15020"/>
        <v>767</v>
      </c>
      <c r="BC785" s="192">
        <f t="shared" si="15020"/>
        <v>740</v>
      </c>
      <c r="BD785" s="190">
        <f t="shared" si="15020"/>
        <v>1584</v>
      </c>
      <c r="BE785" s="275">
        <f t="shared" si="15020"/>
        <v>1205</v>
      </c>
      <c r="BF785" s="171">
        <f>SUM(AF785,AH785,AJ785,AL785,AN785,AP785,AR785,AT785,AV785,AX785,AZ785,BB785,BD785)</f>
        <v>12357</v>
      </c>
      <c r="BG785" s="172">
        <f>SUM(AG785,AI785,AK785,AM785,AO785,AQ785,AS785,AU785,AW785,AY785,BA785,BC785,BE785)</f>
        <v>12562</v>
      </c>
      <c r="BI785" s="136" t="s">
        <v>17</v>
      </c>
      <c r="BJ785" s="128">
        <f>B785/B808</f>
        <v>1.1825156612937284E-2</v>
      </c>
      <c r="BK785" s="129">
        <f t="shared" ref="BK785" si="15050">C785/C808</f>
        <v>0</v>
      </c>
      <c r="BL785" s="130">
        <f t="shared" ref="BL785" si="15051">D785/D808</f>
        <v>1.1899242775459744E-2</v>
      </c>
      <c r="BM785" s="131">
        <f t="shared" ref="BM785" si="15052">E785/E808</f>
        <v>0</v>
      </c>
      <c r="BN785" s="128">
        <f t="shared" ref="BN785" si="15053">F785/F808</f>
        <v>2.536319612590799E-2</v>
      </c>
      <c r="BO785" s="129">
        <f t="shared" ref="BO785" si="15054">G785/G808</f>
        <v>3.12930279133809E-4</v>
      </c>
      <c r="BP785" s="130">
        <f t="shared" ref="BP785" si="15055">H785/H808</f>
        <v>1.0836437521164918E-2</v>
      </c>
      <c r="BQ785" s="131">
        <f t="shared" ref="BQ785" si="15056">I785/I808</f>
        <v>1.3591265346803787E-3</v>
      </c>
      <c r="BR785" s="128">
        <f t="shared" ref="BR785" si="15057">J785/J808</f>
        <v>2.3237800154918666E-3</v>
      </c>
      <c r="BS785" s="129">
        <f t="shared" ref="BS785" si="15058">K785/K808</f>
        <v>2.1008403361344537E-3</v>
      </c>
      <c r="BT785" s="130">
        <f t="shared" ref="BT785" si="15059">L785/L808</f>
        <v>1.1604774535809018E-3</v>
      </c>
      <c r="BU785" s="128">
        <f t="shared" ref="BU785" si="15060">M785/M808</f>
        <v>1.3725658402676502E-3</v>
      </c>
      <c r="BV785" s="132">
        <f t="shared" ref="BV785" si="15061">N785/N808</f>
        <v>3.5137659565004672E-3</v>
      </c>
      <c r="BW785" s="133">
        <f t="shared" ref="BW785" si="15062">O785/O808</f>
        <v>3.2243415077202542E-3</v>
      </c>
      <c r="BX785" s="128">
        <f t="shared" ref="BX785" si="15063">P785/P808</f>
        <v>2.6275639938972708E-3</v>
      </c>
      <c r="BY785" s="129">
        <f t="shared" ref="BY785" si="15064">Q785/Q808</f>
        <v>3.3954379244297405E-3</v>
      </c>
      <c r="BZ785" s="130">
        <f t="shared" ref="BZ785" si="15065">R785/R808</f>
        <v>1.0254306808859721E-3</v>
      </c>
      <c r="CA785" s="131">
        <f t="shared" ref="CA785" si="15066">S785/S808</f>
        <v>1.6221696519094289E-3</v>
      </c>
      <c r="CB785" s="128">
        <f t="shared" ref="CB785" si="15067">T785/T808</f>
        <v>0</v>
      </c>
      <c r="CC785" s="129">
        <f t="shared" ref="CC785" si="15068">U785/U808</f>
        <v>0</v>
      </c>
      <c r="CD785" s="130">
        <f t="shared" ref="CD785" si="15069">V785/V808</f>
        <v>0</v>
      </c>
      <c r="CE785" s="131">
        <f t="shared" ref="CE785" si="15070">W785/W808</f>
        <v>0</v>
      </c>
      <c r="CF785" s="128">
        <f t="shared" ref="CF785" si="15071">X785/X808</f>
        <v>0</v>
      </c>
      <c r="CG785" s="129">
        <f t="shared" ref="CG785" si="15072">Y785/Y808</f>
        <v>0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6.1109767535141067E-3</v>
      </c>
      <c r="CK785" s="135">
        <f t="shared" ref="CK785" si="15076">AC785/AC808</f>
        <v>1.1405001654611639E-3</v>
      </c>
    </row>
    <row r="786" spans="1:89" ht="13.5" thickBot="1" x14ac:dyDescent="0.25">
      <c r="A786" s="145" t="s">
        <v>18</v>
      </c>
      <c r="B786" s="195">
        <v>881</v>
      </c>
      <c r="C786" s="196">
        <v>0</v>
      </c>
      <c r="D786" s="197">
        <v>410</v>
      </c>
      <c r="E786" s="198">
        <v>109</v>
      </c>
      <c r="F786" s="195">
        <v>1566</v>
      </c>
      <c r="G786" s="199">
        <v>192</v>
      </c>
      <c r="H786" s="197">
        <v>1108</v>
      </c>
      <c r="I786" s="198">
        <v>317</v>
      </c>
      <c r="J786" s="195">
        <v>44</v>
      </c>
      <c r="K786" s="199">
        <v>126</v>
      </c>
      <c r="L786" s="197">
        <v>199</v>
      </c>
      <c r="M786" s="195">
        <v>502</v>
      </c>
      <c r="N786" s="200">
        <v>734</v>
      </c>
      <c r="O786" s="201">
        <v>917</v>
      </c>
      <c r="P786" s="195">
        <v>391</v>
      </c>
      <c r="Q786" s="199">
        <v>480</v>
      </c>
      <c r="R786" s="197">
        <v>461</v>
      </c>
      <c r="S786" s="198">
        <v>529</v>
      </c>
      <c r="T786" s="195">
        <v>56</v>
      </c>
      <c r="U786" s="199">
        <v>290</v>
      </c>
      <c r="V786" s="197">
        <v>191</v>
      </c>
      <c r="W786" s="198">
        <v>606</v>
      </c>
      <c r="X786" s="195">
        <v>389</v>
      </c>
      <c r="Y786" s="199">
        <v>288</v>
      </c>
      <c r="Z786" s="197">
        <v>929</v>
      </c>
      <c r="AA786" s="195">
        <v>536</v>
      </c>
      <c r="AB786" s="169">
        <f t="shared" si="15048"/>
        <v>7359</v>
      </c>
      <c r="AC786" s="170">
        <f t="shared" si="15049"/>
        <v>4892</v>
      </c>
      <c r="AE786" s="272">
        <f>$AE$11</f>
        <v>0</v>
      </c>
      <c r="AF786" s="125">
        <f>SUMIF($A$9:$A$32,$AE786,B$784:B$807)</f>
        <v>0</v>
      </c>
      <c r="AG786" s="196">
        <f t="shared" si="15019"/>
        <v>0</v>
      </c>
      <c r="AH786" s="197">
        <f t="shared" si="15019"/>
        <v>0</v>
      </c>
      <c r="AI786" s="198">
        <f t="shared" si="15019"/>
        <v>0</v>
      </c>
      <c r="AJ786" s="195">
        <f t="shared" si="15019"/>
        <v>0</v>
      </c>
      <c r="AK786" s="199">
        <f t="shared" si="15019"/>
        <v>0</v>
      </c>
      <c r="AL786" s="197">
        <f t="shared" si="15019"/>
        <v>0</v>
      </c>
      <c r="AM786" s="198">
        <f t="shared" si="15019"/>
        <v>0</v>
      </c>
      <c r="AN786" s="195">
        <f t="shared" si="15019"/>
        <v>0</v>
      </c>
      <c r="AO786" s="199">
        <f t="shared" si="15019"/>
        <v>0</v>
      </c>
      <c r="AP786" s="197">
        <f t="shared" si="15019"/>
        <v>0</v>
      </c>
      <c r="AQ786" s="195">
        <f t="shared" si="15019"/>
        <v>0</v>
      </c>
      <c r="AR786" s="200">
        <f t="shared" si="15019"/>
        <v>0</v>
      </c>
      <c r="AS786" s="201">
        <f t="shared" si="15019"/>
        <v>0</v>
      </c>
      <c r="AT786" s="195">
        <f t="shared" si="15019"/>
        <v>0</v>
      </c>
      <c r="AU786" s="199">
        <f t="shared" si="15019"/>
        <v>0</v>
      </c>
      <c r="AV786" s="197">
        <f t="shared" si="15019"/>
        <v>0</v>
      </c>
      <c r="AW786" s="198">
        <f t="shared" si="15020"/>
        <v>0</v>
      </c>
      <c r="AX786" s="195">
        <f t="shared" si="15020"/>
        <v>0</v>
      </c>
      <c r="AY786" s="199">
        <f t="shared" si="15020"/>
        <v>0</v>
      </c>
      <c r="AZ786" s="197">
        <f t="shared" si="15020"/>
        <v>0</v>
      </c>
      <c r="BA786" s="198">
        <f t="shared" si="15020"/>
        <v>0</v>
      </c>
      <c r="BB786" s="195">
        <f t="shared" si="15020"/>
        <v>0</v>
      </c>
      <c r="BC786" s="199">
        <f t="shared" si="15020"/>
        <v>0</v>
      </c>
      <c r="BD786" s="197">
        <f t="shared" si="15020"/>
        <v>0</v>
      </c>
      <c r="BE786" s="195">
        <f t="shared" si="15020"/>
        <v>0</v>
      </c>
      <c r="BF786" s="171">
        <f>SUM(AF786,AH786,AJ786,AL786,AN786,AP786,AR786,AT786,AV786,AX786,AZ786,BB786,BD786)</f>
        <v>0</v>
      </c>
      <c r="BG786" s="172">
        <f>SUM(AG786,AI786,AK786,AM786,AO786,AQ786,AS786,AU786,AW786,AY786,BA786,BC786,BE786)</f>
        <v>0</v>
      </c>
      <c r="BI786" s="145" t="s">
        <v>18</v>
      </c>
      <c r="BJ786" s="128">
        <f>B786/B808</f>
        <v>6.2011684380938972E-2</v>
      </c>
      <c r="BK786" s="129">
        <f t="shared" ref="BK786" si="15077">C786/C808</f>
        <v>0</v>
      </c>
      <c r="BL786" s="130">
        <f t="shared" ref="BL786" si="15078">D786/D808</f>
        <v>6.3359604388811622E-2</v>
      </c>
      <c r="BM786" s="131">
        <f t="shared" ref="BM786" si="15079">E786/E808</f>
        <v>1.6789895255699322E-2</v>
      </c>
      <c r="BN786" s="128">
        <f t="shared" ref="BN786" si="15080">F786/F808</f>
        <v>9.4794188861985471E-2</v>
      </c>
      <c r="BO786" s="129">
        <f t="shared" ref="BO786" si="15081">G786/G808</f>
        <v>1.2016522718738265E-2</v>
      </c>
      <c r="BP786" s="130">
        <f t="shared" ref="BP786" si="15082">H786/H808</f>
        <v>5.3601664167190748E-2</v>
      </c>
      <c r="BQ786" s="131">
        <f t="shared" ref="BQ786" si="15083">I786/I808</f>
        <v>1.4361437049789335E-2</v>
      </c>
      <c r="BR786" s="128">
        <f t="shared" ref="BR786" si="15084">J786/J808</f>
        <v>1.1360702297960238E-2</v>
      </c>
      <c r="BS786" s="129">
        <f t="shared" ref="BS786" si="15085">K786/K808</f>
        <v>3.3088235294117647E-2</v>
      </c>
      <c r="BT786" s="130">
        <f t="shared" ref="BT786" si="15086">L786/L808</f>
        <v>1.6495358090185677E-2</v>
      </c>
      <c r="BU786" s="128">
        <f t="shared" ref="BU786" si="15087">M786/M808</f>
        <v>4.3064253238397528E-2</v>
      </c>
      <c r="BV786" s="132">
        <f t="shared" ref="BV786" si="15088">N786/N808</f>
        <v>3.2646888760396744E-2</v>
      </c>
      <c r="BW786" s="133">
        <f t="shared" ref="BW786" si="15089">O786/O808</f>
        <v>4.1643960036330606E-2</v>
      </c>
      <c r="BX786" s="128">
        <f t="shared" ref="BX786" si="15090">P786/P808</f>
        <v>3.3141210374639768E-2</v>
      </c>
      <c r="BY786" s="129">
        <f t="shared" ref="BY786" si="15091">Q786/Q808</f>
        <v>4.1790005223750655E-2</v>
      </c>
      <c r="BZ786" s="130">
        <f t="shared" ref="BZ786" si="15092">R786/R808</f>
        <v>3.1514902925895545E-2</v>
      </c>
      <c r="CA786" s="131">
        <f t="shared" ref="CA786" si="15093">S786/S808</f>
        <v>3.5755322744170329E-2</v>
      </c>
      <c r="CB786" s="128">
        <f t="shared" ref="CB786" si="15094">T786/T808</f>
        <v>1.5114709851551956E-2</v>
      </c>
      <c r="CC786" s="129">
        <f t="shared" ref="CC786" si="15095">U786/U808</f>
        <v>7.3998468997193159E-2</v>
      </c>
      <c r="CD786" s="130">
        <f t="shared" ref="CD786" si="15096">V786/V808</f>
        <v>1.6171365676064687E-2</v>
      </c>
      <c r="CE786" s="131">
        <f t="shared" ref="CE786" si="15097">W786/W808</f>
        <v>4.6231309124198962E-2</v>
      </c>
      <c r="CF786" s="128">
        <f t="shared" ref="CF786" si="15098">X786/X808</f>
        <v>3.9170274896787836E-2</v>
      </c>
      <c r="CG786" s="129">
        <f t="shared" ref="CG786" si="15099">Y786/Y808</f>
        <v>4.5063370364575181E-2</v>
      </c>
      <c r="CH786" s="130">
        <f t="shared" ref="CH786" si="15100">Z786/Z808</f>
        <v>4.3474191585942255E-2</v>
      </c>
      <c r="CI786" s="128">
        <f t="shared" ref="CI786" si="15101">AA786/AA808</f>
        <v>2.3022077141139078E-2</v>
      </c>
      <c r="CJ786" s="134">
        <f t="shared" ref="CJ786" si="15102">AB786/AB808</f>
        <v>4.3407990279064008E-2</v>
      </c>
      <c r="CK786" s="135">
        <f t="shared" ref="CK786" si="15103">AC786/AC808</f>
        <v>2.8908429064435304E-2</v>
      </c>
    </row>
    <row r="787" spans="1:89" ht="14.25" thickTop="1" thickBot="1" x14ac:dyDescent="0.25">
      <c r="A787" s="136" t="s">
        <v>19</v>
      </c>
      <c r="B787" s="188">
        <v>1487</v>
      </c>
      <c r="C787" s="189">
        <v>517</v>
      </c>
      <c r="D787" s="190">
        <v>673</v>
      </c>
      <c r="E787" s="191">
        <v>423</v>
      </c>
      <c r="F787" s="188">
        <v>1755</v>
      </c>
      <c r="G787" s="192">
        <v>655</v>
      </c>
      <c r="H787" s="190">
        <v>1694</v>
      </c>
      <c r="I787" s="191">
        <v>794</v>
      </c>
      <c r="J787" s="188">
        <v>121</v>
      </c>
      <c r="K787" s="192">
        <v>276</v>
      </c>
      <c r="L787" s="190">
        <v>430</v>
      </c>
      <c r="M787" s="188">
        <v>1009</v>
      </c>
      <c r="N787" s="193">
        <v>1332</v>
      </c>
      <c r="O787" s="194">
        <v>1867</v>
      </c>
      <c r="P787" s="188">
        <v>863</v>
      </c>
      <c r="Q787" s="192">
        <v>910</v>
      </c>
      <c r="R787" s="190">
        <v>1073</v>
      </c>
      <c r="S787" s="191">
        <v>914</v>
      </c>
      <c r="T787" s="188">
        <v>125</v>
      </c>
      <c r="U787" s="192">
        <v>513</v>
      </c>
      <c r="V787" s="190">
        <v>429</v>
      </c>
      <c r="W787" s="191">
        <v>1323</v>
      </c>
      <c r="X787" s="188">
        <v>672</v>
      </c>
      <c r="Y787" s="192">
        <v>654</v>
      </c>
      <c r="Z787" s="190">
        <v>1537</v>
      </c>
      <c r="AA787" s="188">
        <v>1198</v>
      </c>
      <c r="AB787" s="169">
        <f t="shared" si="15048"/>
        <v>12191</v>
      </c>
      <c r="AC787" s="170">
        <f t="shared" si="15049"/>
        <v>11053</v>
      </c>
      <c r="AE787" s="266" t="s">
        <v>13</v>
      </c>
      <c r="AF787" s="20">
        <f t="shared" ref="AF787:BG787" si="15104">SUM(AF784:AF786)</f>
        <v>3106</v>
      </c>
      <c r="AG787" s="21">
        <f t="shared" si="15104"/>
        <v>1378</v>
      </c>
      <c r="AH787" s="20">
        <f t="shared" si="15104"/>
        <v>1057</v>
      </c>
      <c r="AI787" s="21">
        <f t="shared" si="15104"/>
        <v>987</v>
      </c>
      <c r="AJ787" s="20">
        <f t="shared" si="15104"/>
        <v>3157</v>
      </c>
      <c r="AK787" s="21">
        <f t="shared" si="15104"/>
        <v>1713</v>
      </c>
      <c r="AL787" s="20">
        <f t="shared" si="15104"/>
        <v>3725</v>
      </c>
      <c r="AM787" s="21">
        <f t="shared" si="15104"/>
        <v>2570</v>
      </c>
      <c r="AN787" s="20">
        <f t="shared" si="15104"/>
        <v>324</v>
      </c>
      <c r="AO787" s="21">
        <f t="shared" si="15104"/>
        <v>1069</v>
      </c>
      <c r="AP787" s="20">
        <f t="shared" si="15104"/>
        <v>1134</v>
      </c>
      <c r="AQ787" s="21">
        <f t="shared" si="15104"/>
        <v>3098</v>
      </c>
      <c r="AR787" s="20">
        <f t="shared" si="15104"/>
        <v>3024</v>
      </c>
      <c r="AS787" s="21">
        <f t="shared" si="15104"/>
        <v>4360</v>
      </c>
      <c r="AT787" s="20">
        <f t="shared" si="15104"/>
        <v>2156</v>
      </c>
      <c r="AU787" s="21">
        <f t="shared" si="15104"/>
        <v>1940</v>
      </c>
      <c r="AV787" s="20">
        <f t="shared" si="15104"/>
        <v>2643</v>
      </c>
      <c r="AW787" s="21">
        <f t="shared" si="15104"/>
        <v>1959</v>
      </c>
      <c r="AX787" s="20">
        <f t="shared" si="15104"/>
        <v>353</v>
      </c>
      <c r="AY787" s="21">
        <f t="shared" si="15104"/>
        <v>1179</v>
      </c>
      <c r="AZ787" s="20">
        <f t="shared" si="15104"/>
        <v>986</v>
      </c>
      <c r="BA787" s="21">
        <f t="shared" si="15104"/>
        <v>2493</v>
      </c>
      <c r="BB787" s="20">
        <f t="shared" si="15104"/>
        <v>1703</v>
      </c>
      <c r="BC787" s="21">
        <f t="shared" si="15104"/>
        <v>1608</v>
      </c>
      <c r="BD787" s="20">
        <f t="shared" si="15104"/>
        <v>3432</v>
      </c>
      <c r="BE787" s="21">
        <f t="shared" si="15104"/>
        <v>2809</v>
      </c>
      <c r="BF787" s="173">
        <f t="shared" si="15104"/>
        <v>26800</v>
      </c>
      <c r="BG787" s="174">
        <f t="shared" si="15104"/>
        <v>27163</v>
      </c>
      <c r="BI787" s="136" t="s">
        <v>19</v>
      </c>
      <c r="BJ787" s="128">
        <f>B787/B808</f>
        <v>0.10466671359189132</v>
      </c>
      <c r="BK787" s="129">
        <f t="shared" ref="BK787" si="15105">C787/C808</f>
        <v>3.637003165670067E-2</v>
      </c>
      <c r="BL787" s="130">
        <f t="shared" ref="BL787" si="15106">D787/D808</f>
        <v>0.10400247256992737</v>
      </c>
      <c r="BM787" s="131">
        <f t="shared" ref="BM787" si="15107">E787/E808</f>
        <v>6.5157116451016642E-2</v>
      </c>
      <c r="BN787" s="128">
        <f t="shared" ref="BN787" si="15108">F787/F808</f>
        <v>0.10623486682808717</v>
      </c>
      <c r="BO787" s="129">
        <f t="shared" ref="BO787" si="15109">G787/G808</f>
        <v>4.099386656652898E-2</v>
      </c>
      <c r="BP787" s="130">
        <f t="shared" ref="BP787" si="15110">H787/H808</f>
        <v>8.1950558753809688E-2</v>
      </c>
      <c r="BQ787" s="131">
        <f t="shared" ref="BQ787" si="15111">I787/I808</f>
        <v>3.5971548951207355E-2</v>
      </c>
      <c r="BR787" s="128">
        <f t="shared" ref="BR787" si="15112">J787/J808</f>
        <v>3.1241931319390653E-2</v>
      </c>
      <c r="BS787" s="129">
        <f t="shared" ref="BS787" si="15113">K787/K808</f>
        <v>7.2478991596638662E-2</v>
      </c>
      <c r="BT787" s="130">
        <f t="shared" ref="BT787" si="15114">L787/L808</f>
        <v>3.5643236074270557E-2</v>
      </c>
      <c r="BU787" s="128">
        <f t="shared" ref="BU787" si="15115">M787/M808</f>
        <v>8.6557433301878706E-2</v>
      </c>
      <c r="BV787" s="132">
        <f t="shared" ref="BV787" si="15116">N787/N808</f>
        <v>5.9244762709602813E-2</v>
      </c>
      <c r="BW787" s="133">
        <f t="shared" ref="BW787" si="15117">O787/O808</f>
        <v>8.4786557674841057E-2</v>
      </c>
      <c r="BX787" s="128">
        <f t="shared" ref="BX787" si="15118">P787/P808</f>
        <v>7.3147991184946595E-2</v>
      </c>
      <c r="BY787" s="129">
        <f t="shared" ref="BY787" si="15119">Q787/Q808</f>
        <v>7.922688490336062E-2</v>
      </c>
      <c r="BZ787" s="130">
        <f t="shared" ref="BZ787" si="15120">R787/R808</f>
        <v>7.3352474706043211E-2</v>
      </c>
      <c r="CA787" s="131">
        <f t="shared" ref="CA787" si="15121">S787/S808</f>
        <v>6.1777627576884084E-2</v>
      </c>
      <c r="CB787" s="128">
        <f t="shared" ref="CB787" si="15122">T787/T808</f>
        <v>3.3738191632928474E-2</v>
      </c>
      <c r="CC787" s="129">
        <f t="shared" ref="CC787" si="15123">U787/U808</f>
        <v>0.13090073998468998</v>
      </c>
      <c r="CD787" s="130">
        <f t="shared" ref="CD787" si="15124">V787/V808</f>
        <v>3.632207264414529E-2</v>
      </c>
      <c r="CE787" s="131">
        <f t="shared" ref="CE787" si="15125">W787/W808</f>
        <v>0.10093072932560268</v>
      </c>
      <c r="CF787" s="128">
        <f t="shared" ref="CF787" si="15126">X787/X808</f>
        <v>6.7666901621186187E-2</v>
      </c>
      <c r="CG787" s="129">
        <f t="shared" ref="CG787" si="15127">Y787/Y808</f>
        <v>0.10233140353622282</v>
      </c>
      <c r="CH787" s="130">
        <f t="shared" ref="CH787" si="15128">Z787/Z808</f>
        <v>7.1926622677710703E-2</v>
      </c>
      <c r="CI787" s="128">
        <f t="shared" ref="CI787" si="15129">AA787/AA808</f>
        <v>5.1456060475904133E-2</v>
      </c>
      <c r="CJ787" s="134">
        <f t="shared" ref="CJ787" si="15130">AB787/AB808</f>
        <v>7.1910152125569948E-2</v>
      </c>
      <c r="CK787" s="135">
        <f t="shared" ref="CK787" si="15131">AC787/AC808</f>
        <v>6.5315794449959816E-2</v>
      </c>
    </row>
    <row r="788" spans="1:89" ht="13.5" thickTop="1" x14ac:dyDescent="0.2">
      <c r="A788" s="145" t="s">
        <v>20</v>
      </c>
      <c r="B788" s="195">
        <v>1677</v>
      </c>
      <c r="C788" s="196">
        <v>699</v>
      </c>
      <c r="D788" s="197">
        <v>576</v>
      </c>
      <c r="E788" s="198">
        <v>518</v>
      </c>
      <c r="F788" s="195">
        <v>1613</v>
      </c>
      <c r="G788" s="199">
        <v>935</v>
      </c>
      <c r="H788" s="197">
        <v>2025</v>
      </c>
      <c r="I788" s="198">
        <v>1302</v>
      </c>
      <c r="J788" s="195">
        <v>170</v>
      </c>
      <c r="K788" s="199">
        <v>580</v>
      </c>
      <c r="L788" s="197">
        <v>623</v>
      </c>
      <c r="M788" s="195">
        <v>1601</v>
      </c>
      <c r="N788" s="200">
        <v>1634</v>
      </c>
      <c r="O788" s="201">
        <v>2374</v>
      </c>
      <c r="P788" s="195">
        <v>1223</v>
      </c>
      <c r="Q788" s="199">
        <v>1025</v>
      </c>
      <c r="R788" s="197">
        <v>1365</v>
      </c>
      <c r="S788" s="198">
        <v>1073</v>
      </c>
      <c r="T788" s="195">
        <v>206</v>
      </c>
      <c r="U788" s="199">
        <v>671</v>
      </c>
      <c r="V788" s="197">
        <v>547</v>
      </c>
      <c r="W788" s="198">
        <v>1351</v>
      </c>
      <c r="X788" s="195">
        <v>936</v>
      </c>
      <c r="Y788" s="199">
        <v>868</v>
      </c>
      <c r="Z788" s="197">
        <v>1848</v>
      </c>
      <c r="AA788" s="195">
        <v>1604</v>
      </c>
      <c r="AB788" s="169">
        <f t="shared" si="15048"/>
        <v>14443</v>
      </c>
      <c r="AC788" s="170">
        <f t="shared" si="15049"/>
        <v>14601</v>
      </c>
      <c r="BI788" s="145" t="s">
        <v>20</v>
      </c>
      <c r="BJ788" s="128">
        <f>B788/B808</f>
        <v>0.11804040261842753</v>
      </c>
      <c r="BK788" s="129">
        <f t="shared" ref="BK788" si="15132">C788/C808</f>
        <v>4.9173408371438618E-2</v>
      </c>
      <c r="BL788" s="130">
        <f t="shared" ref="BL788" si="15133">D788/D808</f>
        <v>8.9012517385257298E-2</v>
      </c>
      <c r="BM788" s="131">
        <f t="shared" ref="BM788" si="15134">E788/E808</f>
        <v>7.9790511398644487E-2</v>
      </c>
      <c r="BN788" s="128">
        <f t="shared" ref="BN788" si="15135">F788/F808</f>
        <v>9.7639225181598066E-2</v>
      </c>
      <c r="BO788" s="129">
        <f t="shared" ref="BO788" si="15136">G788/G808</f>
        <v>5.8517962198022279E-2</v>
      </c>
      <c r="BP788" s="130">
        <f t="shared" ref="BP788" si="15137">H788/H808</f>
        <v>9.7963330269459623E-2</v>
      </c>
      <c r="BQ788" s="131">
        <f t="shared" ref="BQ788" si="15138">I788/I808</f>
        <v>5.8986091605128438E-2</v>
      </c>
      <c r="BR788" s="128">
        <f t="shared" ref="BR788" si="15139">J788/J808</f>
        <v>4.3893622514846374E-2</v>
      </c>
      <c r="BS788" s="129">
        <f t="shared" ref="BS788" si="15140">K788/K808</f>
        <v>0.15231092436974789</v>
      </c>
      <c r="BT788" s="130">
        <f t="shared" ref="BT788" si="15141">L788/L808</f>
        <v>5.1641246684350134E-2</v>
      </c>
      <c r="BU788" s="128">
        <f t="shared" ref="BU788" si="15142">M788/M808</f>
        <v>0.13734236939178177</v>
      </c>
      <c r="BV788" s="132">
        <f t="shared" ref="BV788" si="15143">N788/N808</f>
        <v>7.2677133834452692E-2</v>
      </c>
      <c r="BW788" s="133">
        <f t="shared" ref="BW788" si="15144">O788/O808</f>
        <v>0.10781108083560399</v>
      </c>
      <c r="BX788" s="128">
        <f t="shared" ref="BX788" si="15145">P788/P808</f>
        <v>0.10366163756568909</v>
      </c>
      <c r="BY788" s="129">
        <f t="shared" ref="BY788" si="15146">Q788/Q808</f>
        <v>8.9239073654884205E-2</v>
      </c>
      <c r="BZ788" s="130">
        <f t="shared" ref="BZ788" si="15147">R788/R808</f>
        <v>9.331419196062346E-2</v>
      </c>
      <c r="CA788" s="131">
        <f t="shared" ref="CA788" si="15148">S788/S808</f>
        <v>7.2524501520784046E-2</v>
      </c>
      <c r="CB788" s="128">
        <f t="shared" ref="CB788" si="15149">T788/T808</f>
        <v>5.5600539811066128E-2</v>
      </c>
      <c r="CC788" s="129">
        <f t="shared" ref="CC788" si="15150">U788/U808</f>
        <v>0.17121714723143658</v>
      </c>
      <c r="CD788" s="130">
        <f t="shared" ref="CD788" si="15151">V788/V808</f>
        <v>4.631275929218525E-2</v>
      </c>
      <c r="CE788" s="131">
        <f t="shared" ref="CE788" si="15152">W788/W808</f>
        <v>0.10306682941714983</v>
      </c>
      <c r="CF788" s="128">
        <f t="shared" ref="CF788" si="15153">X788/X808</f>
        <v>9.425032725808076E-2</v>
      </c>
      <c r="CG788" s="129">
        <f t="shared" ref="CG788" si="15154">Y788/Y808</f>
        <v>0.13581599123767799</v>
      </c>
      <c r="CH788" s="130">
        <f t="shared" ref="CH788" si="15155">Z788/Z808</f>
        <v>8.6480415555243578E-2</v>
      </c>
      <c r="CI788" s="128">
        <f t="shared" ref="CI788" si="15156">AA788/AA808</f>
        <v>6.8894424877587832E-2</v>
      </c>
      <c r="CJ788" s="134">
        <f t="shared" ref="CJ788" si="15157">AB788/AB808</f>
        <v>8.51938583503902E-2</v>
      </c>
      <c r="CK788" s="135">
        <f t="shared" ref="CK788" si="15158">AC788/AC808</f>
        <v>8.628208764714225E-2</v>
      </c>
    </row>
    <row r="789" spans="1:89" ht="13.5" thickBot="1" x14ac:dyDescent="0.25">
      <c r="A789" s="136" t="s">
        <v>21</v>
      </c>
      <c r="B789" s="188">
        <v>1429</v>
      </c>
      <c r="C789" s="189">
        <v>679</v>
      </c>
      <c r="D789" s="190">
        <v>481</v>
      </c>
      <c r="E789" s="191">
        <v>469</v>
      </c>
      <c r="F789" s="188">
        <v>1544</v>
      </c>
      <c r="G789" s="192">
        <v>778</v>
      </c>
      <c r="H789" s="190">
        <v>1700</v>
      </c>
      <c r="I789" s="191">
        <v>1268</v>
      </c>
      <c r="J789" s="188">
        <v>154</v>
      </c>
      <c r="K789" s="192">
        <v>489</v>
      </c>
      <c r="L789" s="190">
        <v>511</v>
      </c>
      <c r="M789" s="188">
        <v>1497</v>
      </c>
      <c r="N789" s="193">
        <v>1390</v>
      </c>
      <c r="O789" s="194">
        <v>1986</v>
      </c>
      <c r="P789" s="188">
        <v>933</v>
      </c>
      <c r="Q789" s="192">
        <v>915</v>
      </c>
      <c r="R789" s="190">
        <v>1278</v>
      </c>
      <c r="S789" s="191">
        <v>886</v>
      </c>
      <c r="T789" s="188">
        <v>147</v>
      </c>
      <c r="U789" s="192">
        <v>508</v>
      </c>
      <c r="V789" s="190">
        <v>439</v>
      </c>
      <c r="W789" s="191">
        <v>1142</v>
      </c>
      <c r="X789" s="188">
        <v>767</v>
      </c>
      <c r="Y789" s="192">
        <v>740</v>
      </c>
      <c r="Z789" s="190">
        <v>1584</v>
      </c>
      <c r="AA789" s="188">
        <v>1205</v>
      </c>
      <c r="AB789" s="169">
        <f t="shared" si="15048"/>
        <v>12357</v>
      </c>
      <c r="AC789" s="170">
        <f t="shared" si="15049"/>
        <v>12562</v>
      </c>
      <c r="AE789" s="269" t="s">
        <v>85</v>
      </c>
      <c r="BI789" s="136" t="s">
        <v>21</v>
      </c>
      <c r="BJ789" s="128">
        <f>B789/B808</f>
        <v>0.10058421904694868</v>
      </c>
      <c r="BK789" s="129">
        <f t="shared" ref="BK789" si="15159">C789/C808</f>
        <v>4.7766443897291594E-2</v>
      </c>
      <c r="BL789" s="130">
        <f t="shared" ref="BL789" si="15160">D789/D808</f>
        <v>7.4331633441508269E-2</v>
      </c>
      <c r="BM789" s="131">
        <f t="shared" ref="BM789" si="15161">E789/E808</f>
        <v>7.2242760320394325E-2</v>
      </c>
      <c r="BN789" s="128">
        <f t="shared" ref="BN789" si="15162">F789/F808</f>
        <v>9.346246973365617E-2</v>
      </c>
      <c r="BO789" s="129">
        <f t="shared" ref="BO789" si="15163">G789/G808</f>
        <v>4.8691951433220679E-2</v>
      </c>
      <c r="BP789" s="130">
        <f t="shared" ref="BP789" si="15164">H789/H808</f>
        <v>8.22408204731266E-2</v>
      </c>
      <c r="BQ789" s="131">
        <f t="shared" ref="BQ789" si="15165">I789/I808</f>
        <v>5.7445748199157341E-2</v>
      </c>
      <c r="BR789" s="128">
        <f t="shared" ref="BR789" si="15166">J789/J808</f>
        <v>3.9762458042860833E-2</v>
      </c>
      <c r="BS789" s="129">
        <f t="shared" ref="BS789" si="15167">K789/K808</f>
        <v>0.12841386554621848</v>
      </c>
      <c r="BT789" s="130">
        <f t="shared" ref="BT789" si="15168">L789/L808</f>
        <v>4.2357427055702918E-2</v>
      </c>
      <c r="BU789" s="128">
        <f t="shared" ref="BU789" si="15169">M789/M808</f>
        <v>0.12842069143004203</v>
      </c>
      <c r="BV789" s="132">
        <f t="shared" ref="BV789" si="15170">N789/N808</f>
        <v>6.1824489614375304E-2</v>
      </c>
      <c r="BW789" s="133">
        <f t="shared" ref="BW789" si="15171">O789/O808</f>
        <v>9.0190735694822888E-2</v>
      </c>
      <c r="BX789" s="128">
        <f t="shared" ref="BX789" si="15172">P789/P808</f>
        <v>7.9081200203424309E-2</v>
      </c>
      <c r="BY789" s="129">
        <f t="shared" ref="BY789" si="15173">Q789/Q808</f>
        <v>7.9662197457774683E-2</v>
      </c>
      <c r="BZ789" s="130">
        <f t="shared" ref="BZ789" si="15174">R789/R808</f>
        <v>8.7366694011484822E-2</v>
      </c>
      <c r="CA789" s="131">
        <f t="shared" ref="CA789" si="15175">S789/S808</f>
        <v>5.9885096316323085E-2</v>
      </c>
      <c r="CB789" s="128">
        <f t="shared" ref="CB789" si="15176">T789/T808</f>
        <v>3.9676113360323888E-2</v>
      </c>
      <c r="CC789" s="129">
        <f t="shared" ref="CC789" si="15177">U789/U808</f>
        <v>0.12962490431232457</v>
      </c>
      <c r="CD789" s="130">
        <f t="shared" ref="CD789" si="15178">V789/V808</f>
        <v>3.7168741004148673E-2</v>
      </c>
      <c r="CE789" s="131">
        <f t="shared" ref="CE789" si="15179">W789/W808</f>
        <v>8.7122368019530064E-2</v>
      </c>
      <c r="CF789" s="128">
        <f t="shared" ref="CF789" si="15180">X789/X808</f>
        <v>7.7232907058705058E-2</v>
      </c>
      <c r="CG789" s="129">
        <f t="shared" ref="CG789" si="15181">Y789/Y808</f>
        <v>0.11578782663120013</v>
      </c>
      <c r="CH789" s="130">
        <f t="shared" ref="CH789" si="15182">Z789/Z808</f>
        <v>7.4126070475923067E-2</v>
      </c>
      <c r="CI789" s="128">
        <f t="shared" ref="CI789" si="15183">AA789/AA808</f>
        <v>5.1756721931105573E-2</v>
      </c>
      <c r="CJ789" s="134">
        <f t="shared" ref="CJ789" si="15184">AB789/AB808</f>
        <v>7.2889324076422596E-2</v>
      </c>
      <c r="CK789" s="135">
        <f t="shared" ref="CK789" si="15185">AC789/AC808</f>
        <v>7.4232969318772754E-2</v>
      </c>
    </row>
    <row r="790" spans="1:89" ht="14.25" thickTop="1" thickBot="1" x14ac:dyDescent="0.25">
      <c r="A790" s="145" t="s">
        <v>22</v>
      </c>
      <c r="B790" s="195">
        <v>1065</v>
      </c>
      <c r="C790" s="196">
        <v>722</v>
      </c>
      <c r="D790" s="197">
        <v>404</v>
      </c>
      <c r="E790" s="198">
        <v>329</v>
      </c>
      <c r="F790" s="195">
        <v>1515</v>
      </c>
      <c r="G790" s="199">
        <v>536</v>
      </c>
      <c r="H790" s="197">
        <v>1661</v>
      </c>
      <c r="I790" s="198">
        <v>1099</v>
      </c>
      <c r="J790" s="195">
        <v>175</v>
      </c>
      <c r="K790" s="199">
        <v>411</v>
      </c>
      <c r="L790" s="197">
        <v>482</v>
      </c>
      <c r="M790" s="195">
        <v>1192</v>
      </c>
      <c r="N790" s="200">
        <v>1286</v>
      </c>
      <c r="O790" s="201">
        <v>1989</v>
      </c>
      <c r="P790" s="195">
        <v>726</v>
      </c>
      <c r="Q790" s="199">
        <v>728</v>
      </c>
      <c r="R790" s="197">
        <v>1148</v>
      </c>
      <c r="S790" s="198">
        <v>903</v>
      </c>
      <c r="T790" s="195">
        <v>174</v>
      </c>
      <c r="U790" s="199">
        <v>318</v>
      </c>
      <c r="V790" s="197">
        <v>410</v>
      </c>
      <c r="W790" s="198">
        <v>1304</v>
      </c>
      <c r="X790" s="195">
        <v>594</v>
      </c>
      <c r="Y790" s="199">
        <v>500</v>
      </c>
      <c r="Z790" s="197">
        <v>1603</v>
      </c>
      <c r="AA790" s="195">
        <v>1546</v>
      </c>
      <c r="AB790" s="169">
        <f t="shared" si="15048"/>
        <v>11243</v>
      </c>
      <c r="AC790" s="170">
        <f t="shared" si="15049"/>
        <v>11577</v>
      </c>
      <c r="AE790" s="296" t="s">
        <v>0</v>
      </c>
      <c r="AF790" s="298" t="s">
        <v>1</v>
      </c>
      <c r="AG790" s="299"/>
      <c r="AH790" s="298" t="s">
        <v>2</v>
      </c>
      <c r="AI790" s="299"/>
      <c r="AJ790" s="298" t="s">
        <v>3</v>
      </c>
      <c r="AK790" s="299"/>
      <c r="AL790" s="298" t="s">
        <v>4</v>
      </c>
      <c r="AM790" s="299"/>
      <c r="AN790" s="298" t="s">
        <v>5</v>
      </c>
      <c r="AO790" s="299"/>
      <c r="AP790" s="298" t="s">
        <v>6</v>
      </c>
      <c r="AQ790" s="299"/>
      <c r="AR790" s="298" t="s">
        <v>7</v>
      </c>
      <c r="AS790" s="299"/>
      <c r="AT790" s="298" t="s">
        <v>8</v>
      </c>
      <c r="AU790" s="299"/>
      <c r="AV790" s="298" t="s">
        <v>9</v>
      </c>
      <c r="AW790" s="299"/>
      <c r="AX790" s="298" t="s">
        <v>10</v>
      </c>
      <c r="AY790" s="299"/>
      <c r="AZ790" s="298" t="s">
        <v>11</v>
      </c>
      <c r="BA790" s="299"/>
      <c r="BB790" s="298" t="s">
        <v>12</v>
      </c>
      <c r="BC790" s="299"/>
      <c r="BD790" s="301" t="s">
        <v>40</v>
      </c>
      <c r="BE790" s="302"/>
      <c r="BF790" s="303" t="s">
        <v>41</v>
      </c>
      <c r="BG790" s="304"/>
      <c r="BI790" s="145" t="s">
        <v>22</v>
      </c>
      <c r="BJ790" s="128">
        <f>B790/B808</f>
        <v>7.496304638558457E-2</v>
      </c>
      <c r="BK790" s="129">
        <f t="shared" ref="BK790" si="15186">C790/C808</f>
        <v>5.0791417516707703E-2</v>
      </c>
      <c r="BL790" s="130">
        <f t="shared" ref="BL790" si="15187">D790/D808</f>
        <v>6.2432390666048526E-2</v>
      </c>
      <c r="BM790" s="131">
        <f t="shared" ref="BM790" si="15188">E790/E808</f>
        <v>5.0677757239679606E-2</v>
      </c>
      <c r="BN790" s="128">
        <f t="shared" ref="BN790" si="15189">F790/F808</f>
        <v>9.1707021791767554E-2</v>
      </c>
      <c r="BO790" s="129">
        <f t="shared" ref="BO790" si="15190">G790/G808</f>
        <v>3.3546125923144321E-2</v>
      </c>
      <c r="BP790" s="130">
        <f t="shared" ref="BP790" si="15191">H790/H808</f>
        <v>8.035411929756664E-2</v>
      </c>
      <c r="BQ790" s="131">
        <f t="shared" ref="BQ790" si="15192">I790/I808</f>
        <v>4.9789335387124545E-2</v>
      </c>
      <c r="BR790" s="128">
        <f t="shared" ref="BR790" si="15193">J790/J808</f>
        <v>4.5184611412341855E-2</v>
      </c>
      <c r="BS790" s="129">
        <f t="shared" ref="BS790" si="15194">K790/K808</f>
        <v>0.10793067226890757</v>
      </c>
      <c r="BT790" s="130">
        <f t="shared" ref="BT790" si="15195">L790/L808</f>
        <v>3.9953580901856765E-2</v>
      </c>
      <c r="BU790" s="128">
        <f t="shared" ref="BU790" si="15196">M790/M808</f>
        <v>0.10225615509993995</v>
      </c>
      <c r="BV790" s="132">
        <f t="shared" ref="BV790" si="15197">N790/N808</f>
        <v>5.7198772405817729E-2</v>
      </c>
      <c r="BW790" s="133">
        <f t="shared" ref="BW790" si="15198">O790/O808</f>
        <v>9.0326975476839239E-2</v>
      </c>
      <c r="BX790" s="128">
        <f t="shared" ref="BX790" si="15199">P790/P808</f>
        <v>6.1535853534497371E-2</v>
      </c>
      <c r="BY790" s="129">
        <f t="shared" ref="BY790" si="15200">Q790/Q808</f>
        <v>6.3381507922688485E-2</v>
      </c>
      <c r="BZ790" s="130">
        <f t="shared" ref="BZ790" si="15201">R790/R808</f>
        <v>7.8479628110473071E-2</v>
      </c>
      <c r="CA790" s="131">
        <f t="shared" ref="CA790" si="15202">S790/S808</f>
        <v>6.1034133153092258E-2</v>
      </c>
      <c r="CB790" s="128">
        <f t="shared" ref="CB790" si="15203">T790/T808</f>
        <v>4.6963562753036439E-2</v>
      </c>
      <c r="CC790" s="129">
        <f t="shared" ref="CC790" si="15204">U790/U808</f>
        <v>8.1143148762439402E-2</v>
      </c>
      <c r="CD790" s="130">
        <f t="shared" ref="CD790" si="15205">V790/V808</f>
        <v>3.4713402760138852E-2</v>
      </c>
      <c r="CE790" s="131">
        <f t="shared" ref="CE790" si="15206">W790/W808</f>
        <v>9.9481232834909977E-2</v>
      </c>
      <c r="CF790" s="128">
        <f t="shared" ref="CF790" si="15207">X790/X808</f>
        <v>5.9812707683012785E-2</v>
      </c>
      <c r="CG790" s="129">
        <f t="shared" ref="CG790" si="15208">Y790/Y808</f>
        <v>7.8235017994054135E-2</v>
      </c>
      <c r="CH790" s="130">
        <f t="shared" ref="CH790" si="15209">Z790/Z808</f>
        <v>7.5015208947540823E-2</v>
      </c>
      <c r="CI790" s="128">
        <f t="shared" ref="CI790" si="15210">AA790/AA808</f>
        <v>6.6403229963061597E-2</v>
      </c>
      <c r="CJ790" s="134">
        <f t="shared" ref="CJ790" si="15211">AB790/AB808</f>
        <v>6.6318254478531943E-2</v>
      </c>
      <c r="CK790" s="135">
        <f t="shared" ref="CK790" si="15212">AC790/AC808</f>
        <v>6.8412281945823286E-2</v>
      </c>
    </row>
    <row r="791" spans="1:89" ht="15" thickTop="1" thickBot="1" x14ac:dyDescent="0.3">
      <c r="A791" s="136" t="s">
        <v>23</v>
      </c>
      <c r="B791" s="188">
        <v>792</v>
      </c>
      <c r="C791" s="189">
        <v>744</v>
      </c>
      <c r="D791" s="190">
        <v>324</v>
      </c>
      <c r="E791" s="191">
        <v>346</v>
      </c>
      <c r="F791" s="188">
        <v>1133</v>
      </c>
      <c r="G791" s="192">
        <v>551</v>
      </c>
      <c r="H791" s="190">
        <v>1244</v>
      </c>
      <c r="I791" s="191">
        <v>1063</v>
      </c>
      <c r="J791" s="188">
        <v>187</v>
      </c>
      <c r="K791" s="192">
        <v>473</v>
      </c>
      <c r="L791" s="190">
        <v>424</v>
      </c>
      <c r="M791" s="188">
        <v>1081</v>
      </c>
      <c r="N791" s="193">
        <v>1053</v>
      </c>
      <c r="O791" s="194">
        <v>1445</v>
      </c>
      <c r="P791" s="188">
        <v>637</v>
      </c>
      <c r="Q791" s="192">
        <v>616</v>
      </c>
      <c r="R791" s="190">
        <v>887</v>
      </c>
      <c r="S791" s="191">
        <v>760</v>
      </c>
      <c r="T791" s="188">
        <v>128</v>
      </c>
      <c r="U791" s="192">
        <v>224</v>
      </c>
      <c r="V791" s="190">
        <v>407</v>
      </c>
      <c r="W791" s="191">
        <v>866</v>
      </c>
      <c r="X791" s="188">
        <v>488</v>
      </c>
      <c r="Y791" s="192">
        <v>318</v>
      </c>
      <c r="Z791" s="190">
        <v>1347</v>
      </c>
      <c r="AA791" s="188">
        <v>1194</v>
      </c>
      <c r="AB791" s="169">
        <f t="shared" si="15048"/>
        <v>9051</v>
      </c>
      <c r="AC791" s="170">
        <f t="shared" si="15049"/>
        <v>9681</v>
      </c>
      <c r="AE791" s="297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75" t="s">
        <v>14</v>
      </c>
      <c r="BG791" s="176" t="s">
        <v>15</v>
      </c>
      <c r="BI791" s="136" t="s">
        <v>23</v>
      </c>
      <c r="BJ791" s="128">
        <f>B791/B808</f>
        <v>5.5747166889561481E-2</v>
      </c>
      <c r="BK791" s="129">
        <f t="shared" ref="BK791" si="15213">C791/C808</f>
        <v>5.2339078438269432E-2</v>
      </c>
      <c r="BL791" s="130">
        <f t="shared" ref="BL791" si="15214">D791/D808</f>
        <v>5.0069541029207229E-2</v>
      </c>
      <c r="BM791" s="131">
        <f t="shared" ref="BM791" si="15215">E791/E808</f>
        <v>5.3296364756623534E-2</v>
      </c>
      <c r="BN791" s="128">
        <f t="shared" ref="BN791" si="15216">F791/F808</f>
        <v>6.8583535108958843E-2</v>
      </c>
      <c r="BO791" s="129">
        <f t="shared" ref="BO791" si="15217">G791/G808</f>
        <v>3.4484916760545749E-2</v>
      </c>
      <c r="BP791" s="130">
        <f t="shared" ref="BP791" si="15218">H791/H808</f>
        <v>6.0180929805040875E-2</v>
      </c>
      <c r="BQ791" s="131">
        <f t="shared" ref="BQ791" si="15219">I791/I808</f>
        <v>4.8158383545508089E-2</v>
      </c>
      <c r="BR791" s="128">
        <f t="shared" ref="BR791" si="15220">J791/J808</f>
        <v>4.8282984766331007E-2</v>
      </c>
      <c r="BS791" s="129">
        <f t="shared" ref="BS791" si="15221">K791/K808</f>
        <v>0.12421218487394958</v>
      </c>
      <c r="BT791" s="130">
        <f t="shared" ref="BT791" si="15222">L791/L808</f>
        <v>3.5145888594164454E-2</v>
      </c>
      <c r="BU791" s="128">
        <f t="shared" ref="BU791" si="15223">M791/M808</f>
        <v>9.2733979583083131E-2</v>
      </c>
      <c r="BV791" s="132">
        <f t="shared" ref="BV791" si="15224">N791/N808</f>
        <v>4.6835386736645467E-2</v>
      </c>
      <c r="BW791" s="133">
        <f t="shared" ref="BW791" si="15225">O791/O808</f>
        <v>6.562216167120799E-2</v>
      </c>
      <c r="BX791" s="128">
        <f t="shared" ref="BX791" si="15226">P791/P808</f>
        <v>5.3992202068147144E-2</v>
      </c>
      <c r="BY791" s="129">
        <f t="shared" ref="BY791" si="15227">Q791/Q808</f>
        <v>5.3630506703813335E-2</v>
      </c>
      <c r="BZ791" s="130">
        <f t="shared" ref="BZ791" si="15228">R791/R808</f>
        <v>6.0637134263057148E-2</v>
      </c>
      <c r="CA791" s="131">
        <f t="shared" ref="CA791" si="15229">S791/S808</f>
        <v>5.1368705643798578E-2</v>
      </c>
      <c r="CB791" s="128">
        <f t="shared" ref="CB791" si="15230">T791/T808</f>
        <v>3.4547908232118757E-2</v>
      </c>
      <c r="CC791" s="129">
        <f t="shared" ref="CC791" si="15231">U791/U808</f>
        <v>5.715743812196989E-2</v>
      </c>
      <c r="CD791" s="130">
        <f t="shared" ref="CD791" si="15232">V791/V808</f>
        <v>3.4459402252137838E-2</v>
      </c>
      <c r="CE791" s="131">
        <f t="shared" ref="CE791" si="15233">W791/W808</f>
        <v>6.6066524259993903E-2</v>
      </c>
      <c r="CF791" s="128">
        <f t="shared" ref="CF791" si="15234">X791/X808</f>
        <v>4.9139059510623299E-2</v>
      </c>
      <c r="CG791" s="129">
        <f t="shared" ref="CG791" si="15235">Y791/Y808</f>
        <v>4.975747144421843E-2</v>
      </c>
      <c r="CH791" s="130">
        <f t="shared" ref="CH791" si="15236">Z791/Z808</f>
        <v>6.3035237961533055E-2</v>
      </c>
      <c r="CI791" s="128">
        <f t="shared" ref="CI791" si="15237">AA791/AA808</f>
        <v>5.1284253930074734E-2</v>
      </c>
      <c r="CJ791" s="134">
        <f t="shared" ref="CJ791" si="15238">AB791/AB808</f>
        <v>5.3388465826309052E-2</v>
      </c>
      <c r="CK791" s="135">
        <f t="shared" ref="CK791" si="15239">AC791/AC808</f>
        <v>5.7208197418805846E-2</v>
      </c>
    </row>
    <row r="792" spans="1:89" ht="13.5" thickTop="1" x14ac:dyDescent="0.2">
      <c r="A792" s="145" t="s">
        <v>24</v>
      </c>
      <c r="B792" s="202">
        <v>639</v>
      </c>
      <c r="C792" s="196">
        <v>628</v>
      </c>
      <c r="D792" s="197">
        <v>297</v>
      </c>
      <c r="E792" s="198">
        <v>329</v>
      </c>
      <c r="F792" s="195">
        <v>864</v>
      </c>
      <c r="G792" s="199">
        <v>556</v>
      </c>
      <c r="H792" s="197">
        <v>1067</v>
      </c>
      <c r="I792" s="198">
        <v>993</v>
      </c>
      <c r="J792" s="195">
        <v>221</v>
      </c>
      <c r="K792" s="199">
        <v>297</v>
      </c>
      <c r="L792" s="197">
        <v>460</v>
      </c>
      <c r="M792" s="195">
        <v>745</v>
      </c>
      <c r="N792" s="200">
        <v>966</v>
      </c>
      <c r="O792" s="203">
        <v>1154</v>
      </c>
      <c r="P792" s="195">
        <v>520</v>
      </c>
      <c r="Q792" s="199">
        <v>503</v>
      </c>
      <c r="R792" s="197">
        <v>783</v>
      </c>
      <c r="S792" s="198">
        <v>669</v>
      </c>
      <c r="T792" s="195">
        <v>171</v>
      </c>
      <c r="U792" s="199">
        <v>228</v>
      </c>
      <c r="V792" s="197">
        <v>408</v>
      </c>
      <c r="W792" s="204">
        <v>799</v>
      </c>
      <c r="X792" s="195">
        <v>500</v>
      </c>
      <c r="Y792" s="199">
        <v>305</v>
      </c>
      <c r="Z792" s="197">
        <v>1193</v>
      </c>
      <c r="AA792" s="195">
        <v>1377</v>
      </c>
      <c r="AB792" s="169">
        <f t="shared" si="15048"/>
        <v>8089</v>
      </c>
      <c r="AC792" s="170">
        <f t="shared" si="15049"/>
        <v>8583</v>
      </c>
      <c r="AE792" s="272" t="str">
        <f>$AE$17</f>
        <v>17:00 - 17:59</v>
      </c>
      <c r="AF792" s="125">
        <f t="shared" ref="AF792:AU794" si="15240">SUMIF($A$9:$A$32,$AE792,B$784:B$807)</f>
        <v>839</v>
      </c>
      <c r="AG792" s="185">
        <f t="shared" si="15240"/>
        <v>1622</v>
      </c>
      <c r="AH792" s="126">
        <f t="shared" si="15240"/>
        <v>618</v>
      </c>
      <c r="AI792" s="179">
        <f t="shared" si="15240"/>
        <v>519</v>
      </c>
      <c r="AJ792" s="125">
        <f t="shared" si="15240"/>
        <v>739</v>
      </c>
      <c r="AK792" s="127">
        <f t="shared" si="15240"/>
        <v>1842</v>
      </c>
      <c r="AL792" s="126">
        <f t="shared" si="15240"/>
        <v>1332</v>
      </c>
      <c r="AM792" s="179">
        <f t="shared" si="15240"/>
        <v>2401</v>
      </c>
      <c r="AN792" s="125">
        <f t="shared" si="15240"/>
        <v>521</v>
      </c>
      <c r="AO792" s="127">
        <f t="shared" si="15240"/>
        <v>150</v>
      </c>
      <c r="AP792" s="126">
        <f t="shared" si="15240"/>
        <v>1479</v>
      </c>
      <c r="AQ792" s="125">
        <f t="shared" si="15240"/>
        <v>457</v>
      </c>
      <c r="AR792" s="178">
        <f t="shared" si="15240"/>
        <v>2271</v>
      </c>
      <c r="AS792" s="180">
        <f t="shared" si="15240"/>
        <v>1300</v>
      </c>
      <c r="AT792" s="125">
        <f t="shared" si="15240"/>
        <v>1114</v>
      </c>
      <c r="AU792" s="127">
        <f t="shared" si="15240"/>
        <v>836</v>
      </c>
      <c r="AV792" s="126">
        <f t="shared" ref="AP792:BE794" si="15241">SUMIF($A$9:$A$32,$AE792,R$784:R$807)</f>
        <v>1043</v>
      </c>
      <c r="AW792" s="179">
        <f t="shared" si="15241"/>
        <v>1376</v>
      </c>
      <c r="AX792" s="125">
        <f t="shared" si="15241"/>
        <v>554</v>
      </c>
      <c r="AY792" s="127">
        <f t="shared" si="15241"/>
        <v>113</v>
      </c>
      <c r="AZ792" s="126">
        <f t="shared" si="15241"/>
        <v>1367</v>
      </c>
      <c r="BA792" s="179">
        <f t="shared" si="15241"/>
        <v>639</v>
      </c>
      <c r="BB792" s="125">
        <f t="shared" si="15241"/>
        <v>1022</v>
      </c>
      <c r="BC792" s="127">
        <f t="shared" si="15241"/>
        <v>296</v>
      </c>
      <c r="BD792" s="183">
        <f t="shared" si="15241"/>
        <v>1530</v>
      </c>
      <c r="BE792" s="184">
        <f t="shared" si="15241"/>
        <v>1921</v>
      </c>
      <c r="BF792" s="169">
        <f>AF792+AH792+AJ792+AL792+AN792+AP792+AR792+AT792+AV792+AX792+AZ792+BB792+BD792</f>
        <v>14429</v>
      </c>
      <c r="BG792" s="170">
        <f>AG792+AI792+AK792+AM792+AO792+AQ792+AS792+AU792+AW792+AY792+BA792+BC792+BE792</f>
        <v>13472</v>
      </c>
      <c r="BI792" s="145" t="s">
        <v>24</v>
      </c>
      <c r="BJ792" s="128">
        <f>B792/B808</f>
        <v>4.4977827831350743E-2</v>
      </c>
      <c r="BK792" s="129">
        <f t="shared" ref="BK792" si="15242">C792/C808</f>
        <v>4.4178684488216671E-2</v>
      </c>
      <c r="BL792" s="130">
        <f t="shared" ref="BL792" si="15243">D792/D808</f>
        <v>4.5897079276773299E-2</v>
      </c>
      <c r="BM792" s="131">
        <f t="shared" ref="BM792" si="15244">E792/E808</f>
        <v>5.0677757239679606E-2</v>
      </c>
      <c r="BN792" s="128">
        <f t="shared" ref="BN792" si="15245">F792/F808</f>
        <v>5.2300242130750609E-2</v>
      </c>
      <c r="BO792" s="129">
        <f t="shared" ref="BO792" si="15246">G792/G808</f>
        <v>3.4797847039679558E-2</v>
      </c>
      <c r="BP792" s="130">
        <f t="shared" ref="BP792" si="15247">H792/H808</f>
        <v>5.1618209085191817E-2</v>
      </c>
      <c r="BQ792" s="131">
        <f t="shared" ref="BQ792" si="15248">I792/I808</f>
        <v>4.4987088297920537E-2</v>
      </c>
      <c r="BR792" s="128">
        <f t="shared" ref="BR792" si="15249">J792/J808</f>
        <v>5.7061709269300286E-2</v>
      </c>
      <c r="BS792" s="129">
        <f t="shared" ref="BS792" si="15250">K792/K808</f>
        <v>7.7993697478991597E-2</v>
      </c>
      <c r="BT792" s="130">
        <f t="shared" ref="BT792" si="15251">L792/L808</f>
        <v>3.8129973474801064E-2</v>
      </c>
      <c r="BU792" s="128">
        <f t="shared" ref="BU792" si="15252">M792/M808</f>
        <v>6.3910096937462468E-2</v>
      </c>
      <c r="BV792" s="132">
        <f t="shared" ref="BV792" si="15253">N792/N808</f>
        <v>4.296579637948672E-2</v>
      </c>
      <c r="BW792" s="133">
        <f t="shared" ref="BW792" si="15254">O792/O808</f>
        <v>5.2406902815622158E-2</v>
      </c>
      <c r="BX792" s="128">
        <f t="shared" ref="BX792" si="15255">P792/P808</f>
        <v>4.407526699440583E-2</v>
      </c>
      <c r="BY792" s="129">
        <f t="shared" ref="BY792" si="15256">Q792/Q808</f>
        <v>4.3792442974055372E-2</v>
      </c>
      <c r="BZ792" s="130">
        <f t="shared" ref="BZ792" si="15257">R792/R808</f>
        <v>5.3527481542247742E-2</v>
      </c>
      <c r="CA792" s="131">
        <f t="shared" ref="CA792" si="15258">S792/S808</f>
        <v>4.5217979046975332E-2</v>
      </c>
      <c r="CB792" s="128">
        <f t="shared" ref="CB792" si="15259">T792/T808</f>
        <v>4.6153846153846156E-2</v>
      </c>
      <c r="CC792" s="129">
        <f t="shared" ref="CC792" si="15260">U792/U808</f>
        <v>5.8178106659862207E-2</v>
      </c>
      <c r="CD792" s="130">
        <f t="shared" ref="CD792" si="15261">V792/V808</f>
        <v>3.4544069088138174E-2</v>
      </c>
      <c r="CE792" s="131">
        <f t="shared" ref="CE792" si="15262">W792/W808</f>
        <v>6.0955141898077513E-2</v>
      </c>
      <c r="CF792" s="128">
        <f t="shared" ref="CF792" si="15263">X792/X808</f>
        <v>5.0347397039573055E-2</v>
      </c>
      <c r="CG792" s="129">
        <f t="shared" ref="CG792" si="15264">Y792/Y808</f>
        <v>4.7723360976373023E-2</v>
      </c>
      <c r="CH792" s="130">
        <f t="shared" ref="CH792" si="15265">Z792/Z808</f>
        <v>5.5828536665262767E-2</v>
      </c>
      <c r="CI792" s="128">
        <f t="shared" ref="CI792" si="15266">AA792/AA808</f>
        <v>5.9144403401769609E-2</v>
      </c>
      <c r="CJ792" s="134">
        <f t="shared" ref="CJ792" si="15267">AB792/AB808</f>
        <v>4.7713987412331668E-2</v>
      </c>
      <c r="CK792" s="135">
        <f t="shared" ref="CK792" si="15268">AC792/AC808</f>
        <v>5.0719756062969794E-2</v>
      </c>
    </row>
    <row r="793" spans="1:89" x14ac:dyDescent="0.2">
      <c r="A793" s="136" t="s">
        <v>25</v>
      </c>
      <c r="B793" s="205">
        <v>619</v>
      </c>
      <c r="C793" s="189">
        <v>609</v>
      </c>
      <c r="D793" s="190">
        <v>278</v>
      </c>
      <c r="E793" s="191">
        <v>307</v>
      </c>
      <c r="F793" s="188">
        <v>722</v>
      </c>
      <c r="G793" s="192">
        <v>547</v>
      </c>
      <c r="H793" s="190">
        <v>979</v>
      </c>
      <c r="I793" s="191">
        <v>999</v>
      </c>
      <c r="J793" s="188">
        <v>189</v>
      </c>
      <c r="K793" s="189">
        <v>188</v>
      </c>
      <c r="L793" s="190">
        <v>493</v>
      </c>
      <c r="M793" s="188">
        <v>516</v>
      </c>
      <c r="N793" s="193">
        <v>870</v>
      </c>
      <c r="O793" s="206">
        <v>960</v>
      </c>
      <c r="P793" s="188">
        <v>437</v>
      </c>
      <c r="Q793" s="189">
        <v>424</v>
      </c>
      <c r="R793" s="190">
        <v>626</v>
      </c>
      <c r="S793" s="191">
        <v>621</v>
      </c>
      <c r="T793" s="197">
        <v>130</v>
      </c>
      <c r="U793" s="188">
        <v>157</v>
      </c>
      <c r="V793" s="190">
        <v>414</v>
      </c>
      <c r="W793" s="207">
        <v>632</v>
      </c>
      <c r="X793" s="188">
        <v>359</v>
      </c>
      <c r="Y793" s="192">
        <v>235</v>
      </c>
      <c r="Z793" s="190">
        <v>1131</v>
      </c>
      <c r="AA793" s="188">
        <v>1366</v>
      </c>
      <c r="AB793" s="169">
        <f t="shared" si="15048"/>
        <v>7247</v>
      </c>
      <c r="AC793" s="170">
        <f t="shared" si="15049"/>
        <v>7561</v>
      </c>
      <c r="AE793" s="274" t="str">
        <f>$AE$18</f>
        <v>18:00 - 18:59</v>
      </c>
      <c r="AF793" s="125">
        <f t="shared" si="15240"/>
        <v>837</v>
      </c>
      <c r="AG793" s="189">
        <f t="shared" si="15240"/>
        <v>1672</v>
      </c>
      <c r="AH793" s="190">
        <f t="shared" si="15240"/>
        <v>399</v>
      </c>
      <c r="AI793" s="191">
        <f t="shared" si="15240"/>
        <v>535</v>
      </c>
      <c r="AJ793" s="275">
        <f t="shared" si="15240"/>
        <v>648</v>
      </c>
      <c r="AK793" s="192">
        <f t="shared" si="15240"/>
        <v>1829</v>
      </c>
      <c r="AL793" s="190">
        <f t="shared" si="15240"/>
        <v>1342</v>
      </c>
      <c r="AM793" s="191">
        <f t="shared" si="15240"/>
        <v>2292</v>
      </c>
      <c r="AN793" s="275">
        <f t="shared" si="15240"/>
        <v>406</v>
      </c>
      <c r="AO793" s="192">
        <f t="shared" si="15240"/>
        <v>131</v>
      </c>
      <c r="AP793" s="190">
        <f t="shared" si="15241"/>
        <v>1528</v>
      </c>
      <c r="AQ793" s="275">
        <f t="shared" si="15241"/>
        <v>326</v>
      </c>
      <c r="AR793" s="193">
        <f t="shared" si="15241"/>
        <v>2109</v>
      </c>
      <c r="AS793" s="194">
        <f t="shared" si="15241"/>
        <v>1355</v>
      </c>
      <c r="AT793" s="275">
        <f t="shared" si="15241"/>
        <v>1049</v>
      </c>
      <c r="AU793" s="192">
        <f t="shared" si="15241"/>
        <v>962</v>
      </c>
      <c r="AV793" s="190">
        <f t="shared" si="15241"/>
        <v>1005</v>
      </c>
      <c r="AW793" s="191">
        <f t="shared" si="15241"/>
        <v>1400</v>
      </c>
      <c r="AX793" s="275">
        <f t="shared" si="15241"/>
        <v>430</v>
      </c>
      <c r="AY793" s="192">
        <f t="shared" si="15241"/>
        <v>90</v>
      </c>
      <c r="AZ793" s="190">
        <f t="shared" si="15241"/>
        <v>1575</v>
      </c>
      <c r="BA793" s="191">
        <f t="shared" si="15241"/>
        <v>655</v>
      </c>
      <c r="BB793" s="275">
        <f t="shared" si="15241"/>
        <v>923</v>
      </c>
      <c r="BC793" s="192">
        <f t="shared" si="15241"/>
        <v>325</v>
      </c>
      <c r="BD793" s="190">
        <f t="shared" si="15241"/>
        <v>1350</v>
      </c>
      <c r="BE793" s="275">
        <f t="shared" si="15241"/>
        <v>2176</v>
      </c>
      <c r="BF793" s="171">
        <f>SUM(AF793,AH793,AJ793,AL793,AN793,AP793,AR793,AT793,AV793,AX793,AZ793,BB793,BD793)</f>
        <v>13601</v>
      </c>
      <c r="BG793" s="172">
        <f>SUM(AG793,AI793,AK793,AM793,AO793,AQ793,AS793,AU793,AW793,AY793,BA793,BC793,BE793)</f>
        <v>13748</v>
      </c>
      <c r="BI793" s="136" t="s">
        <v>25</v>
      </c>
      <c r="BJ793" s="128">
        <f>B793/B808</f>
        <v>4.3570071091715352E-2</v>
      </c>
      <c r="BK793" s="129">
        <f t="shared" ref="BK793" si="15269">C793/C808</f>
        <v>4.2842068237776997E-2</v>
      </c>
      <c r="BL793" s="130">
        <f t="shared" ref="BL793" si="15270">D793/D808</f>
        <v>4.2960902488023492E-2</v>
      </c>
      <c r="BM793" s="131">
        <f t="shared" ref="BM793" si="15271">E793/E808</f>
        <v>4.7288971041281574E-2</v>
      </c>
      <c r="BN793" s="128">
        <f t="shared" ref="BN793" si="15272">F793/F808</f>
        <v>4.3704600484261502E-2</v>
      </c>
      <c r="BO793" s="129">
        <f t="shared" ref="BO793" si="15273">G793/G808</f>
        <v>3.4234572537238703E-2</v>
      </c>
      <c r="BP793" s="130">
        <f t="shared" ref="BP793" si="15274">H793/H808</f>
        <v>4.7361037201877024E-2</v>
      </c>
      <c r="BQ793" s="131">
        <f t="shared" ref="BQ793" si="15275">I793/I808</f>
        <v>4.5258913604856614E-2</v>
      </c>
      <c r="BR793" s="128">
        <f t="shared" ref="BR793" si="15276">J793/J808</f>
        <v>4.8799380325329204E-2</v>
      </c>
      <c r="BS793" s="129">
        <f t="shared" ref="BS793" si="15277">K793/K808</f>
        <v>4.9369747899159662E-2</v>
      </c>
      <c r="BT793" s="130">
        <f t="shared" ref="BT793" si="15278">L793/L808</f>
        <v>4.0865384615384616E-2</v>
      </c>
      <c r="BU793" s="128">
        <f t="shared" ref="BU793" si="15279">M793/M808</f>
        <v>4.4265248348631721E-2</v>
      </c>
      <c r="BV793" s="132">
        <f t="shared" ref="BV793" si="15280">N793/N808</f>
        <v>3.869590357158742E-2</v>
      </c>
      <c r="BW793" s="133">
        <f t="shared" ref="BW793" si="15281">O793/O808</f>
        <v>4.3596730245231606E-2</v>
      </c>
      <c r="BX793" s="128">
        <f t="shared" ref="BX793" si="15282">P793/P808</f>
        <v>3.7040176301067977E-2</v>
      </c>
      <c r="BY793" s="129">
        <f t="shared" ref="BY793" si="15283">Q793/Q808</f>
        <v>3.6914504614313073E-2</v>
      </c>
      <c r="BZ793" s="130">
        <f t="shared" ref="BZ793" si="15284">R793/R808</f>
        <v>4.2794640415641239E-2</v>
      </c>
      <c r="CA793" s="131">
        <f t="shared" ref="CA793" si="15285">S793/S808</f>
        <v>4.1973639743156474E-2</v>
      </c>
      <c r="CB793" s="128">
        <f t="shared" ref="CB793" si="15286">T793/T808</f>
        <v>3.5087719298245612E-2</v>
      </c>
      <c r="CC793" s="129">
        <f t="shared" ref="CC793" si="15287">U793/U808</f>
        <v>4.0061240112273543E-2</v>
      </c>
      <c r="CD793" s="130">
        <f t="shared" ref="CD793" si="15288">V793/V808</f>
        <v>3.5052070104140208E-2</v>
      </c>
      <c r="CE793" s="131">
        <f t="shared" ref="CE793" si="15289">W793/W808</f>
        <v>4.8214830637778455E-2</v>
      </c>
      <c r="CF793" s="128">
        <f t="shared" ref="CF793" si="15290">X793/X808</f>
        <v>3.614943107441345E-2</v>
      </c>
      <c r="CG793" s="129">
        <f t="shared" ref="CG793" si="15291">Y793/Y808</f>
        <v>3.6770458457205446E-2</v>
      </c>
      <c r="CH793" s="130">
        <f t="shared" ref="CH793" si="15292">Z793/Z808</f>
        <v>5.292713744208901E-2</v>
      </c>
      <c r="CI793" s="128">
        <f t="shared" ref="CI793" si="15293">AA793/AA808</f>
        <v>5.867193540073877E-2</v>
      </c>
      <c r="CJ793" s="134">
        <f t="shared" ref="CJ793" si="15294">AB793/AB808</f>
        <v>4.2747344143548964E-2</v>
      </c>
      <c r="CK793" s="135">
        <f t="shared" ref="CK793" si="15295">AC793/AC808</f>
        <v>4.4680423580579588E-2</v>
      </c>
    </row>
    <row r="794" spans="1:89" ht="13.5" thickBot="1" x14ac:dyDescent="0.25">
      <c r="A794" s="145" t="s">
        <v>26</v>
      </c>
      <c r="B794" s="202">
        <v>510</v>
      </c>
      <c r="C794" s="196">
        <v>646</v>
      </c>
      <c r="D794" s="197">
        <v>253</v>
      </c>
      <c r="E794" s="198">
        <v>331</v>
      </c>
      <c r="F794" s="195">
        <v>607</v>
      </c>
      <c r="G794" s="199">
        <v>500</v>
      </c>
      <c r="H794" s="197">
        <v>942</v>
      </c>
      <c r="I794" s="198">
        <v>943</v>
      </c>
      <c r="J794" s="195">
        <v>177</v>
      </c>
      <c r="K794" s="196">
        <v>142</v>
      </c>
      <c r="L794" s="197">
        <v>456</v>
      </c>
      <c r="M794" s="195">
        <v>465</v>
      </c>
      <c r="N794" s="200">
        <v>935</v>
      </c>
      <c r="O794" s="203">
        <v>810</v>
      </c>
      <c r="P794" s="195">
        <v>464</v>
      </c>
      <c r="Q794" s="196">
        <v>475</v>
      </c>
      <c r="R794" s="197">
        <v>669</v>
      </c>
      <c r="S794" s="198">
        <v>578</v>
      </c>
      <c r="T794" s="195">
        <v>114</v>
      </c>
      <c r="U794" s="199">
        <v>152</v>
      </c>
      <c r="V794" s="197">
        <v>496</v>
      </c>
      <c r="W794" s="204">
        <v>500</v>
      </c>
      <c r="X794" s="195">
        <v>340</v>
      </c>
      <c r="Y794" s="199">
        <v>178</v>
      </c>
      <c r="Z794" s="197">
        <v>1095</v>
      </c>
      <c r="AA794" s="195">
        <v>1137</v>
      </c>
      <c r="AB794" s="169">
        <f t="shared" si="15048"/>
        <v>7058</v>
      </c>
      <c r="AC794" s="170">
        <f t="shared" si="15049"/>
        <v>6857</v>
      </c>
      <c r="AE794" s="272">
        <f>$AE$19</f>
        <v>0</v>
      </c>
      <c r="AF794" s="125">
        <f t="shared" si="15240"/>
        <v>0</v>
      </c>
      <c r="AG794" s="196">
        <f t="shared" si="15240"/>
        <v>0</v>
      </c>
      <c r="AH794" s="197">
        <f t="shared" si="15240"/>
        <v>0</v>
      </c>
      <c r="AI794" s="198">
        <f t="shared" si="15240"/>
        <v>0</v>
      </c>
      <c r="AJ794" s="195">
        <f t="shared" si="15240"/>
        <v>0</v>
      </c>
      <c r="AK794" s="199">
        <f t="shared" si="15240"/>
        <v>0</v>
      </c>
      <c r="AL794" s="197">
        <f t="shared" si="15240"/>
        <v>0</v>
      </c>
      <c r="AM794" s="198">
        <f t="shared" si="15240"/>
        <v>0</v>
      </c>
      <c r="AN794" s="195">
        <f t="shared" si="15240"/>
        <v>0</v>
      </c>
      <c r="AO794" s="199">
        <f t="shared" si="15240"/>
        <v>0</v>
      </c>
      <c r="AP794" s="197">
        <f t="shared" si="15241"/>
        <v>0</v>
      </c>
      <c r="AQ794" s="195">
        <f t="shared" si="15241"/>
        <v>0</v>
      </c>
      <c r="AR794" s="200">
        <f t="shared" si="15241"/>
        <v>0</v>
      </c>
      <c r="AS794" s="201">
        <f t="shared" si="15241"/>
        <v>0</v>
      </c>
      <c r="AT794" s="195">
        <f t="shared" si="15241"/>
        <v>0</v>
      </c>
      <c r="AU794" s="199">
        <f t="shared" si="15241"/>
        <v>0</v>
      </c>
      <c r="AV794" s="197">
        <f t="shared" si="15241"/>
        <v>0</v>
      </c>
      <c r="AW794" s="198">
        <f t="shared" si="15241"/>
        <v>0</v>
      </c>
      <c r="AX794" s="195">
        <f t="shared" si="15241"/>
        <v>0</v>
      </c>
      <c r="AY794" s="199">
        <f t="shared" si="15241"/>
        <v>0</v>
      </c>
      <c r="AZ794" s="197">
        <f t="shared" si="15241"/>
        <v>0</v>
      </c>
      <c r="BA794" s="198">
        <f t="shared" si="15241"/>
        <v>0</v>
      </c>
      <c r="BB794" s="195">
        <f t="shared" si="15241"/>
        <v>0</v>
      </c>
      <c r="BC794" s="199">
        <f t="shared" si="15241"/>
        <v>0</v>
      </c>
      <c r="BD794" s="197">
        <f t="shared" si="15241"/>
        <v>0</v>
      </c>
      <c r="BE794" s="195">
        <f t="shared" si="15241"/>
        <v>0</v>
      </c>
      <c r="BF794" s="171">
        <f>SUM(AF794,AH794,AJ794,AL794,AN794,AP794,AR794,AT794,AV794,AX794,AZ794,BB794,BD794)</f>
        <v>0</v>
      </c>
      <c r="BG794" s="172">
        <f>SUM(AG794,AI794,AK794,AM794,AO794,AQ794,AS794,AU794,AW794,AY794,BA794,BC794,BE794)</f>
        <v>0</v>
      </c>
      <c r="BI794" s="145" t="s">
        <v>26</v>
      </c>
      <c r="BJ794" s="128">
        <f>B794/B808</f>
        <v>3.589779686070247E-2</v>
      </c>
      <c r="BK794" s="129">
        <f t="shared" ref="BK794" si="15296">C794/C808</f>
        <v>4.5444952514948997E-2</v>
      </c>
      <c r="BL794" s="130">
        <f t="shared" ref="BL794" si="15297">D794/D808</f>
        <v>3.9097511976510589E-2</v>
      </c>
      <c r="BM794" s="131">
        <f t="shared" ref="BM794" si="15298">E794/E808</f>
        <v>5.0985828712261247E-2</v>
      </c>
      <c r="BN794" s="128">
        <f t="shared" ref="BN794" si="15299">F794/F808</f>
        <v>3.6743341404358351E-2</v>
      </c>
      <c r="BO794" s="129">
        <f t="shared" ref="BO794" si="15300">G794/G808</f>
        <v>3.12930279133809E-2</v>
      </c>
      <c r="BP794" s="130">
        <f t="shared" ref="BP794" si="15301">H794/H808</f>
        <v>4.5571089932756034E-2</v>
      </c>
      <c r="BQ794" s="131">
        <f t="shared" ref="BQ794" si="15302">I794/I808</f>
        <v>4.2721877406786575E-2</v>
      </c>
      <c r="BR794" s="128">
        <f t="shared" ref="BR794" si="15303">J794/J808</f>
        <v>4.5701006971340045E-2</v>
      </c>
      <c r="BS794" s="129">
        <f t="shared" ref="BS794" si="15304">K794/K808</f>
        <v>3.7289915966386554E-2</v>
      </c>
      <c r="BT794" s="130">
        <f t="shared" ref="BT794" si="15305">L794/L808</f>
        <v>3.7798408488063658E-2</v>
      </c>
      <c r="BU794" s="128">
        <f t="shared" ref="BU794" si="15306">M794/M808</f>
        <v>3.9890194732778585E-2</v>
      </c>
      <c r="BV794" s="132">
        <f t="shared" ref="BV794" si="15307">N794/N808</f>
        <v>4.1586976826935906E-2</v>
      </c>
      <c r="BW794" s="133">
        <f t="shared" ref="BW794" si="15308">O794/O808</f>
        <v>3.6784741144414171E-2</v>
      </c>
      <c r="BX794" s="128">
        <f t="shared" ref="BX794" si="15309">P794/P808</f>
        <v>3.9328699779623666E-2</v>
      </c>
      <c r="BY794" s="129">
        <f t="shared" ref="BY794" si="15310">Q794/Q808</f>
        <v>4.1354692669336585E-2</v>
      </c>
      <c r="BZ794" s="130">
        <f t="shared" ref="BZ794" si="15311">R794/R808</f>
        <v>4.5734208367514358E-2</v>
      </c>
      <c r="CA794" s="131">
        <f t="shared" ref="CA794" si="15312">S794/S808</f>
        <v>3.9067252450152079E-2</v>
      </c>
      <c r="CB794" s="128">
        <f t="shared" ref="CB794" si="15313">T794/T808</f>
        <v>3.0769230769230771E-2</v>
      </c>
      <c r="CC794" s="129">
        <f t="shared" ref="CC794" si="15314">U794/U808</f>
        <v>3.878540443990814E-2</v>
      </c>
      <c r="CD794" s="130">
        <f t="shared" ref="CD794" si="15315">V794/V808</f>
        <v>4.1994750656167978E-2</v>
      </c>
      <c r="CE794" s="131">
        <f t="shared" ref="CE794" si="15316">W794/W808</f>
        <v>3.8144644491913335E-2</v>
      </c>
      <c r="CF794" s="128">
        <f t="shared" ref="CF794" si="15317">X794/X808</f>
        <v>3.4236229986909679E-2</v>
      </c>
      <c r="CG794" s="129">
        <f t="shared" ref="CG794" si="15318">Y794/Y808</f>
        <v>2.7851666405883272E-2</v>
      </c>
      <c r="CH794" s="130">
        <f t="shared" ref="CH794" si="15319">Z794/Z808</f>
        <v>5.1242454022181666E-2</v>
      </c>
      <c r="CI794" s="128">
        <f t="shared" ref="CI794" si="15320">AA794/AA808</f>
        <v>4.8836010652005844E-2</v>
      </c>
      <c r="CJ794" s="134">
        <f t="shared" ref="CJ794" si="15321">AB794/AB808</f>
        <v>4.1632503789867339E-2</v>
      </c>
      <c r="CK794" s="135">
        <f t="shared" ref="CK794" si="15322">AC794/AC808</f>
        <v>4.0520257173923317E-2</v>
      </c>
    </row>
    <row r="795" spans="1:89" ht="14.25" thickTop="1" thickBot="1" x14ac:dyDescent="0.25">
      <c r="A795" s="136" t="s">
        <v>27</v>
      </c>
      <c r="B795" s="205">
        <v>507</v>
      </c>
      <c r="C795" s="189">
        <v>747</v>
      </c>
      <c r="D795" s="190">
        <v>278</v>
      </c>
      <c r="E795" s="191">
        <v>303</v>
      </c>
      <c r="F795" s="188">
        <v>602</v>
      </c>
      <c r="G795" s="192">
        <v>617</v>
      </c>
      <c r="H795" s="190">
        <v>879</v>
      </c>
      <c r="I795" s="191">
        <v>1070</v>
      </c>
      <c r="J795" s="188">
        <v>203</v>
      </c>
      <c r="K795" s="189">
        <v>123</v>
      </c>
      <c r="L795" s="190">
        <v>563</v>
      </c>
      <c r="M795" s="188">
        <v>421</v>
      </c>
      <c r="N795" s="193">
        <v>1056</v>
      </c>
      <c r="O795" s="206">
        <v>785</v>
      </c>
      <c r="P795" s="188">
        <v>545</v>
      </c>
      <c r="Q795" s="189">
        <v>429</v>
      </c>
      <c r="R795" s="190">
        <v>670</v>
      </c>
      <c r="S795" s="191">
        <v>591</v>
      </c>
      <c r="T795" s="188">
        <v>156</v>
      </c>
      <c r="U795" s="192">
        <v>144</v>
      </c>
      <c r="V795" s="190">
        <v>517</v>
      </c>
      <c r="W795" s="207">
        <v>565</v>
      </c>
      <c r="X795" s="188">
        <v>377</v>
      </c>
      <c r="Y795" s="192">
        <v>205</v>
      </c>
      <c r="Z795" s="190">
        <v>1016</v>
      </c>
      <c r="AA795" s="188">
        <v>1191</v>
      </c>
      <c r="AB795" s="169">
        <f t="shared" si="15048"/>
        <v>7369</v>
      </c>
      <c r="AC795" s="170">
        <f t="shared" si="15049"/>
        <v>7191</v>
      </c>
      <c r="AE795" s="266" t="s">
        <v>13</v>
      </c>
      <c r="AF795" s="20">
        <f t="shared" ref="AF795:BG795" si="15323">SUM(AF792:AF794)</f>
        <v>1676</v>
      </c>
      <c r="AG795" s="21">
        <f t="shared" si="15323"/>
        <v>3294</v>
      </c>
      <c r="AH795" s="20">
        <f t="shared" si="15323"/>
        <v>1017</v>
      </c>
      <c r="AI795" s="21">
        <f t="shared" si="15323"/>
        <v>1054</v>
      </c>
      <c r="AJ795" s="20">
        <f t="shared" si="15323"/>
        <v>1387</v>
      </c>
      <c r="AK795" s="21">
        <f t="shared" si="15323"/>
        <v>3671</v>
      </c>
      <c r="AL795" s="20">
        <f t="shared" si="15323"/>
        <v>2674</v>
      </c>
      <c r="AM795" s="21">
        <f t="shared" si="15323"/>
        <v>4693</v>
      </c>
      <c r="AN795" s="20">
        <f t="shared" si="15323"/>
        <v>927</v>
      </c>
      <c r="AO795" s="21">
        <f t="shared" si="15323"/>
        <v>281</v>
      </c>
      <c r="AP795" s="20">
        <f t="shared" si="15323"/>
        <v>3007</v>
      </c>
      <c r="AQ795" s="21">
        <f t="shared" si="15323"/>
        <v>783</v>
      </c>
      <c r="AR795" s="20">
        <f t="shared" si="15323"/>
        <v>4380</v>
      </c>
      <c r="AS795" s="21">
        <f t="shared" si="15323"/>
        <v>2655</v>
      </c>
      <c r="AT795" s="20">
        <f t="shared" si="15323"/>
        <v>2163</v>
      </c>
      <c r="AU795" s="21">
        <f t="shared" si="15323"/>
        <v>1798</v>
      </c>
      <c r="AV795" s="20">
        <f t="shared" si="15323"/>
        <v>2048</v>
      </c>
      <c r="AW795" s="21">
        <f t="shared" si="15323"/>
        <v>2776</v>
      </c>
      <c r="AX795" s="20">
        <f t="shared" si="15323"/>
        <v>984</v>
      </c>
      <c r="AY795" s="21">
        <f t="shared" si="15323"/>
        <v>203</v>
      </c>
      <c r="AZ795" s="20">
        <f t="shared" si="15323"/>
        <v>2942</v>
      </c>
      <c r="BA795" s="21">
        <f t="shared" si="15323"/>
        <v>1294</v>
      </c>
      <c r="BB795" s="20">
        <f t="shared" si="15323"/>
        <v>1945</v>
      </c>
      <c r="BC795" s="21">
        <f t="shared" si="15323"/>
        <v>621</v>
      </c>
      <c r="BD795" s="20">
        <f t="shared" si="15323"/>
        <v>2880</v>
      </c>
      <c r="BE795" s="21">
        <f t="shared" si="15323"/>
        <v>4097</v>
      </c>
      <c r="BF795" s="173">
        <f t="shared" si="15323"/>
        <v>28030</v>
      </c>
      <c r="BG795" s="174">
        <f t="shared" si="15323"/>
        <v>27220</v>
      </c>
      <c r="BI795" s="136" t="s">
        <v>27</v>
      </c>
      <c r="BJ795" s="128">
        <f>B795/B808</f>
        <v>3.5686633349757163E-2</v>
      </c>
      <c r="BK795" s="129">
        <f t="shared" ref="BK795" si="15324">C795/C808</f>
        <v>5.2550123109391486E-2</v>
      </c>
      <c r="BL795" s="130">
        <f t="shared" ref="BL795" si="15325">D795/D808</f>
        <v>4.2960902488023492E-2</v>
      </c>
      <c r="BM795" s="131">
        <f t="shared" ref="BM795" si="15326">E795/E808</f>
        <v>4.66728280961183E-2</v>
      </c>
      <c r="BN795" s="128">
        <f t="shared" ref="BN795" si="15327">F795/F808</f>
        <v>3.6440677966101696E-2</v>
      </c>
      <c r="BO795" s="129">
        <f t="shared" ref="BO795" si="15328">G795/G808</f>
        <v>3.8615596445112026E-2</v>
      </c>
      <c r="BP795" s="130">
        <f t="shared" ref="BP795" si="15329">H795/H808</f>
        <v>4.25233418799284E-2</v>
      </c>
      <c r="BQ795" s="131">
        <f t="shared" ref="BQ795" si="15330">I795/I808</f>
        <v>4.8475513070266839E-2</v>
      </c>
      <c r="BR795" s="128">
        <f t="shared" ref="BR795" si="15331">J795/J808</f>
        <v>5.2414149238316547E-2</v>
      </c>
      <c r="BS795" s="129">
        <f t="shared" ref="BS795" si="15332">K795/K808</f>
        <v>3.230042016806723E-2</v>
      </c>
      <c r="BT795" s="130">
        <f t="shared" ref="BT795" si="15333">L795/L808</f>
        <v>4.6667771883289126E-2</v>
      </c>
      <c r="BU795" s="128">
        <f t="shared" ref="BU795" si="15334">M795/M808</f>
        <v>3.6115638672042552E-2</v>
      </c>
      <c r="BV795" s="132">
        <f t="shared" ref="BV795" si="15335">N795/N808</f>
        <v>4.6968820886892318E-2</v>
      </c>
      <c r="BW795" s="133">
        <f t="shared" ref="BW795" si="15336">O795/O808</f>
        <v>3.5649409627611262E-2</v>
      </c>
      <c r="BX795" s="128">
        <f t="shared" ref="BX795" si="15337">P795/P808</f>
        <v>4.6194270215290725E-2</v>
      </c>
      <c r="BY795" s="129">
        <f t="shared" ref="BY795" si="15338">Q795/Q808</f>
        <v>3.7349817168727144E-2</v>
      </c>
      <c r="BZ795" s="130">
        <f t="shared" ref="BZ795" si="15339">R795/R808</f>
        <v>4.5802570412906751E-2</v>
      </c>
      <c r="CA795" s="131">
        <f t="shared" ref="CA795" si="15340">S795/S808</f>
        <v>3.9945927678269683E-2</v>
      </c>
      <c r="CB795" s="128">
        <f t="shared" ref="CB795" si="15341">T795/T808</f>
        <v>4.2105263157894736E-2</v>
      </c>
      <c r="CC795" s="129">
        <f t="shared" ref="CC795" si="15342">U795/U808</f>
        <v>3.67440673641235E-2</v>
      </c>
      <c r="CD795" s="130">
        <f t="shared" ref="CD795" si="15343">V795/V808</f>
        <v>4.3772754212175094E-2</v>
      </c>
      <c r="CE795" s="131">
        <f t="shared" ref="CE795" si="15344">W795/W808</f>
        <v>4.3103448275862072E-2</v>
      </c>
      <c r="CF795" s="128">
        <f t="shared" ref="CF795" si="15345">X795/X808</f>
        <v>3.7961937367838081E-2</v>
      </c>
      <c r="CG795" s="129">
        <f t="shared" ref="CG795" si="15346">Y795/Y808</f>
        <v>3.2076357377562197E-2</v>
      </c>
      <c r="CH795" s="130">
        <f t="shared" ref="CH795" si="15347">Z795/Z808</f>
        <v>4.7545509850718329E-2</v>
      </c>
      <c r="CI795" s="128">
        <f t="shared" ref="CI795" si="15348">AA795/AA808</f>
        <v>5.1155399020702687E-2</v>
      </c>
      <c r="CJ795" s="134">
        <f t="shared" ref="CJ795" si="15349">AB795/AB808</f>
        <v>4.3466976541163563E-2</v>
      </c>
      <c r="CK795" s="135">
        <f t="shared" ref="CK795" si="15350">AC795/AC808</f>
        <v>4.2493972486172177E-2</v>
      </c>
    </row>
    <row r="796" spans="1:89" ht="13.5" thickTop="1" x14ac:dyDescent="0.2">
      <c r="A796" s="145" t="s">
        <v>28</v>
      </c>
      <c r="B796" s="202">
        <v>506</v>
      </c>
      <c r="C796" s="196">
        <v>827</v>
      </c>
      <c r="D796" s="197">
        <v>296</v>
      </c>
      <c r="E796" s="198">
        <v>311</v>
      </c>
      <c r="F796" s="195">
        <v>566</v>
      </c>
      <c r="G796" s="199">
        <v>796</v>
      </c>
      <c r="H796" s="197">
        <v>998</v>
      </c>
      <c r="I796" s="198">
        <v>1079</v>
      </c>
      <c r="J796" s="195">
        <v>246</v>
      </c>
      <c r="K796" s="196">
        <v>107</v>
      </c>
      <c r="L796" s="197">
        <v>648</v>
      </c>
      <c r="M796" s="195">
        <v>323</v>
      </c>
      <c r="N796" s="200">
        <v>1136</v>
      </c>
      <c r="O796" s="203">
        <v>810</v>
      </c>
      <c r="P796" s="195">
        <v>578</v>
      </c>
      <c r="Q796" s="196">
        <v>395</v>
      </c>
      <c r="R796" s="197">
        <v>662</v>
      </c>
      <c r="S796" s="198">
        <v>673</v>
      </c>
      <c r="T796" s="195">
        <v>217</v>
      </c>
      <c r="U796" s="199">
        <v>101</v>
      </c>
      <c r="V796" s="197">
        <v>764</v>
      </c>
      <c r="W796" s="204">
        <v>573</v>
      </c>
      <c r="X796" s="195">
        <v>474</v>
      </c>
      <c r="Y796" s="199">
        <v>189</v>
      </c>
      <c r="Z796" s="197">
        <v>1223</v>
      </c>
      <c r="AA796" s="195">
        <v>1412</v>
      </c>
      <c r="AB796" s="169">
        <f t="shared" si="15048"/>
        <v>8314</v>
      </c>
      <c r="AC796" s="170">
        <f t="shared" si="15049"/>
        <v>7596</v>
      </c>
      <c r="BI796" s="145" t="s">
        <v>28</v>
      </c>
      <c r="BJ796" s="128">
        <f>B796/B808</f>
        <v>3.5616245512775389E-2</v>
      </c>
      <c r="BK796" s="129">
        <f t="shared" ref="BK796" si="15351">C796/C808</f>
        <v>5.8177981005979602E-2</v>
      </c>
      <c r="BL796" s="130">
        <f t="shared" ref="BL796" si="15352">D796/D808</f>
        <v>4.5742543656312779E-2</v>
      </c>
      <c r="BM796" s="131">
        <f t="shared" ref="BM796" si="15353">E796/E808</f>
        <v>4.7905113986444856E-2</v>
      </c>
      <c r="BN796" s="128">
        <f t="shared" ref="BN796" si="15354">F796/F808</f>
        <v>3.4261501210653751E-2</v>
      </c>
      <c r="BO796" s="129">
        <f t="shared" ref="BO796" si="15355">G796/G808</f>
        <v>4.9818500438102389E-2</v>
      </c>
      <c r="BP796" s="130">
        <f t="shared" ref="BP796" si="15356">H796/H808</f>
        <v>4.8280199313047265E-2</v>
      </c>
      <c r="BQ796" s="131">
        <f t="shared" ref="BQ796" si="15357">I796/I808</f>
        <v>4.8883251030670954E-2</v>
      </c>
      <c r="BR796" s="128">
        <f t="shared" ref="BR796" si="15358">J796/J808</f>
        <v>6.3516653756777688E-2</v>
      </c>
      <c r="BS796" s="129">
        <f t="shared" ref="BS796" si="15359">K796/K808</f>
        <v>2.809873949579832E-2</v>
      </c>
      <c r="BT796" s="130">
        <f t="shared" ref="BT796" si="15360">L796/L808</f>
        <v>5.3713527851458887E-2</v>
      </c>
      <c r="BU796" s="128">
        <f t="shared" ref="BU796" si="15361">M796/M808</f>
        <v>2.770867290040319E-2</v>
      </c>
      <c r="BV796" s="132">
        <f t="shared" ref="BV796" si="15362">N796/N808</f>
        <v>5.0527064893475068E-2</v>
      </c>
      <c r="BW796" s="133">
        <f t="shared" ref="BW796" si="15363">O796/O808</f>
        <v>3.6784741144414171E-2</v>
      </c>
      <c r="BX796" s="128">
        <f t="shared" ref="BX796" si="15364">P796/P808</f>
        <v>4.8991354466858789E-2</v>
      </c>
      <c r="BY796" s="129">
        <f t="shared" ref="BY796" si="15365">Q796/Q808</f>
        <v>3.4389691798711472E-2</v>
      </c>
      <c r="BZ796" s="130">
        <f t="shared" ref="BZ796" si="15366">R796/R808</f>
        <v>4.5255674049767568E-2</v>
      </c>
      <c r="CA796" s="131">
        <f t="shared" ref="CA796" si="15367">S796/S808</f>
        <v>4.5488340655626902E-2</v>
      </c>
      <c r="CB796" s="128">
        <f t="shared" ref="CB796" si="15368">T796/T808</f>
        <v>5.8569500674763832E-2</v>
      </c>
      <c r="CC796" s="129">
        <f t="shared" ref="CC796" si="15369">U796/U808</f>
        <v>2.5771880581781068E-2</v>
      </c>
      <c r="CD796" s="130">
        <f t="shared" ref="CD796" si="15370">V796/V808</f>
        <v>6.4685462704258748E-2</v>
      </c>
      <c r="CE796" s="131">
        <f t="shared" ref="CE796" si="15371">W796/W808</f>
        <v>4.3713762587732685E-2</v>
      </c>
      <c r="CF796" s="128">
        <f t="shared" ref="CF796" si="15372">X796/X808</f>
        <v>4.7729332393515254E-2</v>
      </c>
      <c r="CG796" s="129">
        <f t="shared" ref="CG796" si="15373">Y796/Y808</f>
        <v>2.9572836801752465E-2</v>
      </c>
      <c r="CH796" s="130">
        <f t="shared" ref="CH796" si="15374">Z796/Z808</f>
        <v>5.723243951518555E-2</v>
      </c>
      <c r="CI796" s="128">
        <f t="shared" ref="CI796" si="15375">AA796/AA808</f>
        <v>6.0647710677776821E-2</v>
      </c>
      <c r="CJ796" s="134">
        <f t="shared" ref="CJ796" si="15376">AB796/AB808</f>
        <v>4.9041178309571699E-2</v>
      </c>
      <c r="CK796" s="135">
        <f t="shared" ref="CK796" si="15377">AC796/AC808</f>
        <v>4.4887250035455961E-2</v>
      </c>
    </row>
    <row r="797" spans="1:89" x14ac:dyDescent="0.2">
      <c r="A797" s="136" t="s">
        <v>29</v>
      </c>
      <c r="B797" s="205">
        <v>571</v>
      </c>
      <c r="C797" s="189">
        <v>1468</v>
      </c>
      <c r="D797" s="190">
        <v>521</v>
      </c>
      <c r="E797" s="191">
        <v>434</v>
      </c>
      <c r="F797" s="188">
        <v>778</v>
      </c>
      <c r="G797" s="192">
        <v>1728</v>
      </c>
      <c r="H797" s="190">
        <v>1139</v>
      </c>
      <c r="I797" s="191">
        <v>1922</v>
      </c>
      <c r="J797" s="188">
        <v>437</v>
      </c>
      <c r="K797" s="189">
        <v>103</v>
      </c>
      <c r="L797" s="190">
        <v>1182</v>
      </c>
      <c r="M797" s="188">
        <v>389</v>
      </c>
      <c r="N797" s="193">
        <v>1879</v>
      </c>
      <c r="O797" s="206">
        <v>1121</v>
      </c>
      <c r="P797" s="188">
        <v>883</v>
      </c>
      <c r="Q797" s="189">
        <v>655</v>
      </c>
      <c r="R797" s="190">
        <v>979</v>
      </c>
      <c r="S797" s="191">
        <v>1146</v>
      </c>
      <c r="T797" s="188">
        <v>548</v>
      </c>
      <c r="U797" s="192">
        <v>88</v>
      </c>
      <c r="V797" s="190">
        <v>1268</v>
      </c>
      <c r="W797" s="207">
        <v>705</v>
      </c>
      <c r="X797" s="188">
        <v>863</v>
      </c>
      <c r="Y797" s="192">
        <v>275</v>
      </c>
      <c r="Z797" s="190">
        <v>1342</v>
      </c>
      <c r="AA797" s="188">
        <v>1714</v>
      </c>
      <c r="AB797" s="169">
        <f t="shared" si="15048"/>
        <v>12390</v>
      </c>
      <c r="AC797" s="170">
        <f t="shared" si="15049"/>
        <v>11748</v>
      </c>
      <c r="BI797" s="136" t="s">
        <v>29</v>
      </c>
      <c r="BJ797" s="128">
        <f>B797/B808</f>
        <v>4.0191454916590416E-2</v>
      </c>
      <c r="BK797" s="129">
        <f t="shared" ref="BK797" si="15378">C797/C808</f>
        <v>0.10327119240239184</v>
      </c>
      <c r="BL797" s="130">
        <f t="shared" ref="BL797" si="15379">D797/D808</f>
        <v>8.051305825992891E-2</v>
      </c>
      <c r="BM797" s="131">
        <f t="shared" ref="BM797" si="15380">E797/E808</f>
        <v>6.6851509550215654E-2</v>
      </c>
      <c r="BN797" s="128">
        <f t="shared" ref="BN797" si="15381">F797/F808</f>
        <v>4.709443099273608E-2</v>
      </c>
      <c r="BO797" s="129">
        <f t="shared" ref="BO797" si="15382">G797/G808</f>
        <v>0.10814870446864439</v>
      </c>
      <c r="BP797" s="130">
        <f t="shared" ref="BP797" si="15383">H797/H808</f>
        <v>5.5101349716994825E-2</v>
      </c>
      <c r="BQ797" s="131">
        <f t="shared" ref="BQ797" si="15384">I797/I808</f>
        <v>8.7074706655189599E-2</v>
      </c>
      <c r="BR797" s="128">
        <f t="shared" ref="BR797" si="15385">J797/J808</f>
        <v>0.11283242964110508</v>
      </c>
      <c r="BS797" s="129">
        <f t="shared" ref="BS797" si="15386">K797/K808</f>
        <v>2.7048319327731093E-2</v>
      </c>
      <c r="BT797" s="130">
        <f t="shared" ref="BT797" si="15387">L797/L808</f>
        <v>9.797745358090186E-2</v>
      </c>
      <c r="BU797" s="128">
        <f t="shared" ref="BU797" si="15388">M797/M808</f>
        <v>3.3370506991507246E-2</v>
      </c>
      <c r="BV797" s="132">
        <f t="shared" ref="BV797" si="15389">N797/N808</f>
        <v>8.3574256104612374E-2</v>
      </c>
      <c r="BW797" s="133">
        <f t="shared" ref="BW797" si="15390">O797/O808</f>
        <v>5.0908265213442327E-2</v>
      </c>
      <c r="BX797" s="128">
        <f t="shared" ref="BX797" si="15391">P797/P808</f>
        <v>7.484319376165452E-2</v>
      </c>
      <c r="BY797" s="129">
        <f t="shared" ref="BY797" si="15392">Q797/Q808</f>
        <v>5.7025944628243078E-2</v>
      </c>
      <c r="BZ797" s="130">
        <f t="shared" ref="BZ797" si="15393">R797/R808</f>
        <v>6.6926442439157782E-2</v>
      </c>
      <c r="CA797" s="131">
        <f t="shared" ref="CA797" si="15394">S797/S808</f>
        <v>7.7458600878675232E-2</v>
      </c>
      <c r="CB797" s="128">
        <f t="shared" ref="CB797" si="15395">T797/T808</f>
        <v>0.14790823211875845</v>
      </c>
      <c r="CC797" s="129">
        <f t="shared" ref="CC797" si="15396">U797/U808</f>
        <v>2.245470783363103E-2</v>
      </c>
      <c r="CD797" s="130">
        <f t="shared" ref="CD797" si="15397">V797/V808</f>
        <v>0.10735754804842942</v>
      </c>
      <c r="CE797" s="131">
        <f t="shared" ref="CE797" si="15398">W797/W808</f>
        <v>5.3783948733597806E-2</v>
      </c>
      <c r="CF797" s="128">
        <f t="shared" ref="CF797" si="15399">X797/X808</f>
        <v>8.6899607290303091E-2</v>
      </c>
      <c r="CG797" s="129">
        <f t="shared" ref="CG797" si="15400">Y797/Y808</f>
        <v>4.3029259896729774E-2</v>
      </c>
      <c r="CH797" s="130">
        <f t="shared" ref="CH797" si="15401">Z797/Z808</f>
        <v>6.2801254153212596E-2</v>
      </c>
      <c r="CI797" s="128">
        <f t="shared" ref="CI797" si="15402">AA797/AA808</f>
        <v>7.3619104887896233E-2</v>
      </c>
      <c r="CJ797" s="134">
        <f t="shared" ref="CJ797" si="15403">AB797/AB808</f>
        <v>7.3083978741351141E-2</v>
      </c>
      <c r="CK797" s="135">
        <f t="shared" ref="CK797" si="15404">AC797/AC808</f>
        <v>6.9422776911076442E-2</v>
      </c>
    </row>
    <row r="798" spans="1:89" x14ac:dyDescent="0.2">
      <c r="A798" s="145" t="s">
        <v>30</v>
      </c>
      <c r="B798" s="202">
        <v>839</v>
      </c>
      <c r="C798" s="196">
        <v>1622</v>
      </c>
      <c r="D798" s="197">
        <v>618</v>
      </c>
      <c r="E798" s="198">
        <v>519</v>
      </c>
      <c r="F798" s="195">
        <v>739</v>
      </c>
      <c r="G798" s="199">
        <v>1842</v>
      </c>
      <c r="H798" s="197">
        <v>1332</v>
      </c>
      <c r="I798" s="198">
        <v>2401</v>
      </c>
      <c r="J798" s="195">
        <v>521</v>
      </c>
      <c r="K798" s="196">
        <v>150</v>
      </c>
      <c r="L798" s="197">
        <v>1479</v>
      </c>
      <c r="M798" s="195">
        <v>457</v>
      </c>
      <c r="N798" s="200">
        <v>2271</v>
      </c>
      <c r="O798" s="203">
        <v>1300</v>
      </c>
      <c r="P798" s="195">
        <v>1114</v>
      </c>
      <c r="Q798" s="196">
        <v>836</v>
      </c>
      <c r="R798" s="197">
        <v>1043</v>
      </c>
      <c r="S798" s="198">
        <v>1376</v>
      </c>
      <c r="T798" s="195">
        <v>554</v>
      </c>
      <c r="U798" s="199">
        <v>113</v>
      </c>
      <c r="V798" s="197">
        <v>1367</v>
      </c>
      <c r="W798" s="204">
        <v>639</v>
      </c>
      <c r="X798" s="195">
        <v>1022</v>
      </c>
      <c r="Y798" s="199">
        <v>296</v>
      </c>
      <c r="Z798" s="197">
        <v>1530</v>
      </c>
      <c r="AA798" s="195">
        <v>1921</v>
      </c>
      <c r="AB798" s="169">
        <f t="shared" si="15048"/>
        <v>14429</v>
      </c>
      <c r="AC798" s="170">
        <f t="shared" si="15049"/>
        <v>13472</v>
      </c>
      <c r="BI798" s="145" t="s">
        <v>30</v>
      </c>
      <c r="BJ798" s="128">
        <f>B798/B808</f>
        <v>5.905539522770465E-2</v>
      </c>
      <c r="BK798" s="129">
        <f t="shared" ref="BK798" si="15405">C798/C808</f>
        <v>0.11410481885332395</v>
      </c>
      <c r="BL798" s="130">
        <f t="shared" ref="BL798" si="15406">D798/D808</f>
        <v>9.550301344459898E-2</v>
      </c>
      <c r="BM798" s="131">
        <f t="shared" ref="BM798" si="15407">E798/E808</f>
        <v>7.9944547134935304E-2</v>
      </c>
      <c r="BN798" s="128">
        <f t="shared" ref="BN798" si="15408">F798/F808</f>
        <v>4.4733656174334141E-2</v>
      </c>
      <c r="BO798" s="129">
        <f t="shared" ref="BO798" si="15409">G798/G808</f>
        <v>0.11528351483289523</v>
      </c>
      <c r="BP798" s="130">
        <f t="shared" ref="BP798" si="15410">H798/H808</f>
        <v>6.4438101688355662E-2</v>
      </c>
      <c r="BQ798" s="131">
        <f t="shared" ref="BQ798" si="15411">I798/I808</f>
        <v>0.10877542699225298</v>
      </c>
      <c r="BR798" s="128">
        <f t="shared" ref="BR798" si="15412">J798/J808</f>
        <v>0.13452104311902918</v>
      </c>
      <c r="BS798" s="129">
        <f t="shared" ref="BS798" si="15413">K798/K808</f>
        <v>3.9390756302521007E-2</v>
      </c>
      <c r="BT798" s="130">
        <f t="shared" ref="BT798" si="15414">L798/L808</f>
        <v>0.12259615384615384</v>
      </c>
      <c r="BU798" s="128">
        <f t="shared" ref="BU798" si="15415">M798/M808</f>
        <v>3.9203911812644765E-2</v>
      </c>
      <c r="BV798" s="132">
        <f t="shared" ref="BV798" si="15416">N798/N808</f>
        <v>0.10100965173686785</v>
      </c>
      <c r="BW798" s="133">
        <f t="shared" ref="BW798" si="15417">O798/O808</f>
        <v>5.9037238873751133E-2</v>
      </c>
      <c r="BX798" s="128">
        <f t="shared" ref="BX798" si="15418">P798/P808</f>
        <v>9.4422783522630949E-2</v>
      </c>
      <c r="BY798" s="129">
        <f t="shared" ref="BY798" si="15419">Q798/Q808</f>
        <v>7.2784259098032392E-2</v>
      </c>
      <c r="BZ798" s="130">
        <f t="shared" ref="BZ798" si="15420">R798/R808</f>
        <v>7.1301613344271264E-2</v>
      </c>
      <c r="CA798" s="131">
        <f t="shared" ref="CA798" si="15421">S798/S808</f>
        <v>9.3004393376140582E-2</v>
      </c>
      <c r="CB798" s="128">
        <f t="shared" ref="CB798" si="15422">T798/T808</f>
        <v>0.14952766531713901</v>
      </c>
      <c r="CC798" s="129">
        <f t="shared" ref="CC798" si="15423">U798/U808</f>
        <v>2.8833886195458024E-2</v>
      </c>
      <c r="CD798" s="130">
        <f t="shared" ref="CD798" si="15424">V798/V808</f>
        <v>0.11573956481246296</v>
      </c>
      <c r="CE798" s="131">
        <f t="shared" ref="CE798" si="15425">W798/W808</f>
        <v>4.8748855660665245E-2</v>
      </c>
      <c r="CF798" s="128">
        <f t="shared" ref="CF798" si="15426">X798/X808</f>
        <v>0.10291007954888733</v>
      </c>
      <c r="CG798" s="129">
        <f t="shared" ref="CG798" si="15427">Y798/Y808</f>
        <v>4.6315130652480052E-2</v>
      </c>
      <c r="CH798" s="130">
        <f t="shared" ref="CH798" si="15428">Z798/Z808</f>
        <v>7.1599045346062054E-2</v>
      </c>
      <c r="CI798" s="128">
        <f t="shared" ref="CI798" si="15429">AA798/AA808</f>
        <v>8.2510093634567475E-2</v>
      </c>
      <c r="CJ798" s="134">
        <f t="shared" ref="CJ798" si="15430">AB798/AB808</f>
        <v>8.5111277583450815E-2</v>
      </c>
      <c r="CK798" s="135">
        <f t="shared" ref="CK798" si="15431">AC798/AC808</f>
        <v>7.9610457145558547E-2</v>
      </c>
    </row>
    <row r="799" spans="1:89" x14ac:dyDescent="0.2">
      <c r="A799" s="136" t="s">
        <v>31</v>
      </c>
      <c r="B799" s="205">
        <v>837</v>
      </c>
      <c r="C799" s="189">
        <v>1672</v>
      </c>
      <c r="D799" s="190">
        <v>399</v>
      </c>
      <c r="E799" s="191">
        <v>535</v>
      </c>
      <c r="F799" s="188">
        <v>648</v>
      </c>
      <c r="G799" s="192">
        <v>1829</v>
      </c>
      <c r="H799" s="190">
        <v>1342</v>
      </c>
      <c r="I799" s="191">
        <v>2292</v>
      </c>
      <c r="J799" s="188">
        <v>406</v>
      </c>
      <c r="K799" s="189">
        <v>131</v>
      </c>
      <c r="L799" s="190">
        <v>1528</v>
      </c>
      <c r="M799" s="188">
        <v>326</v>
      </c>
      <c r="N799" s="193">
        <v>2109</v>
      </c>
      <c r="O799" s="206">
        <v>1355</v>
      </c>
      <c r="P799" s="188">
        <v>1049</v>
      </c>
      <c r="Q799" s="189">
        <v>962</v>
      </c>
      <c r="R799" s="190">
        <v>1005</v>
      </c>
      <c r="S799" s="191">
        <v>1400</v>
      </c>
      <c r="T799" s="188">
        <v>430</v>
      </c>
      <c r="U799" s="192">
        <v>90</v>
      </c>
      <c r="V799" s="190">
        <v>1575</v>
      </c>
      <c r="W799" s="207">
        <v>655</v>
      </c>
      <c r="X799" s="188">
        <v>923</v>
      </c>
      <c r="Y799" s="192">
        <v>325</v>
      </c>
      <c r="Z799" s="190">
        <v>1350</v>
      </c>
      <c r="AA799" s="188">
        <v>2176</v>
      </c>
      <c r="AB799" s="169">
        <f t="shared" si="15048"/>
        <v>13601</v>
      </c>
      <c r="AC799" s="170">
        <f t="shared" si="15049"/>
        <v>13748</v>
      </c>
      <c r="BI799" s="136" t="s">
        <v>31</v>
      </c>
      <c r="BJ799" s="128">
        <f>B799/B808</f>
        <v>5.8914619553741117E-2</v>
      </c>
      <c r="BK799" s="129">
        <f t="shared" ref="BK799" si="15432">C799/C808</f>
        <v>0.11762223003869152</v>
      </c>
      <c r="BL799" s="130">
        <f t="shared" ref="BL799" si="15433">D799/D808</f>
        <v>6.1659712563745944E-2</v>
      </c>
      <c r="BM799" s="131">
        <f t="shared" ref="BM799" si="15434">E799/E808</f>
        <v>8.2409118915588414E-2</v>
      </c>
      <c r="BN799" s="128">
        <f t="shared" ref="BN799" si="15435">F799/F808</f>
        <v>3.9225181598062951E-2</v>
      </c>
      <c r="BO799" s="129">
        <f t="shared" ref="BO799" si="15436">G799/G808</f>
        <v>0.11446989610714733</v>
      </c>
      <c r="BP799" s="130">
        <f t="shared" ref="BP799" si="15437">H799/H808</f>
        <v>6.4921871220550528E-2</v>
      </c>
      <c r="BQ799" s="131">
        <f t="shared" ref="BQ799" si="15438">I799/I808</f>
        <v>0.10383726724958094</v>
      </c>
      <c r="BR799" s="128">
        <f t="shared" ref="BR799" si="15439">J799/J808</f>
        <v>0.10482829847663309</v>
      </c>
      <c r="BS799" s="129">
        <f t="shared" ref="BS799" si="15440">K799/K808</f>
        <v>3.4401260504201683E-2</v>
      </c>
      <c r="BT799" s="130">
        <f t="shared" ref="BT799" si="15441">L799/L808</f>
        <v>0.12665782493368699</v>
      </c>
      <c r="BU799" s="128">
        <f t="shared" ref="BU799" si="15442">M799/M808</f>
        <v>2.7966028995453376E-2</v>
      </c>
      <c r="BV799" s="132">
        <f t="shared" ref="BV799" si="15443">N799/N808</f>
        <v>9.3804207623537778E-2</v>
      </c>
      <c r="BW799" s="133">
        <f t="shared" ref="BW799" si="15444">O799/O808</f>
        <v>6.1534968210717529E-2</v>
      </c>
      <c r="BX799" s="128">
        <f t="shared" ref="BX799" si="15445">P799/P808</f>
        <v>8.8913375148330226E-2</v>
      </c>
      <c r="BY799" s="129">
        <f t="shared" ref="BY799" si="15446">Q799/Q808</f>
        <v>8.3754135469266938E-2</v>
      </c>
      <c r="BZ799" s="130">
        <f t="shared" ref="BZ799" si="15447">R799/R808</f>
        <v>6.8703855619360127E-2</v>
      </c>
      <c r="CA799" s="131">
        <f t="shared" ref="CA799" si="15448">S799/S808</f>
        <v>9.4626563028050018E-2</v>
      </c>
      <c r="CB799" s="128">
        <f t="shared" ref="CB799" si="15449">T799/T808</f>
        <v>0.11605937921727395</v>
      </c>
      <c r="CC799" s="129">
        <f t="shared" ref="CC799" si="15450">U799/U808</f>
        <v>2.2965042102577188E-2</v>
      </c>
      <c r="CD799" s="130">
        <f t="shared" ref="CD799" si="15451">V799/V808</f>
        <v>0.1333502667005334</v>
      </c>
      <c r="CE799" s="131">
        <f t="shared" ref="CE799" si="15452">W799/W808</f>
        <v>4.9969484284406472E-2</v>
      </c>
      <c r="CF799" s="128">
        <f t="shared" ref="CF799" si="15453">X799/X808</f>
        <v>9.2941294935051863E-2</v>
      </c>
      <c r="CG799" s="129">
        <f t="shared" ref="CG799" si="15454">Y799/Y808</f>
        <v>5.0852761696135187E-2</v>
      </c>
      <c r="CH799" s="130">
        <f t="shared" ref="CH799" si="15455">Z799/Z808</f>
        <v>6.3175628246525339E-2</v>
      </c>
      <c r="CI799" s="128">
        <f t="shared" ref="CI799" si="15456">AA799/AA808</f>
        <v>9.3462760931191477E-2</v>
      </c>
      <c r="CJ799" s="134">
        <f t="shared" ref="CJ799" si="15457">AB799/AB808</f>
        <v>8.0227215081607489E-2</v>
      </c>
      <c r="CK799" s="135">
        <f t="shared" ref="CK799" si="15458">AC799/AC808</f>
        <v>8.1241431475440842E-2</v>
      </c>
    </row>
    <row r="800" spans="1:89" x14ac:dyDescent="0.2">
      <c r="A800" s="145" t="s">
        <v>32</v>
      </c>
      <c r="B800" s="202">
        <v>895</v>
      </c>
      <c r="C800" s="196">
        <v>1352</v>
      </c>
      <c r="D800" s="197">
        <v>253</v>
      </c>
      <c r="E800" s="198">
        <v>537</v>
      </c>
      <c r="F800" s="195">
        <v>528</v>
      </c>
      <c r="G800" s="199">
        <v>1857</v>
      </c>
      <c r="H800" s="197">
        <v>1151</v>
      </c>
      <c r="I800" s="198">
        <v>2064</v>
      </c>
      <c r="J800" s="195">
        <v>299</v>
      </c>
      <c r="K800" s="196">
        <v>101</v>
      </c>
      <c r="L800" s="197">
        <v>1207</v>
      </c>
      <c r="M800" s="195">
        <v>375</v>
      </c>
      <c r="N800" s="200">
        <v>1925</v>
      </c>
      <c r="O800" s="203">
        <v>1193</v>
      </c>
      <c r="P800" s="195">
        <v>660</v>
      </c>
      <c r="Q800" s="196">
        <v>901</v>
      </c>
      <c r="R800" s="197">
        <v>775</v>
      </c>
      <c r="S800" s="198">
        <v>1327</v>
      </c>
      <c r="T800" s="195">
        <v>270</v>
      </c>
      <c r="U800" s="199">
        <v>95</v>
      </c>
      <c r="V800" s="197">
        <v>1342</v>
      </c>
      <c r="W800" s="204">
        <v>633</v>
      </c>
      <c r="X800" s="195">
        <v>600</v>
      </c>
      <c r="Y800" s="199">
        <v>343</v>
      </c>
      <c r="Z800" s="197">
        <v>1123</v>
      </c>
      <c r="AA800" s="195">
        <v>1839</v>
      </c>
      <c r="AB800" s="169">
        <f t="shared" si="15048"/>
        <v>11028</v>
      </c>
      <c r="AC800" s="170">
        <f t="shared" si="15049"/>
        <v>12617</v>
      </c>
      <c r="BI800" s="145" t="s">
        <v>32</v>
      </c>
      <c r="BJ800" s="128">
        <f>B800/B808</f>
        <v>6.2997114098683749E-2</v>
      </c>
      <c r="BK800" s="129">
        <f t="shared" ref="BK800" si="15459">C800/C808</f>
        <v>9.5110798452339079E-2</v>
      </c>
      <c r="BL800" s="130">
        <f t="shared" ref="BL800" si="15460">D800/D808</f>
        <v>3.9097511976510589E-2</v>
      </c>
      <c r="BM800" s="131">
        <f t="shared" ref="BM800" si="15461">E800/E808</f>
        <v>8.2717190388170062E-2</v>
      </c>
      <c r="BN800" s="128">
        <f t="shared" ref="BN800" si="15462">F800/F808</f>
        <v>3.1961259079903145E-2</v>
      </c>
      <c r="BO800" s="129">
        <f t="shared" ref="BO800" si="15463">G800/G808</f>
        <v>0.11622230567029666</v>
      </c>
      <c r="BP800" s="130">
        <f t="shared" ref="BP800" si="15464">H800/H808</f>
        <v>5.5681873155628656E-2</v>
      </c>
      <c r="BQ800" s="131">
        <f t="shared" ref="BQ800" si="15465">I800/I808</f>
        <v>9.3507905586010062E-2</v>
      </c>
      <c r="BR800" s="128">
        <f t="shared" ref="BR800" si="15466">J800/J808</f>
        <v>7.7201136070229798E-2</v>
      </c>
      <c r="BS800" s="129">
        <f t="shared" ref="BS800" si="15467">K800/K808</f>
        <v>2.6523109243697478E-2</v>
      </c>
      <c r="BT800" s="130">
        <f t="shared" ref="BT800" si="15468">L800/L808</f>
        <v>0.10004973474801061</v>
      </c>
      <c r="BU800" s="128">
        <f t="shared" ref="BU800" si="15469">M800/M808</f>
        <v>3.2169511881273052E-2</v>
      </c>
      <c r="BV800" s="132">
        <f t="shared" ref="BV800" si="15470">N800/N808</f>
        <v>8.5620246408397452E-2</v>
      </c>
      <c r="BW800" s="133">
        <f t="shared" ref="BW800" si="15471">O800/O808</f>
        <v>5.4178019981834698E-2</v>
      </c>
      <c r="BX800" s="128">
        <f t="shared" ref="BX800" si="15472">P800/P808</f>
        <v>5.5941685031361245E-2</v>
      </c>
      <c r="BY800" s="129">
        <f t="shared" ref="BY800" si="15473">Q800/Q808</f>
        <v>7.8443322305415286E-2</v>
      </c>
      <c r="BZ800" s="130">
        <f t="shared" ref="BZ800" si="15474">R800/R808</f>
        <v>5.2980585179108558E-2</v>
      </c>
      <c r="CA800" s="131">
        <f t="shared" ref="CA800" si="15475">S800/S808</f>
        <v>8.9692463670158831E-2</v>
      </c>
      <c r="CB800" s="128">
        <f t="shared" ref="CB800" si="15476">T800/T808</f>
        <v>7.28744939271255E-2</v>
      </c>
      <c r="CC800" s="129">
        <f t="shared" ref="CC800" si="15477">U800/U808</f>
        <v>2.4240877774942587E-2</v>
      </c>
      <c r="CD800" s="130">
        <f t="shared" ref="CD800" si="15478">V800/V808</f>
        <v>0.11362289391245449</v>
      </c>
      <c r="CE800" s="131">
        <f t="shared" ref="CE800" si="15479">W800/W808</f>
        <v>4.8291119926762285E-2</v>
      </c>
      <c r="CF800" s="128">
        <f t="shared" ref="CF800" si="15480">X800/X808</f>
        <v>6.0416876447487666E-2</v>
      </c>
      <c r="CG800" s="129">
        <f t="shared" ref="CG800" si="15481">Y800/Y808</f>
        <v>5.3669222343921137E-2</v>
      </c>
      <c r="CH800" s="130">
        <f t="shared" ref="CH800" si="15482">Z800/Z808</f>
        <v>5.2552763348776267E-2</v>
      </c>
      <c r="CI800" s="128">
        <f t="shared" ref="CI800" si="15483">AA800/AA808</f>
        <v>7.8988059445064859E-2</v>
      </c>
      <c r="CJ800" s="134">
        <f t="shared" ref="CJ800" si="15484">AB800/AB808</f>
        <v>6.505004984339148E-2</v>
      </c>
      <c r="CK800" s="135">
        <f t="shared" ref="CK800" si="15485">AC800/AC808</f>
        <v>7.4557982319292768E-2</v>
      </c>
    </row>
    <row r="801" spans="1:89" x14ac:dyDescent="0.2">
      <c r="A801" s="136" t="s">
        <v>33</v>
      </c>
      <c r="B801" s="205">
        <v>651</v>
      </c>
      <c r="C801" s="189">
        <v>722</v>
      </c>
      <c r="D801" s="190">
        <v>234</v>
      </c>
      <c r="E801" s="191">
        <v>360</v>
      </c>
      <c r="F801" s="188">
        <v>594</v>
      </c>
      <c r="G801" s="192">
        <v>1147</v>
      </c>
      <c r="H801" s="190">
        <v>789</v>
      </c>
      <c r="I801" s="191">
        <v>1530</v>
      </c>
      <c r="J801" s="188">
        <v>249</v>
      </c>
      <c r="K801" s="189">
        <v>63</v>
      </c>
      <c r="L801" s="190">
        <v>1004</v>
      </c>
      <c r="M801" s="188">
        <v>392</v>
      </c>
      <c r="N801" s="193">
        <v>1246</v>
      </c>
      <c r="O801" s="206">
        <v>992</v>
      </c>
      <c r="P801" s="188">
        <v>470</v>
      </c>
      <c r="Q801" s="189">
        <v>735</v>
      </c>
      <c r="R801" s="190">
        <v>699</v>
      </c>
      <c r="S801" s="191">
        <v>844</v>
      </c>
      <c r="T801" s="188">
        <v>165</v>
      </c>
      <c r="U801" s="192">
        <v>121</v>
      </c>
      <c r="V801" s="190">
        <v>909</v>
      </c>
      <c r="W801" s="207">
        <v>510</v>
      </c>
      <c r="X801" s="188">
        <v>388</v>
      </c>
      <c r="Y801" s="192">
        <v>339</v>
      </c>
      <c r="Z801" s="190">
        <v>942</v>
      </c>
      <c r="AA801" s="188">
        <v>1153</v>
      </c>
      <c r="AB801" s="169">
        <f t="shared" si="15048"/>
        <v>8340</v>
      </c>
      <c r="AC801" s="170">
        <f t="shared" si="15049"/>
        <v>8908</v>
      </c>
      <c r="BI801" s="136" t="s">
        <v>33</v>
      </c>
      <c r="BJ801" s="128">
        <f>B801/B808</f>
        <v>4.5822481875131979E-2</v>
      </c>
      <c r="BK801" s="129">
        <f t="shared" ref="BK801" si="15486">C801/C808</f>
        <v>5.0791417516707703E-2</v>
      </c>
      <c r="BL801" s="130">
        <f t="shared" ref="BL801" si="15487">D801/D808</f>
        <v>3.6161335187760782E-2</v>
      </c>
      <c r="BM801" s="131">
        <f t="shared" ref="BM801" si="15488">E801/E808</f>
        <v>5.545286506469501E-2</v>
      </c>
      <c r="BN801" s="128">
        <f t="shared" ref="BN801" si="15489">F801/F808</f>
        <v>3.595641646489104E-2</v>
      </c>
      <c r="BO801" s="129">
        <f t="shared" ref="BO801" si="15490">G801/G808</f>
        <v>7.1786206033295788E-2</v>
      </c>
      <c r="BP801" s="130">
        <f t="shared" ref="BP801" si="15491">H801/H808</f>
        <v>3.8169416090174643E-2</v>
      </c>
      <c r="BQ801" s="131">
        <f t="shared" ref="BQ801" si="15492">I801/I808</f>
        <v>6.9315453268699312E-2</v>
      </c>
      <c r="BR801" s="128">
        <f t="shared" ref="BR801" si="15493">J801/J808</f>
        <v>6.4291247095274978E-2</v>
      </c>
      <c r="BS801" s="129">
        <f t="shared" ref="BS801" si="15494">K801/K808</f>
        <v>1.6544117647058824E-2</v>
      </c>
      <c r="BT801" s="130">
        <f t="shared" ref="BT801" si="15495">L801/L808</f>
        <v>8.3222811671087527E-2</v>
      </c>
      <c r="BU801" s="128">
        <f t="shared" ref="BU801" si="15496">M801/M808</f>
        <v>3.3627863086557436E-2</v>
      </c>
      <c r="BV801" s="132">
        <f t="shared" ref="BV801" si="15497">N801/N808</f>
        <v>5.5419650402526353E-2</v>
      </c>
      <c r="BW801" s="133">
        <f t="shared" ref="BW801" si="15498">O801/O808</f>
        <v>4.5049954586739327E-2</v>
      </c>
      <c r="BX801" s="128">
        <f t="shared" ref="BX801" si="15499">P801/P808</f>
        <v>3.983726055263604E-2</v>
      </c>
      <c r="BY801" s="129">
        <f t="shared" ref="BY801" si="15500">Q801/Q808</f>
        <v>6.399094549886819E-2</v>
      </c>
      <c r="BZ801" s="130">
        <f t="shared" ref="BZ801" si="15501">R801/R808</f>
        <v>4.7785069729286297E-2</v>
      </c>
      <c r="CA801" s="131">
        <f t="shared" ref="CA801" si="15502">S801/S808</f>
        <v>5.7046299425481582E-2</v>
      </c>
      <c r="CB801" s="128">
        <f t="shared" ref="CB801" si="15503">T801/T808</f>
        <v>4.4534412955465584E-2</v>
      </c>
      <c r="CC801" s="129">
        <f t="shared" ref="CC801" si="15504">U801/U808</f>
        <v>3.0875223271242664E-2</v>
      </c>
      <c r="CD801" s="130">
        <f t="shared" ref="CD801" si="15505">V801/V808</f>
        <v>7.6962153924307844E-2</v>
      </c>
      <c r="CE801" s="131">
        <f t="shared" ref="CE801" si="15506">W801/W808</f>
        <v>3.8907537381751602E-2</v>
      </c>
      <c r="CF801" s="128">
        <f t="shared" ref="CF801" si="15507">X801/X808</f>
        <v>3.9069580102708688E-2</v>
      </c>
      <c r="CG801" s="129">
        <f t="shared" ref="CG801" si="15508">Y801/Y808</f>
        <v>5.3043342199968709E-2</v>
      </c>
      <c r="CH801" s="130">
        <f t="shared" ref="CH801" si="15509">Z801/Z808</f>
        <v>4.4082549487575458E-2</v>
      </c>
      <c r="CI801" s="128">
        <f t="shared" ref="CI801" si="15510">AA801/AA808</f>
        <v>4.9523236835323427E-2</v>
      </c>
      <c r="CJ801" s="134">
        <f t="shared" ref="CJ801" si="15511">AB801/AB808</f>
        <v>4.9194542591030552E-2</v>
      </c>
      <c r="CK801" s="135">
        <f t="shared" ref="CK801" si="15512">AC801/AC808</f>
        <v>5.2640287429679009E-2</v>
      </c>
    </row>
    <row r="802" spans="1:89" x14ac:dyDescent="0.2">
      <c r="A802" s="145" t="s">
        <v>34</v>
      </c>
      <c r="B802" s="202">
        <v>134</v>
      </c>
      <c r="C802" s="196">
        <v>466</v>
      </c>
      <c r="D802" s="197">
        <v>96</v>
      </c>
      <c r="E802" s="198">
        <v>261</v>
      </c>
      <c r="F802" s="195">
        <v>324</v>
      </c>
      <c r="G802" s="199">
        <v>714</v>
      </c>
      <c r="H802" s="197">
        <v>374</v>
      </c>
      <c r="I802" s="198">
        <v>756</v>
      </c>
      <c r="J802" s="195">
        <v>55</v>
      </c>
      <c r="K802" s="196">
        <v>36</v>
      </c>
      <c r="L802" s="197">
        <v>309</v>
      </c>
      <c r="M802" s="195">
        <v>317</v>
      </c>
      <c r="N802" s="200">
        <v>475</v>
      </c>
      <c r="O802" s="203">
        <v>798</v>
      </c>
      <c r="P802" s="195">
        <v>235</v>
      </c>
      <c r="Q802" s="196">
        <v>421</v>
      </c>
      <c r="R802" s="197">
        <v>418</v>
      </c>
      <c r="S802" s="198">
        <v>440</v>
      </c>
      <c r="T802" s="195">
        <v>108</v>
      </c>
      <c r="U802" s="199">
        <v>101</v>
      </c>
      <c r="V802" s="197">
        <v>301</v>
      </c>
      <c r="W802" s="204">
        <v>298</v>
      </c>
      <c r="X802" s="195">
        <v>206</v>
      </c>
      <c r="Y802" s="199">
        <v>313</v>
      </c>
      <c r="Z802" s="197">
        <v>536</v>
      </c>
      <c r="AA802" s="195">
        <v>673</v>
      </c>
      <c r="AB802" s="169">
        <f t="shared" si="15048"/>
        <v>3571</v>
      </c>
      <c r="AC802" s="170">
        <f t="shared" si="15049"/>
        <v>5594</v>
      </c>
      <c r="BI802" s="145" t="s">
        <v>34</v>
      </c>
      <c r="BJ802" s="128">
        <f>B802/B808</f>
        <v>9.4319701555571206E-3</v>
      </c>
      <c r="BK802" s="129">
        <f t="shared" ref="BK802" si="15513">C802/C808</f>
        <v>3.2782272247625747E-2</v>
      </c>
      <c r="BL802" s="130">
        <f t="shared" ref="BL802" si="15514">D802/D808</f>
        <v>1.483541956420955E-2</v>
      </c>
      <c r="BM802" s="131">
        <f t="shared" ref="BM802" si="15515">E802/E808</f>
        <v>4.0203327171903884E-2</v>
      </c>
      <c r="BN802" s="128">
        <f t="shared" ref="BN802" si="15516">F802/F808</f>
        <v>1.9612590799031476E-2</v>
      </c>
      <c r="BO802" s="129">
        <f t="shared" ref="BO802" si="15517">G802/G808</f>
        <v>4.4686443860307921E-2</v>
      </c>
      <c r="BP802" s="130">
        <f t="shared" ref="BP802" si="15518">H802/H808</f>
        <v>1.8092980504087853E-2</v>
      </c>
      <c r="BQ802" s="131">
        <f t="shared" ref="BQ802" si="15519">I802/I808</f>
        <v>3.4249988673945547E-2</v>
      </c>
      <c r="BR802" s="128">
        <f t="shared" ref="BR802" si="15520">J802/J808</f>
        <v>1.4200877872450297E-2</v>
      </c>
      <c r="BS802" s="129">
        <f t="shared" ref="BS802" si="15521">K802/K808</f>
        <v>9.4537815126050414E-3</v>
      </c>
      <c r="BT802" s="130">
        <f t="shared" ref="BT802" si="15522">L802/L808</f>
        <v>2.561339522546419E-2</v>
      </c>
      <c r="BU802" s="128">
        <f t="shared" ref="BU802" si="15523">M802/M808</f>
        <v>2.7193960710302823E-2</v>
      </c>
      <c r="BV802" s="132">
        <f t="shared" ref="BV802" si="15524">N802/N808</f>
        <v>2.1127073789085085E-2</v>
      </c>
      <c r="BW802" s="133">
        <f t="shared" ref="BW802" si="15525">O802/O808</f>
        <v>3.6239782016348775E-2</v>
      </c>
      <c r="BX802" s="128">
        <f t="shared" ref="BX802" si="15526">P802/P808</f>
        <v>1.991863027631802E-2</v>
      </c>
      <c r="BY802" s="129">
        <f t="shared" ref="BY802" si="15527">Q802/Q808</f>
        <v>3.6653317081664638E-2</v>
      </c>
      <c r="BZ802" s="130">
        <f t="shared" ref="BZ802" si="15528">R802/R808</f>
        <v>2.8575334974022423E-2</v>
      </c>
      <c r="CA802" s="131">
        <f t="shared" ref="CA802" si="15529">S802/S808</f>
        <v>2.9739776951672861E-2</v>
      </c>
      <c r="CB802" s="128">
        <f t="shared" ref="CB802" si="15530">T802/T808</f>
        <v>2.9149797570850202E-2</v>
      </c>
      <c r="CC802" s="129">
        <f t="shared" ref="CC802" si="15531">U802/U808</f>
        <v>2.5771880581781068E-2</v>
      </c>
      <c r="CD802" s="130">
        <f t="shared" ref="CD802" si="15532">V802/V808</f>
        <v>2.5484717636101939E-2</v>
      </c>
      <c r="CE802" s="131">
        <f t="shared" ref="CE802" si="15533">W802/W808</f>
        <v>2.2734208117180348E-2</v>
      </c>
      <c r="CF802" s="128">
        <f t="shared" ref="CF802" si="15534">X802/X808</f>
        <v>2.07431275803041E-2</v>
      </c>
      <c r="CG802" s="129">
        <f t="shared" ref="CG802" si="15535">Y802/Y808</f>
        <v>4.8975121264277888E-2</v>
      </c>
      <c r="CH802" s="130">
        <f t="shared" ref="CH802" si="15536">Z802/Z808</f>
        <v>2.5083064251953766E-2</v>
      </c>
      <c r="CI802" s="128">
        <f t="shared" ref="CI802" si="15537">AA802/AA808</f>
        <v>2.8906451335795894E-2</v>
      </c>
      <c r="CJ802" s="134">
        <f t="shared" ref="CJ802" si="15538">AB802/AB808</f>
        <v>2.106399419575181E-2</v>
      </c>
      <c r="CK802" s="135">
        <f t="shared" ref="CK802" si="15539">AC802/AC808</f>
        <v>3.305677681652721E-2</v>
      </c>
    </row>
    <row r="803" spans="1:89" x14ac:dyDescent="0.2">
      <c r="A803" s="136" t="s">
        <v>35</v>
      </c>
      <c r="B803" s="205">
        <v>0</v>
      </c>
      <c r="C803" s="189">
        <v>95</v>
      </c>
      <c r="D803" s="190">
        <v>3</v>
      </c>
      <c r="E803" s="191">
        <v>71</v>
      </c>
      <c r="F803" s="188">
        <v>3</v>
      </c>
      <c r="G803" s="192">
        <v>193</v>
      </c>
      <c r="H803" s="190">
        <v>23</v>
      </c>
      <c r="I803" s="191">
        <v>151</v>
      </c>
      <c r="J803" s="188">
        <v>10</v>
      </c>
      <c r="K803" s="189">
        <v>4</v>
      </c>
      <c r="L803" s="190">
        <v>52</v>
      </c>
      <c r="M803" s="188">
        <v>33</v>
      </c>
      <c r="N803" s="193">
        <v>107</v>
      </c>
      <c r="O803" s="206">
        <v>93</v>
      </c>
      <c r="P803" s="188">
        <v>39</v>
      </c>
      <c r="Q803" s="189">
        <v>37</v>
      </c>
      <c r="R803" s="190">
        <v>72</v>
      </c>
      <c r="S803" s="191">
        <v>41</v>
      </c>
      <c r="T803" s="188">
        <v>6</v>
      </c>
      <c r="U803" s="192">
        <v>5</v>
      </c>
      <c r="V803" s="190">
        <v>27</v>
      </c>
      <c r="W803" s="207">
        <v>7</v>
      </c>
      <c r="X803" s="188">
        <v>33</v>
      </c>
      <c r="Y803" s="192">
        <v>20</v>
      </c>
      <c r="Z803" s="190">
        <v>40</v>
      </c>
      <c r="AA803" s="188">
        <v>40</v>
      </c>
      <c r="AB803" s="169">
        <f t="shared" si="15048"/>
        <v>415</v>
      </c>
      <c r="AC803" s="170">
        <f t="shared" si="15049"/>
        <v>790</v>
      </c>
      <c r="BI803" s="136" t="s">
        <v>35</v>
      </c>
      <c r="BJ803" s="128">
        <f>B803/B808</f>
        <v>0</v>
      </c>
      <c r="BK803" s="129">
        <f t="shared" ref="BK803" si="15540">C803/C808</f>
        <v>6.6830812521983824E-3</v>
      </c>
      <c r="BL803" s="130">
        <f t="shared" ref="BL803" si="15541">D803/D808</f>
        <v>4.6360686138154843E-4</v>
      </c>
      <c r="BM803" s="131">
        <f t="shared" ref="BM803" si="15542">E803/E808</f>
        <v>1.0936537276648183E-2</v>
      </c>
      <c r="BN803" s="128">
        <f t="shared" ref="BN803" si="15543">F803/F808</f>
        <v>1.8159806295399514E-4</v>
      </c>
      <c r="BO803" s="129">
        <f t="shared" ref="BO803" si="15544">G803/G808</f>
        <v>1.2079108774565027E-2</v>
      </c>
      <c r="BP803" s="130">
        <f t="shared" ref="BP803" si="15545">H803/H808</f>
        <v>1.1126699240481834E-3</v>
      </c>
      <c r="BQ803" s="131">
        <f t="shared" ref="BQ803" si="15546">I803/I808</f>
        <v>6.840936891224573E-3</v>
      </c>
      <c r="BR803" s="128">
        <f t="shared" ref="BR803" si="15547">J803/J808</f>
        <v>2.5819777949909629E-3</v>
      </c>
      <c r="BS803" s="129">
        <f t="shared" ref="BS803" si="15548">K803/K808</f>
        <v>1.0504201680672268E-3</v>
      </c>
      <c r="BT803" s="130">
        <f t="shared" ref="BT803" si="15549">L803/L808</f>
        <v>4.3103448275862068E-3</v>
      </c>
      <c r="BU803" s="128">
        <f t="shared" ref="BU803" si="15550">M803/M808</f>
        <v>2.8309170455520288E-3</v>
      </c>
      <c r="BV803" s="132">
        <f t="shared" ref="BV803" si="15551">N803/N808</f>
        <v>4.7591513588044303E-3</v>
      </c>
      <c r="BW803" s="133">
        <f t="shared" ref="BW803" si="15552">O803/O808</f>
        <v>4.2234332425068119E-3</v>
      </c>
      <c r="BX803" s="128">
        <f t="shared" ref="BX803" si="15553">P803/P808</f>
        <v>3.3056450245804374E-3</v>
      </c>
      <c r="BY803" s="129">
        <f t="shared" ref="BY803" si="15554">Q803/Q808</f>
        <v>3.2213129026641128E-3</v>
      </c>
      <c r="BZ803" s="130">
        <f t="shared" ref="BZ803" si="15555">R803/R808</f>
        <v>4.9220672682526662E-3</v>
      </c>
      <c r="CA803" s="131">
        <f t="shared" ref="CA803" si="15556">S803/S808</f>
        <v>2.7712064886786076E-3</v>
      </c>
      <c r="CB803" s="128">
        <f t="shared" ref="CB803" si="15557">T803/T808</f>
        <v>1.6194331983805667E-3</v>
      </c>
      <c r="CC803" s="129">
        <f t="shared" ref="CC803" si="15558">U803/U808</f>
        <v>1.2758356723653994E-3</v>
      </c>
      <c r="CD803" s="130">
        <f t="shared" ref="CD803" si="15559">V803/V808</f>
        <v>2.2860045720091439E-3</v>
      </c>
      <c r="CE803" s="131">
        <f t="shared" ref="CE803" si="15560">W803/W808</f>
        <v>5.3402502288678669E-4</v>
      </c>
      <c r="CF803" s="128">
        <f t="shared" ref="CF803" si="15561">X803/X808</f>
        <v>3.3229282046118216E-3</v>
      </c>
      <c r="CG803" s="129">
        <f t="shared" ref="CG803" si="15562">Y803/Y808</f>
        <v>3.1294007197621657E-3</v>
      </c>
      <c r="CH803" s="130">
        <f t="shared" ref="CH803" si="15563">Z803/Z808</f>
        <v>1.8718704665637137E-3</v>
      </c>
      <c r="CI803" s="128">
        <f t="shared" ref="CI803" si="15564">AA803/AA808</f>
        <v>1.7180654582939609E-3</v>
      </c>
      <c r="CJ803" s="134">
        <f t="shared" ref="CJ803" si="15565">AB803/AB808</f>
        <v>2.4479298771316162E-3</v>
      </c>
      <c r="CK803" s="135">
        <f t="shared" ref="CK803" si="15566">AC803/AC808</f>
        <v>4.6683685529239349E-3</v>
      </c>
    </row>
    <row r="804" spans="1:89" x14ac:dyDescent="0.2">
      <c r="A804" s="145" t="s">
        <v>36</v>
      </c>
      <c r="B804" s="202">
        <v>0</v>
      </c>
      <c r="C804" s="196">
        <v>0</v>
      </c>
      <c r="D804" s="197">
        <v>0</v>
      </c>
      <c r="E804" s="198">
        <v>0</v>
      </c>
      <c r="F804" s="195">
        <v>0</v>
      </c>
      <c r="G804" s="199">
        <v>0</v>
      </c>
      <c r="H804" s="197">
        <v>0</v>
      </c>
      <c r="I804" s="198">
        <v>0</v>
      </c>
      <c r="J804" s="195">
        <v>0</v>
      </c>
      <c r="K804" s="199">
        <v>0</v>
      </c>
      <c r="L804" s="197">
        <v>0</v>
      </c>
      <c r="M804" s="195">
        <v>0</v>
      </c>
      <c r="N804" s="200">
        <v>0</v>
      </c>
      <c r="O804" s="203">
        <v>0</v>
      </c>
      <c r="P804" s="195">
        <v>0</v>
      </c>
      <c r="Q804" s="199">
        <v>0</v>
      </c>
      <c r="R804" s="197">
        <v>0</v>
      </c>
      <c r="S804" s="198">
        <v>0</v>
      </c>
      <c r="T804" s="195">
        <v>0</v>
      </c>
      <c r="U804" s="199">
        <v>0</v>
      </c>
      <c r="V804" s="197">
        <v>0</v>
      </c>
      <c r="W804" s="198">
        <v>0</v>
      </c>
      <c r="X804" s="195">
        <v>0</v>
      </c>
      <c r="Y804" s="199">
        <v>0</v>
      </c>
      <c r="Z804" s="197">
        <v>0</v>
      </c>
      <c r="AA804" s="195">
        <v>0</v>
      </c>
      <c r="AB804" s="169">
        <f t="shared" si="15048"/>
        <v>0</v>
      </c>
      <c r="AC804" s="170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71">
        <f t="shared" ref="AB805:AB807" si="15594">SUM(B805,D805,F805,H805,J805,L805,N805,P805,R805,T805,V805,X805,Z805)</f>
        <v>0</v>
      </c>
      <c r="AC805" s="172">
        <f t="shared" ref="AC805:AC807" si="15595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6">C805/C808</f>
        <v>0</v>
      </c>
      <c r="BL805" s="130">
        <f t="shared" ref="BL805" si="15597">D805/D808</f>
        <v>0</v>
      </c>
      <c r="BM805" s="131">
        <f t="shared" ref="BM805" si="15598">E805/E808</f>
        <v>0</v>
      </c>
      <c r="BN805" s="128">
        <f t="shared" ref="BN805" si="15599">F805/F808</f>
        <v>0</v>
      </c>
      <c r="BO805" s="129">
        <f t="shared" ref="BO805" si="15600">G805/G808</f>
        <v>0</v>
      </c>
      <c r="BP805" s="130">
        <f t="shared" ref="BP805" si="15601">H805/H808</f>
        <v>0</v>
      </c>
      <c r="BQ805" s="131">
        <f t="shared" ref="BQ805" si="15602">I805/I808</f>
        <v>0</v>
      </c>
      <c r="BR805" s="128">
        <f t="shared" ref="BR805" si="15603">J805/J808</f>
        <v>0</v>
      </c>
      <c r="BS805" s="129">
        <f t="shared" ref="BS805" si="15604">K805/K808</f>
        <v>0</v>
      </c>
      <c r="BT805" s="130">
        <f t="shared" ref="BT805" si="15605">L805/L808</f>
        <v>0</v>
      </c>
      <c r="BU805" s="128">
        <f t="shared" ref="BU805" si="15606">M805/M808</f>
        <v>0</v>
      </c>
      <c r="BV805" s="132">
        <f t="shared" ref="BV805" si="15607">N805/N808</f>
        <v>0</v>
      </c>
      <c r="BW805" s="133">
        <f t="shared" ref="BW805" si="15608">O805/O808</f>
        <v>0</v>
      </c>
      <c r="BX805" s="128">
        <f t="shared" ref="BX805" si="15609">P805/P808</f>
        <v>0</v>
      </c>
      <c r="BY805" s="129">
        <f t="shared" ref="BY805" si="15610">Q805/Q808</f>
        <v>0</v>
      </c>
      <c r="BZ805" s="130">
        <f t="shared" ref="BZ805" si="15611">R805/R808</f>
        <v>0</v>
      </c>
      <c r="CA805" s="131">
        <f t="shared" ref="CA805" si="15612">S805/S808</f>
        <v>0</v>
      </c>
      <c r="CB805" s="128">
        <f t="shared" ref="CB805" si="15613">T805/T808</f>
        <v>0</v>
      </c>
      <c r="CC805" s="129">
        <f t="shared" ref="CC805" si="15614">U805/U808</f>
        <v>0</v>
      </c>
      <c r="CD805" s="130">
        <f t="shared" ref="CD805" si="15615">V805/V808</f>
        <v>0</v>
      </c>
      <c r="CE805" s="131">
        <f t="shared" ref="CE805" si="15616">W805/W808</f>
        <v>0</v>
      </c>
      <c r="CF805" s="128">
        <f t="shared" ref="CF805" si="15617">X805/X808</f>
        <v>0</v>
      </c>
      <c r="CG805" s="129">
        <f t="shared" ref="CG805" si="15618">Y805/Y808</f>
        <v>0</v>
      </c>
      <c r="CH805" s="130">
        <f t="shared" ref="CH805" si="15619">Z805/Z808</f>
        <v>0</v>
      </c>
      <c r="CI805" s="128">
        <f t="shared" ref="CI805" si="15620">AA805/AA808</f>
        <v>0</v>
      </c>
      <c r="CJ805" s="134">
        <f t="shared" ref="CJ805" si="15621">AB805/AB808</f>
        <v>0</v>
      </c>
      <c r="CK805" s="135">
        <f t="shared" ref="CK805" si="15622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71">
        <f t="shared" si="15594"/>
        <v>0</v>
      </c>
      <c r="AC806" s="172">
        <f t="shared" si="15595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71">
        <f t="shared" si="15594"/>
        <v>0</v>
      </c>
      <c r="AC807" s="172">
        <f t="shared" si="15595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4.25" thickTop="1" thickBot="1" x14ac:dyDescent="0.25">
      <c r="A808" s="266" t="s">
        <v>13</v>
      </c>
      <c r="B808" s="20">
        <f t="shared" ref="B808:AA808" si="15677">SUM(B785:B807)</f>
        <v>14207</v>
      </c>
      <c r="C808" s="21">
        <f t="shared" si="15677"/>
        <v>14215</v>
      </c>
      <c r="D808" s="20">
        <f t="shared" si="15677"/>
        <v>6471</v>
      </c>
      <c r="E808" s="21">
        <f t="shared" si="15677"/>
        <v>6492</v>
      </c>
      <c r="F808" s="20">
        <f t="shared" si="15677"/>
        <v>16520</v>
      </c>
      <c r="G808" s="21">
        <f t="shared" si="15677"/>
        <v>15978</v>
      </c>
      <c r="H808" s="20">
        <f t="shared" si="15677"/>
        <v>20671</v>
      </c>
      <c r="I808" s="21">
        <f t="shared" si="15677"/>
        <v>22073</v>
      </c>
      <c r="J808" s="20">
        <f t="shared" si="15677"/>
        <v>3873</v>
      </c>
      <c r="K808" s="21">
        <f t="shared" si="15677"/>
        <v>3808</v>
      </c>
      <c r="L808" s="20">
        <f t="shared" si="15677"/>
        <v>12064</v>
      </c>
      <c r="M808" s="21">
        <f t="shared" si="15677"/>
        <v>11657</v>
      </c>
      <c r="N808" s="20">
        <f t="shared" si="15677"/>
        <v>22483</v>
      </c>
      <c r="O808" s="21">
        <f t="shared" si="15677"/>
        <v>22020</v>
      </c>
      <c r="P808" s="20">
        <f t="shared" si="15677"/>
        <v>11798</v>
      </c>
      <c r="Q808" s="21">
        <f t="shared" si="15677"/>
        <v>11486</v>
      </c>
      <c r="R808" s="20">
        <f t="shared" si="15677"/>
        <v>14628</v>
      </c>
      <c r="S808" s="21">
        <f t="shared" si="15677"/>
        <v>14795</v>
      </c>
      <c r="T808" s="20">
        <f t="shared" si="15677"/>
        <v>3705</v>
      </c>
      <c r="U808" s="21">
        <f t="shared" si="15677"/>
        <v>3919</v>
      </c>
      <c r="V808" s="20">
        <f t="shared" si="15677"/>
        <v>11811</v>
      </c>
      <c r="W808" s="21">
        <f t="shared" si="15677"/>
        <v>13108</v>
      </c>
      <c r="X808" s="20">
        <f t="shared" si="15677"/>
        <v>9931</v>
      </c>
      <c r="Y808" s="21">
        <f t="shared" si="15677"/>
        <v>6391</v>
      </c>
      <c r="Z808" s="20">
        <f t="shared" si="15677"/>
        <v>21369</v>
      </c>
      <c r="AA808" s="21">
        <f t="shared" si="15677"/>
        <v>23282</v>
      </c>
      <c r="AB808" s="173">
        <f t="shared" ref="AB808:AC808" si="15678">SUM(AB784:AB807)</f>
        <v>169531</v>
      </c>
      <c r="AC808" s="174">
        <f t="shared" si="15678"/>
        <v>169224</v>
      </c>
      <c r="BI808" s="266" t="s">
        <v>13</v>
      </c>
      <c r="BJ808" s="154">
        <f>SUM(BJ784:BJ807)</f>
        <v>1</v>
      </c>
      <c r="BK808" s="155">
        <f t="shared" ref="BK808:CK808" si="15679">SUM(BK784:BK807)</f>
        <v>1</v>
      </c>
      <c r="BL808" s="154">
        <f t="shared" si="15679"/>
        <v>1</v>
      </c>
      <c r="BM808" s="155">
        <f t="shared" si="15679"/>
        <v>1</v>
      </c>
      <c r="BN808" s="154">
        <f t="shared" si="15679"/>
        <v>0.99999999999999989</v>
      </c>
      <c r="BO808" s="155">
        <f t="shared" si="15679"/>
        <v>0.99999999999999989</v>
      </c>
      <c r="BP808" s="154">
        <f t="shared" si="15679"/>
        <v>0.99999999999999989</v>
      </c>
      <c r="BQ808" s="155">
        <f t="shared" si="15679"/>
        <v>1</v>
      </c>
      <c r="BR808" s="154">
        <f t="shared" si="15679"/>
        <v>1</v>
      </c>
      <c r="BS808" s="155">
        <f t="shared" si="15679"/>
        <v>1</v>
      </c>
      <c r="BT808" s="154">
        <f t="shared" si="15679"/>
        <v>0.99999999999999989</v>
      </c>
      <c r="BU808" s="155">
        <f t="shared" si="15679"/>
        <v>1</v>
      </c>
      <c r="BV808" s="154">
        <f t="shared" si="15679"/>
        <v>1</v>
      </c>
      <c r="BW808" s="155">
        <f t="shared" si="15679"/>
        <v>1</v>
      </c>
      <c r="BX808" s="154">
        <f t="shared" si="15679"/>
        <v>0.99999999999999978</v>
      </c>
      <c r="BY808" s="155">
        <f t="shared" si="15679"/>
        <v>1</v>
      </c>
      <c r="BZ808" s="154">
        <f t="shared" si="15679"/>
        <v>1</v>
      </c>
      <c r="CA808" s="155">
        <f t="shared" si="15679"/>
        <v>1.0000000000000002</v>
      </c>
      <c r="CB808" s="154">
        <f t="shared" si="15679"/>
        <v>1.0000000000000002</v>
      </c>
      <c r="CC808" s="155">
        <f t="shared" si="15679"/>
        <v>1</v>
      </c>
      <c r="CD808" s="154">
        <f t="shared" si="15679"/>
        <v>0.99999999999999989</v>
      </c>
      <c r="CE808" s="155">
        <f t="shared" si="15679"/>
        <v>0.99999999999999989</v>
      </c>
      <c r="CF808" s="154">
        <f t="shared" si="15679"/>
        <v>1</v>
      </c>
      <c r="CG808" s="155">
        <f t="shared" si="15679"/>
        <v>1</v>
      </c>
      <c r="CH808" s="154">
        <f t="shared" si="15679"/>
        <v>0.99999999999999989</v>
      </c>
      <c r="CI808" s="155">
        <f t="shared" si="15679"/>
        <v>1</v>
      </c>
      <c r="CJ808" s="154">
        <f t="shared" si="15679"/>
        <v>1</v>
      </c>
      <c r="CK808" s="155">
        <f t="shared" si="15679"/>
        <v>0.99999999999999989</v>
      </c>
    </row>
    <row r="809" spans="1:89" ht="13.5" thickTop="1" x14ac:dyDescent="0.2">
      <c r="A809" s="186"/>
    </row>
    <row r="810" spans="1:89" x14ac:dyDescent="0.2">
      <c r="A810" s="233"/>
    </row>
    <row r="811" spans="1:89" x14ac:dyDescent="0.2">
      <c r="A811" s="300">
        <f>+A780+1</f>
        <v>44588</v>
      </c>
      <c r="B811" s="300"/>
      <c r="C811" s="300"/>
      <c r="D811" s="300"/>
      <c r="BI811" s="305">
        <f>+BI749+2</f>
        <v>44588</v>
      </c>
      <c r="BJ811" s="305"/>
      <c r="BK811" s="305"/>
      <c r="BL811" s="305"/>
    </row>
    <row r="812" spans="1:89" ht="13.5" thickBot="1" x14ac:dyDescent="0.25">
      <c r="AE812" s="269" t="s">
        <v>84</v>
      </c>
    </row>
    <row r="813" spans="1:89" ht="14.25" thickTop="1" thickBot="1" x14ac:dyDescent="0.25">
      <c r="A813" s="296" t="s">
        <v>0</v>
      </c>
      <c r="B813" s="298" t="s">
        <v>1</v>
      </c>
      <c r="C813" s="299"/>
      <c r="D813" s="298" t="s">
        <v>2</v>
      </c>
      <c r="E813" s="299"/>
      <c r="F813" s="298" t="s">
        <v>3</v>
      </c>
      <c r="G813" s="299"/>
      <c r="H813" s="298" t="s">
        <v>4</v>
      </c>
      <c r="I813" s="299"/>
      <c r="J813" s="298" t="s">
        <v>5</v>
      </c>
      <c r="K813" s="299"/>
      <c r="L813" s="298" t="s">
        <v>6</v>
      </c>
      <c r="M813" s="299"/>
      <c r="N813" s="298" t="s">
        <v>7</v>
      </c>
      <c r="O813" s="299"/>
      <c r="P813" s="298" t="s">
        <v>8</v>
      </c>
      <c r="Q813" s="299"/>
      <c r="R813" s="298" t="s">
        <v>9</v>
      </c>
      <c r="S813" s="299"/>
      <c r="T813" s="298" t="s">
        <v>10</v>
      </c>
      <c r="U813" s="299"/>
      <c r="V813" s="298" t="s">
        <v>11</v>
      </c>
      <c r="W813" s="299"/>
      <c r="X813" s="298" t="s">
        <v>12</v>
      </c>
      <c r="Y813" s="299"/>
      <c r="Z813" s="301" t="s">
        <v>40</v>
      </c>
      <c r="AA813" s="302"/>
      <c r="AB813" s="303" t="s">
        <v>41</v>
      </c>
      <c r="AC813" s="304"/>
      <c r="AE813" s="296" t="s">
        <v>0</v>
      </c>
      <c r="AF813" s="298" t="s">
        <v>1</v>
      </c>
      <c r="AG813" s="299"/>
      <c r="AH813" s="298" t="s">
        <v>2</v>
      </c>
      <c r="AI813" s="299"/>
      <c r="AJ813" s="298" t="s">
        <v>3</v>
      </c>
      <c r="AK813" s="299"/>
      <c r="AL813" s="298" t="s">
        <v>4</v>
      </c>
      <c r="AM813" s="299"/>
      <c r="AN813" s="298" t="s">
        <v>5</v>
      </c>
      <c r="AO813" s="299"/>
      <c r="AP813" s="298" t="s">
        <v>6</v>
      </c>
      <c r="AQ813" s="299"/>
      <c r="AR813" s="298" t="s">
        <v>7</v>
      </c>
      <c r="AS813" s="299"/>
      <c r="AT813" s="298" t="s">
        <v>8</v>
      </c>
      <c r="AU813" s="299"/>
      <c r="AV813" s="298" t="s">
        <v>9</v>
      </c>
      <c r="AW813" s="299"/>
      <c r="AX813" s="298" t="s">
        <v>10</v>
      </c>
      <c r="AY813" s="299"/>
      <c r="AZ813" s="298" t="s">
        <v>11</v>
      </c>
      <c r="BA813" s="299"/>
      <c r="BB813" s="298" t="s">
        <v>12</v>
      </c>
      <c r="BC813" s="299"/>
      <c r="BD813" s="301" t="s">
        <v>40</v>
      </c>
      <c r="BE813" s="302"/>
      <c r="BF813" s="303" t="s">
        <v>41</v>
      </c>
      <c r="BG813" s="304"/>
      <c r="BI813" s="296" t="s">
        <v>0</v>
      </c>
      <c r="BJ813" s="298" t="s">
        <v>1</v>
      </c>
      <c r="BK813" s="299"/>
      <c r="BL813" s="298" t="s">
        <v>2</v>
      </c>
      <c r="BM813" s="299"/>
      <c r="BN813" s="298" t="s">
        <v>3</v>
      </c>
      <c r="BO813" s="299"/>
      <c r="BP813" s="298" t="s">
        <v>4</v>
      </c>
      <c r="BQ813" s="299"/>
      <c r="BR813" s="298" t="s">
        <v>5</v>
      </c>
      <c r="BS813" s="299"/>
      <c r="BT813" s="298" t="s">
        <v>6</v>
      </c>
      <c r="BU813" s="299"/>
      <c r="BV813" s="298" t="s">
        <v>7</v>
      </c>
      <c r="BW813" s="299"/>
      <c r="BX813" s="298" t="s">
        <v>8</v>
      </c>
      <c r="BY813" s="299"/>
      <c r="BZ813" s="298" t="s">
        <v>9</v>
      </c>
      <c r="CA813" s="299"/>
      <c r="CB813" s="298" t="s">
        <v>10</v>
      </c>
      <c r="CC813" s="299"/>
      <c r="CD813" s="298" t="s">
        <v>11</v>
      </c>
      <c r="CE813" s="299"/>
      <c r="CF813" s="298" t="s">
        <v>12</v>
      </c>
      <c r="CG813" s="299"/>
      <c r="CH813" s="301" t="s">
        <v>40</v>
      </c>
      <c r="CI813" s="302"/>
      <c r="CJ813" s="298" t="s">
        <v>41</v>
      </c>
      <c r="CK813" s="299"/>
    </row>
    <row r="814" spans="1:89" ht="15" thickTop="1" thickBot="1" x14ac:dyDescent="0.3">
      <c r="A814" s="297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75" t="s">
        <v>14</v>
      </c>
      <c r="AC814" s="176" t="s">
        <v>15</v>
      </c>
      <c r="AE814" s="297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75" t="s">
        <v>14</v>
      </c>
      <c r="BG814" s="176" t="s">
        <v>15</v>
      </c>
      <c r="BI814" s="297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85"/>
      <c r="D815" s="126"/>
      <c r="E815" s="179"/>
      <c r="F815" s="125"/>
      <c r="G815" s="127"/>
      <c r="H815" s="126"/>
      <c r="I815" s="179"/>
      <c r="J815" s="125"/>
      <c r="K815" s="127"/>
      <c r="L815" s="126"/>
      <c r="M815" s="125"/>
      <c r="N815" s="178"/>
      <c r="O815" s="180"/>
      <c r="P815" s="125"/>
      <c r="Q815" s="127"/>
      <c r="R815" s="126"/>
      <c r="S815" s="179"/>
      <c r="T815" s="125"/>
      <c r="U815" s="127"/>
      <c r="V815" s="126"/>
      <c r="W815" s="179"/>
      <c r="X815" s="125"/>
      <c r="Y815" s="127"/>
      <c r="Z815" s="183"/>
      <c r="AA815" s="184"/>
      <c r="AB815" s="169">
        <f>B815+D815+F815+H815+J815+L815+N815+P815+R815+T815+V815+X815+Z815</f>
        <v>0</v>
      </c>
      <c r="AC815" s="170">
        <f>C815+E815+G815+I815+K815+M815+O815+Q815+S815+U815+W815+Y815+AA815</f>
        <v>0</v>
      </c>
      <c r="AE815" s="272" t="str">
        <f>$AE$9</f>
        <v>07:00 - 07:59</v>
      </c>
      <c r="AF815" s="125">
        <f>SUMIF($A$9:$A$32,$AE815,B$815:B$838)</f>
        <v>1697</v>
      </c>
      <c r="AG815" s="185">
        <f t="shared" ref="AG815:AV817" si="15680">SUMIF($A$9:$A$32,$AE815,C$815:C$838)</f>
        <v>749</v>
      </c>
      <c r="AH815" s="126">
        <f t="shared" si="15680"/>
        <v>604</v>
      </c>
      <c r="AI815" s="179">
        <f t="shared" si="15680"/>
        <v>567</v>
      </c>
      <c r="AJ815" s="125">
        <f t="shared" si="15680"/>
        <v>1862</v>
      </c>
      <c r="AK815" s="127">
        <f t="shared" si="15680"/>
        <v>996</v>
      </c>
      <c r="AL815" s="126">
        <f t="shared" si="15680"/>
        <v>2047</v>
      </c>
      <c r="AM815" s="179">
        <f t="shared" si="15680"/>
        <v>1405</v>
      </c>
      <c r="AN815" s="125">
        <f t="shared" si="15680"/>
        <v>165</v>
      </c>
      <c r="AO815" s="127">
        <f t="shared" si="15680"/>
        <v>597</v>
      </c>
      <c r="AP815" s="126">
        <f t="shared" si="15680"/>
        <v>620</v>
      </c>
      <c r="AQ815" s="125">
        <f t="shared" si="15680"/>
        <v>1656</v>
      </c>
      <c r="AR815" s="178">
        <f t="shared" si="15680"/>
        <v>1655</v>
      </c>
      <c r="AS815" s="180">
        <f t="shared" si="15680"/>
        <v>2445</v>
      </c>
      <c r="AT815" s="125">
        <f t="shared" si="15680"/>
        <v>1203</v>
      </c>
      <c r="AU815" s="127">
        <f t="shared" si="15680"/>
        <v>1010</v>
      </c>
      <c r="AV815" s="126">
        <f t="shared" si="15680"/>
        <v>1418</v>
      </c>
      <c r="AW815" s="179">
        <f t="shared" ref="AW815:BE817" si="15681">SUMIF($A$9:$A$32,$AE815,S$815:S$838)</f>
        <v>1048</v>
      </c>
      <c r="AX815" s="125">
        <f t="shared" si="15681"/>
        <v>200</v>
      </c>
      <c r="AY815" s="127">
        <f t="shared" si="15681"/>
        <v>675</v>
      </c>
      <c r="AZ815" s="126">
        <f t="shared" si="15681"/>
        <v>536</v>
      </c>
      <c r="BA815" s="179">
        <f t="shared" si="15681"/>
        <v>1346</v>
      </c>
      <c r="BB815" s="125">
        <f t="shared" si="15681"/>
        <v>878</v>
      </c>
      <c r="BC815" s="127">
        <f t="shared" si="15681"/>
        <v>938</v>
      </c>
      <c r="BD815" s="183">
        <f t="shared" si="15681"/>
        <v>1830</v>
      </c>
      <c r="BE815" s="184">
        <f t="shared" si="15681"/>
        <v>1618</v>
      </c>
      <c r="BF815" s="169">
        <f>AF815+AH815+AJ815+AL815+AN815+AP815+AR815+AT815+AV815+AX815+AZ815+BB815+BD815</f>
        <v>14715</v>
      </c>
      <c r="BG815" s="170">
        <f>AG815+AI815+AK815+AM815+AO815+AQ815+AS815+AU815+AW815+AY815+BA815+BC815+BE815</f>
        <v>15050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2">
      <c r="A816" s="136" t="s">
        <v>17</v>
      </c>
      <c r="B816" s="188">
        <v>177</v>
      </c>
      <c r="C816" s="189">
        <v>0</v>
      </c>
      <c r="D816" s="190">
        <v>85</v>
      </c>
      <c r="E816" s="191">
        <v>1</v>
      </c>
      <c r="F816" s="188">
        <v>333</v>
      </c>
      <c r="G816" s="192">
        <v>9</v>
      </c>
      <c r="H816" s="190">
        <v>247</v>
      </c>
      <c r="I816" s="191">
        <v>22</v>
      </c>
      <c r="J816" s="188">
        <v>8</v>
      </c>
      <c r="K816" s="192">
        <v>10</v>
      </c>
      <c r="L816" s="190">
        <v>13</v>
      </c>
      <c r="M816" s="188">
        <v>36</v>
      </c>
      <c r="N816" s="193">
        <v>73</v>
      </c>
      <c r="O816" s="194">
        <v>74</v>
      </c>
      <c r="P816" s="188">
        <v>23</v>
      </c>
      <c r="Q816" s="192">
        <v>47</v>
      </c>
      <c r="R816" s="190">
        <v>13</v>
      </c>
      <c r="S816" s="191">
        <v>48</v>
      </c>
      <c r="T816" s="188">
        <v>0</v>
      </c>
      <c r="U816" s="192">
        <v>0</v>
      </c>
      <c r="V816" s="190">
        <v>2</v>
      </c>
      <c r="W816" s="191">
        <v>0</v>
      </c>
      <c r="X816" s="188">
        <v>0</v>
      </c>
      <c r="Y816" s="192">
        <v>0</v>
      </c>
      <c r="Z816" s="190">
        <v>0</v>
      </c>
      <c r="AA816" s="188">
        <v>0</v>
      </c>
      <c r="AB816" s="169">
        <f t="shared" ref="AB816:AB835" si="15709">B816+D816+F816+H816+J816+L816+N816+P816+R816+T816+V816+X816+Z816</f>
        <v>974</v>
      </c>
      <c r="AC816" s="170">
        <f t="shared" ref="AC816:AC835" si="15710">C816+E816+G816+I816+K816+M816+O816+Q816+S816+U816+W816+Y816+AA816</f>
        <v>247</v>
      </c>
      <c r="AE816" s="274" t="str">
        <f>$AE$10</f>
        <v>08:00 - 08:59</v>
      </c>
      <c r="AF816" s="125">
        <f>SUMIF($A$9:$A$32,$AE816,B$815:B$838)</f>
        <v>1413</v>
      </c>
      <c r="AG816" s="189">
        <f t="shared" si="15680"/>
        <v>606</v>
      </c>
      <c r="AH816" s="190">
        <f t="shared" si="15680"/>
        <v>462</v>
      </c>
      <c r="AI816" s="191">
        <f t="shared" si="15680"/>
        <v>504</v>
      </c>
      <c r="AJ816" s="275">
        <f t="shared" si="15680"/>
        <v>1587</v>
      </c>
      <c r="AK816" s="192">
        <f t="shared" si="15680"/>
        <v>734</v>
      </c>
      <c r="AL816" s="190">
        <f t="shared" si="15680"/>
        <v>1715</v>
      </c>
      <c r="AM816" s="191">
        <f t="shared" si="15680"/>
        <v>1053</v>
      </c>
      <c r="AN816" s="275">
        <f t="shared" si="15680"/>
        <v>140</v>
      </c>
      <c r="AO816" s="192">
        <f t="shared" si="15680"/>
        <v>514</v>
      </c>
      <c r="AP816" s="190">
        <f t="shared" si="15680"/>
        <v>479</v>
      </c>
      <c r="AQ816" s="275">
        <f t="shared" si="15680"/>
        <v>1507</v>
      </c>
      <c r="AR816" s="193">
        <f t="shared" si="15680"/>
        <v>1338</v>
      </c>
      <c r="AS816" s="194">
        <f t="shared" si="15680"/>
        <v>2046</v>
      </c>
      <c r="AT816" s="275">
        <f t="shared" si="15680"/>
        <v>914</v>
      </c>
      <c r="AU816" s="192">
        <f t="shared" si="15680"/>
        <v>864</v>
      </c>
      <c r="AV816" s="190">
        <f t="shared" si="15680"/>
        <v>1264</v>
      </c>
      <c r="AW816" s="191">
        <f t="shared" si="15681"/>
        <v>953</v>
      </c>
      <c r="AX816" s="275">
        <f t="shared" si="15681"/>
        <v>135</v>
      </c>
      <c r="AY816" s="192">
        <f t="shared" si="15681"/>
        <v>525</v>
      </c>
      <c r="AZ816" s="190">
        <f t="shared" si="15681"/>
        <v>428</v>
      </c>
      <c r="BA816" s="191">
        <f t="shared" si="15681"/>
        <v>1215</v>
      </c>
      <c r="BB816" s="275">
        <f t="shared" si="15681"/>
        <v>742</v>
      </c>
      <c r="BC816" s="192">
        <f t="shared" si="15681"/>
        <v>714</v>
      </c>
      <c r="BD816" s="190">
        <f t="shared" si="15681"/>
        <v>1589</v>
      </c>
      <c r="BE816" s="275">
        <f t="shared" si="15681"/>
        <v>1214</v>
      </c>
      <c r="BF816" s="171">
        <f>SUM(AF816,AH816,AJ816,AL816,AN816,AP816,AR816,AT816,AV816,AX816,AZ816,BB816,BD816)</f>
        <v>12206</v>
      </c>
      <c r="BG816" s="172">
        <f>SUM(AG816,AI816,AK816,AM816,AO816,AQ816,AS816,AU816,AW816,AY816,BA816,BC816,BE816)</f>
        <v>12449</v>
      </c>
      <c r="BI816" s="136" t="s">
        <v>17</v>
      </c>
      <c r="BJ816" s="128">
        <f>B816/B839</f>
        <v>1.257459505541347E-2</v>
      </c>
      <c r="BK816" s="129">
        <f t="shared" ref="BK816" si="15711">C816/C839</f>
        <v>0</v>
      </c>
      <c r="BL816" s="130">
        <f t="shared" ref="BL816" si="15712">D816/D839</f>
        <v>1.303680981595092E-2</v>
      </c>
      <c r="BM816" s="131">
        <f t="shared" ref="BM816" si="15713">E816/E839</f>
        <v>1.5649452269170578E-4</v>
      </c>
      <c r="BN816" s="128">
        <f t="shared" ref="BN816" si="15714">F816/F839</f>
        <v>2.0261636750836629E-2</v>
      </c>
      <c r="BO816" s="129">
        <f t="shared" ref="BO816" si="15715">G816/G839</f>
        <v>5.6789500252397778E-4</v>
      </c>
      <c r="BP816" s="130">
        <f t="shared" ref="BP816" si="15716">H816/H839</f>
        <v>1.2135206838950575E-2</v>
      </c>
      <c r="BQ816" s="131">
        <f t="shared" ref="BQ816" si="15717">I816/I839</f>
        <v>1.0141987829614604E-3</v>
      </c>
      <c r="BR816" s="128">
        <f t="shared" ref="BR816" si="15718">J816/J839</f>
        <v>2.0186727226848347E-3</v>
      </c>
      <c r="BS816" s="129">
        <f t="shared" ref="BS816" si="15719">K816/K839</f>
        <v>2.5953802232026994E-3</v>
      </c>
      <c r="BT816" s="130">
        <f t="shared" ref="BT816" si="15720">L816/L839</f>
        <v>1.0807215894920608E-3</v>
      </c>
      <c r="BU816" s="128">
        <f t="shared" ref="BU816" si="15721">M816/M839</f>
        <v>3.0695770804911324E-3</v>
      </c>
      <c r="BV816" s="132">
        <f t="shared" ref="BV816" si="15722">N816/N839</f>
        <v>3.2979444318951886E-3</v>
      </c>
      <c r="BW816" s="133">
        <f t="shared" ref="BW816" si="15723">O816/O839</f>
        <v>3.3560090702947844E-3</v>
      </c>
      <c r="BX816" s="128">
        <f t="shared" ref="BX816" si="15724">P816/P839</f>
        <v>2.0164825530422583E-3</v>
      </c>
      <c r="BY816" s="129">
        <f t="shared" ref="BY816" si="15725">Q816/Q839</f>
        <v>4.2254787377506067E-3</v>
      </c>
      <c r="BZ816" s="130">
        <f t="shared" ref="BZ816" si="15726">R816/R839</f>
        <v>9.0441074161680813E-4</v>
      </c>
      <c r="CA816" s="131">
        <f t="shared" ref="CA816" si="15727">S816/S839</f>
        <v>3.2926327342570998E-3</v>
      </c>
      <c r="CB816" s="128">
        <f t="shared" ref="CB816" si="15728">T816/T839</f>
        <v>0</v>
      </c>
      <c r="CC816" s="129">
        <f t="shared" ref="CC816" si="15729">U816/U839</f>
        <v>0</v>
      </c>
      <c r="CD816" s="130">
        <f t="shared" ref="CD816" si="15730">V816/V839</f>
        <v>1.700824900076537E-4</v>
      </c>
      <c r="CE816" s="131">
        <f t="shared" ref="CE816" si="15731">W816/W839</f>
        <v>0</v>
      </c>
      <c r="CF816" s="128">
        <f t="shared" ref="CF816" si="15732">X816/X839</f>
        <v>0</v>
      </c>
      <c r="CG816" s="129">
        <f t="shared" ref="CG816" si="15733">Y816/Y839</f>
        <v>0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5.8242441637964028E-3</v>
      </c>
      <c r="CK816" s="135">
        <f t="shared" ref="CK816" si="15737">AC816/AC839</f>
        <v>1.4796000886561995E-3</v>
      </c>
    </row>
    <row r="817" spans="1:89" ht="13.5" thickBot="1" x14ac:dyDescent="0.25">
      <c r="A817" s="145" t="s">
        <v>18</v>
      </c>
      <c r="B817" s="195">
        <v>844</v>
      </c>
      <c r="C817" s="196">
        <v>94</v>
      </c>
      <c r="D817" s="197">
        <v>425</v>
      </c>
      <c r="E817" s="198">
        <v>101</v>
      </c>
      <c r="F817" s="195">
        <v>1536</v>
      </c>
      <c r="G817" s="199">
        <v>244</v>
      </c>
      <c r="H817" s="197">
        <v>1104</v>
      </c>
      <c r="I817" s="198">
        <v>331</v>
      </c>
      <c r="J817" s="195">
        <v>43</v>
      </c>
      <c r="K817" s="199">
        <v>114</v>
      </c>
      <c r="L817" s="197">
        <v>230</v>
      </c>
      <c r="M817" s="195">
        <v>456</v>
      </c>
      <c r="N817" s="200">
        <v>699</v>
      </c>
      <c r="O817" s="201">
        <v>984</v>
      </c>
      <c r="P817" s="195">
        <v>351</v>
      </c>
      <c r="Q817" s="199">
        <v>504</v>
      </c>
      <c r="R817" s="197">
        <v>455</v>
      </c>
      <c r="S817" s="198">
        <v>457</v>
      </c>
      <c r="T817" s="195">
        <v>42</v>
      </c>
      <c r="U817" s="199">
        <v>258</v>
      </c>
      <c r="V817" s="197">
        <v>191</v>
      </c>
      <c r="W817" s="198">
        <v>616</v>
      </c>
      <c r="X817" s="195">
        <v>346</v>
      </c>
      <c r="Y817" s="199">
        <v>267</v>
      </c>
      <c r="Z817" s="197">
        <v>874</v>
      </c>
      <c r="AA817" s="195">
        <v>470</v>
      </c>
      <c r="AB817" s="169">
        <f t="shared" si="15709"/>
        <v>7140</v>
      </c>
      <c r="AC817" s="170">
        <f t="shared" si="15710"/>
        <v>4896</v>
      </c>
      <c r="AE817" s="272">
        <f>$AE$11</f>
        <v>0</v>
      </c>
      <c r="AF817" s="125">
        <f>SUMIF($A$9:$A$32,$AE817,B$815:B$838)</f>
        <v>0</v>
      </c>
      <c r="AG817" s="196">
        <f t="shared" si="15680"/>
        <v>0</v>
      </c>
      <c r="AH817" s="197">
        <f t="shared" si="15680"/>
        <v>0</v>
      </c>
      <c r="AI817" s="198">
        <f t="shared" si="15680"/>
        <v>0</v>
      </c>
      <c r="AJ817" s="195">
        <f t="shared" si="15680"/>
        <v>0</v>
      </c>
      <c r="AK817" s="199">
        <f t="shared" si="15680"/>
        <v>0</v>
      </c>
      <c r="AL817" s="197">
        <f t="shared" si="15680"/>
        <v>0</v>
      </c>
      <c r="AM817" s="198">
        <f t="shared" si="15680"/>
        <v>0</v>
      </c>
      <c r="AN817" s="195">
        <f t="shared" si="15680"/>
        <v>0</v>
      </c>
      <c r="AO817" s="199">
        <f t="shared" si="15680"/>
        <v>0</v>
      </c>
      <c r="AP817" s="197">
        <f t="shared" si="15680"/>
        <v>0</v>
      </c>
      <c r="AQ817" s="195">
        <f t="shared" si="15680"/>
        <v>0</v>
      </c>
      <c r="AR817" s="200">
        <f t="shared" si="15680"/>
        <v>0</v>
      </c>
      <c r="AS817" s="201">
        <f t="shared" si="15680"/>
        <v>0</v>
      </c>
      <c r="AT817" s="195">
        <f t="shared" si="15680"/>
        <v>0</v>
      </c>
      <c r="AU817" s="199">
        <f t="shared" si="15680"/>
        <v>0</v>
      </c>
      <c r="AV817" s="197">
        <f t="shared" si="15680"/>
        <v>0</v>
      </c>
      <c r="AW817" s="198">
        <f t="shared" si="15681"/>
        <v>0</v>
      </c>
      <c r="AX817" s="195">
        <f t="shared" si="15681"/>
        <v>0</v>
      </c>
      <c r="AY817" s="199">
        <f t="shared" si="15681"/>
        <v>0</v>
      </c>
      <c r="AZ817" s="197">
        <f t="shared" si="15681"/>
        <v>0</v>
      </c>
      <c r="BA817" s="198">
        <f t="shared" si="15681"/>
        <v>0</v>
      </c>
      <c r="BB817" s="195">
        <f t="shared" si="15681"/>
        <v>0</v>
      </c>
      <c r="BC817" s="199">
        <f t="shared" si="15681"/>
        <v>0</v>
      </c>
      <c r="BD817" s="197">
        <f t="shared" si="15681"/>
        <v>0</v>
      </c>
      <c r="BE817" s="195">
        <f t="shared" si="15681"/>
        <v>0</v>
      </c>
      <c r="BF817" s="171">
        <f>SUM(AF817,AH817,AJ817,AL817,AN817,AP817,AR817,AT817,AV817,AX817,AZ817,BB817,BD817)</f>
        <v>0</v>
      </c>
      <c r="BG817" s="172">
        <f>SUM(AG817,AI817,AK817,AM817,AO817,AQ817,AS817,AU817,AW817,AY817,BA817,BC817,BE817)</f>
        <v>0</v>
      </c>
      <c r="BI817" s="145" t="s">
        <v>18</v>
      </c>
      <c r="BJ817" s="128">
        <f>B817/B839</f>
        <v>5.9960215970446151E-2</v>
      </c>
      <c r="BK817" s="129">
        <f t="shared" ref="BK817" si="15738">C817/C839</f>
        <v>6.6808813077469794E-3</v>
      </c>
      <c r="BL817" s="130">
        <f t="shared" ref="BL817" si="15739">D817/D839</f>
        <v>6.51840490797546E-2</v>
      </c>
      <c r="BM817" s="131">
        <f t="shared" ref="BM817" si="15740">E817/E839</f>
        <v>1.5805946791862285E-2</v>
      </c>
      <c r="BN817" s="128">
        <f t="shared" ref="BN817" si="15741">F817/F839</f>
        <v>9.3459081229084265E-2</v>
      </c>
      <c r="BO817" s="129">
        <f t="shared" ref="BO817" si="15742">G817/G839</f>
        <v>1.5396264512872286E-2</v>
      </c>
      <c r="BP817" s="130">
        <f t="shared" ref="BP817" si="15743">H817/H839</f>
        <v>5.4239952834823621E-2</v>
      </c>
      <c r="BQ817" s="131">
        <f t="shared" ref="BQ817" si="15744">I817/I839</f>
        <v>1.5259081689101972E-2</v>
      </c>
      <c r="BR817" s="128">
        <f t="shared" ref="BR817" si="15745">J817/J839</f>
        <v>1.0850365884430987E-2</v>
      </c>
      <c r="BS817" s="129">
        <f t="shared" ref="BS817" si="15746">K817/K839</f>
        <v>2.958733454451077E-2</v>
      </c>
      <c r="BT817" s="130">
        <f t="shared" ref="BT817" si="15747">L817/L839</f>
        <v>1.9120458891013385E-2</v>
      </c>
      <c r="BU817" s="128">
        <f t="shared" ref="BU817" si="15748">M817/M839</f>
        <v>3.8881309686221006E-2</v>
      </c>
      <c r="BV817" s="132">
        <f t="shared" ref="BV817" si="15749">N817/N839</f>
        <v>3.1578947368421054E-2</v>
      </c>
      <c r="BW817" s="133">
        <f t="shared" ref="BW817" si="15750">O817/O839</f>
        <v>4.4625850340136053E-2</v>
      </c>
      <c r="BX817" s="128">
        <f t="shared" ref="BX817" si="15751">P817/P839</f>
        <v>3.0773277222514467E-2</v>
      </c>
      <c r="BY817" s="129">
        <f t="shared" ref="BY817" si="15752">Q817/Q839</f>
        <v>4.5311516677155446E-2</v>
      </c>
      <c r="BZ817" s="130">
        <f t="shared" ref="BZ817" si="15753">R817/R839</f>
        <v>3.1654375956588286E-2</v>
      </c>
      <c r="CA817" s="131">
        <f t="shared" ref="CA817" si="15754">S817/S839</f>
        <v>3.134860749073947E-2</v>
      </c>
      <c r="CB817" s="128">
        <f t="shared" ref="CB817" si="15755">T817/T839</f>
        <v>1.1360562618339193E-2</v>
      </c>
      <c r="CC817" s="129">
        <f t="shared" ref="CC817" si="15756">U817/U839</f>
        <v>6.671838634600466E-2</v>
      </c>
      <c r="CD817" s="130">
        <f t="shared" ref="CD817" si="15757">V817/V839</f>
        <v>1.6242877795730928E-2</v>
      </c>
      <c r="CE817" s="131">
        <f t="shared" ref="CE817" si="15758">W817/W839</f>
        <v>4.7497879558948262E-2</v>
      </c>
      <c r="CF817" s="128">
        <f t="shared" ref="CF817" si="15759">X817/X839</f>
        <v>3.5552815454171806E-2</v>
      </c>
      <c r="CG817" s="129">
        <f t="shared" ref="CG817" si="15760">Y817/Y839</f>
        <v>4.2374226313283608E-2</v>
      </c>
      <c r="CH817" s="130">
        <f t="shared" ref="CH817" si="15761">Z817/Z839</f>
        <v>4.2116422513492673E-2</v>
      </c>
      <c r="CI817" s="128">
        <f t="shared" ref="CI817" si="15762">AA817/AA839</f>
        <v>2.091863984333274E-2</v>
      </c>
      <c r="CJ817" s="134">
        <f t="shared" ref="CJ817" si="15763">AB817/AB839</f>
        <v>4.2695177956371989E-2</v>
      </c>
      <c r="CK817" s="135">
        <f t="shared" ref="CK817" si="15764">AC817/AC839</f>
        <v>2.9328429287695357E-2</v>
      </c>
    </row>
    <row r="818" spans="1:89" ht="14.25" thickTop="1" thickBot="1" x14ac:dyDescent="0.25">
      <c r="A818" s="136" t="s">
        <v>19</v>
      </c>
      <c r="B818" s="188">
        <v>1438</v>
      </c>
      <c r="C818" s="189">
        <v>378</v>
      </c>
      <c r="D818" s="190">
        <v>608</v>
      </c>
      <c r="E818" s="191">
        <v>395</v>
      </c>
      <c r="F818" s="188">
        <v>1721</v>
      </c>
      <c r="G818" s="192">
        <v>645</v>
      </c>
      <c r="H818" s="190">
        <v>1745</v>
      </c>
      <c r="I818" s="191">
        <v>828</v>
      </c>
      <c r="J818" s="188">
        <v>103</v>
      </c>
      <c r="K818" s="192">
        <v>304</v>
      </c>
      <c r="L818" s="190">
        <v>436</v>
      </c>
      <c r="M818" s="188">
        <v>986</v>
      </c>
      <c r="N818" s="193">
        <v>1275</v>
      </c>
      <c r="O818" s="194">
        <v>1806</v>
      </c>
      <c r="P818" s="188">
        <v>931</v>
      </c>
      <c r="Q818" s="192">
        <v>947</v>
      </c>
      <c r="R818" s="190">
        <v>1102</v>
      </c>
      <c r="S818" s="191">
        <v>937</v>
      </c>
      <c r="T818" s="188">
        <v>148</v>
      </c>
      <c r="U818" s="192">
        <v>518</v>
      </c>
      <c r="V818" s="190">
        <v>488</v>
      </c>
      <c r="W818" s="191">
        <v>1288</v>
      </c>
      <c r="X818" s="188">
        <v>683</v>
      </c>
      <c r="Y818" s="192">
        <v>621</v>
      </c>
      <c r="Z818" s="190">
        <v>1588</v>
      </c>
      <c r="AA818" s="188">
        <v>1116</v>
      </c>
      <c r="AB818" s="169">
        <f t="shared" si="15709"/>
        <v>12266</v>
      </c>
      <c r="AC818" s="170">
        <f t="shared" si="15710"/>
        <v>10769</v>
      </c>
      <c r="AE818" s="266" t="s">
        <v>13</v>
      </c>
      <c r="AF818" s="20">
        <f t="shared" ref="AF818:BG818" si="15765">SUM(AF815:AF817)</f>
        <v>3110</v>
      </c>
      <c r="AG818" s="21">
        <f t="shared" si="15765"/>
        <v>1355</v>
      </c>
      <c r="AH818" s="20">
        <f t="shared" si="15765"/>
        <v>1066</v>
      </c>
      <c r="AI818" s="21">
        <f t="shared" si="15765"/>
        <v>1071</v>
      </c>
      <c r="AJ818" s="20">
        <f t="shared" si="15765"/>
        <v>3449</v>
      </c>
      <c r="AK818" s="21">
        <f t="shared" si="15765"/>
        <v>1730</v>
      </c>
      <c r="AL818" s="20">
        <f t="shared" si="15765"/>
        <v>3762</v>
      </c>
      <c r="AM818" s="21">
        <f t="shared" si="15765"/>
        <v>2458</v>
      </c>
      <c r="AN818" s="20">
        <f t="shared" si="15765"/>
        <v>305</v>
      </c>
      <c r="AO818" s="21">
        <f t="shared" si="15765"/>
        <v>1111</v>
      </c>
      <c r="AP818" s="20">
        <f t="shared" si="15765"/>
        <v>1099</v>
      </c>
      <c r="AQ818" s="21">
        <f t="shared" si="15765"/>
        <v>3163</v>
      </c>
      <c r="AR818" s="20">
        <f t="shared" si="15765"/>
        <v>2993</v>
      </c>
      <c r="AS818" s="21">
        <f t="shared" si="15765"/>
        <v>4491</v>
      </c>
      <c r="AT818" s="20">
        <f t="shared" si="15765"/>
        <v>2117</v>
      </c>
      <c r="AU818" s="21">
        <f t="shared" si="15765"/>
        <v>1874</v>
      </c>
      <c r="AV818" s="20">
        <f t="shared" si="15765"/>
        <v>2682</v>
      </c>
      <c r="AW818" s="21">
        <f t="shared" si="15765"/>
        <v>2001</v>
      </c>
      <c r="AX818" s="20">
        <f t="shared" si="15765"/>
        <v>335</v>
      </c>
      <c r="AY818" s="21">
        <f t="shared" si="15765"/>
        <v>1200</v>
      </c>
      <c r="AZ818" s="20">
        <f t="shared" si="15765"/>
        <v>964</v>
      </c>
      <c r="BA818" s="21">
        <f t="shared" si="15765"/>
        <v>2561</v>
      </c>
      <c r="BB818" s="20">
        <f t="shared" si="15765"/>
        <v>1620</v>
      </c>
      <c r="BC818" s="21">
        <f t="shared" si="15765"/>
        <v>1652</v>
      </c>
      <c r="BD818" s="20">
        <f t="shared" si="15765"/>
        <v>3419</v>
      </c>
      <c r="BE818" s="21">
        <f t="shared" si="15765"/>
        <v>2832</v>
      </c>
      <c r="BF818" s="173">
        <f t="shared" si="15765"/>
        <v>26921</v>
      </c>
      <c r="BG818" s="174">
        <f t="shared" si="15765"/>
        <v>27499</v>
      </c>
      <c r="BI818" s="136" t="s">
        <v>19</v>
      </c>
      <c r="BJ818" s="128">
        <f>B818/B839</f>
        <v>0.10215970446149475</v>
      </c>
      <c r="BK818" s="129">
        <f t="shared" ref="BK818" si="15766">C818/C839</f>
        <v>2.6865671641791045E-2</v>
      </c>
      <c r="BL818" s="130">
        <f t="shared" ref="BL818" si="15767">D818/D839</f>
        <v>9.3251533742331291E-2</v>
      </c>
      <c r="BM818" s="131">
        <f t="shared" ref="BM818" si="15768">E818/E839</f>
        <v>6.1815336463223784E-2</v>
      </c>
      <c r="BN818" s="128">
        <f t="shared" ref="BN818" si="15769">F818/F839</f>
        <v>0.10471554609066018</v>
      </c>
      <c r="BO818" s="129">
        <f t="shared" ref="BO818" si="15770">G818/G839</f>
        <v>4.0699141847551738E-2</v>
      </c>
      <c r="BP818" s="130">
        <f t="shared" ref="BP818" si="15771">H818/H839</f>
        <v>8.5732534145622485E-2</v>
      </c>
      <c r="BQ818" s="131">
        <f t="shared" ref="BQ818" si="15772">I818/I839</f>
        <v>3.8170754195094969E-2</v>
      </c>
      <c r="BR818" s="128">
        <f t="shared" ref="BR818" si="15773">J818/J839</f>
        <v>2.5990411304567248E-2</v>
      </c>
      <c r="BS818" s="129">
        <f t="shared" ref="BS818" si="15774">K818/K839</f>
        <v>7.8899558785362062E-2</v>
      </c>
      <c r="BT818" s="130">
        <f t="shared" ref="BT818" si="15775">L818/L839</f>
        <v>3.6245739462964499E-2</v>
      </c>
      <c r="BU818" s="128">
        <f t="shared" ref="BU818" si="15776">M818/M839</f>
        <v>8.4072305593451566E-2</v>
      </c>
      <c r="BV818" s="132">
        <f t="shared" ref="BV818" si="15777">N818/N839</f>
        <v>5.7601084255703636E-2</v>
      </c>
      <c r="BW818" s="133">
        <f t="shared" ref="BW818" si="15778">O818/O839</f>
        <v>8.1904761904761911E-2</v>
      </c>
      <c r="BX818" s="128">
        <f t="shared" ref="BX818" si="15779">P818/P839</f>
        <v>8.162370682097142E-2</v>
      </c>
      <c r="BY818" s="129">
        <f t="shared" ref="BY818" si="15780">Q818/Q839</f>
        <v>8.5138901375528181E-2</v>
      </c>
      <c r="BZ818" s="130">
        <f t="shared" ref="BZ818" si="15781">R818/R839</f>
        <v>7.6666202866286351E-2</v>
      </c>
      <c r="CA818" s="131">
        <f t="shared" ref="CA818" si="15782">S818/S839</f>
        <v>6.4274934833310468E-2</v>
      </c>
      <c r="CB818" s="128">
        <f t="shared" ref="CB818" si="15783">T818/T839</f>
        <v>4.0032458750338111E-2</v>
      </c>
      <c r="CC818" s="129">
        <f t="shared" ref="CC818" si="15784">U818/U839</f>
        <v>0.13395396948538918</v>
      </c>
      <c r="CD818" s="130">
        <f t="shared" ref="CD818" si="15785">V818/V839</f>
        <v>4.1500127561867509E-2</v>
      </c>
      <c r="CE818" s="131">
        <f t="shared" ref="CE818" si="15786">W818/W839</f>
        <v>9.9313748168709998E-2</v>
      </c>
      <c r="CF818" s="128">
        <f t="shared" ref="CF818" si="15787">X818/X839</f>
        <v>7.0180846691327584E-2</v>
      </c>
      <c r="CG818" s="129">
        <f t="shared" ref="CG818" si="15788">Y818/Y839</f>
        <v>9.8555784796064111E-2</v>
      </c>
      <c r="CH818" s="130">
        <f t="shared" ref="CH818" si="15789">Z818/Z839</f>
        <v>7.6522744795682343E-2</v>
      </c>
      <c r="CI818" s="128">
        <f t="shared" ref="CI818" si="15790">AA818/AA839</f>
        <v>4.967064269182838E-2</v>
      </c>
      <c r="CJ818" s="134">
        <f t="shared" ref="CJ818" si="15791">AB818/AB839</f>
        <v>7.334720627631075E-2</v>
      </c>
      <c r="CK818" s="135">
        <f t="shared" ref="CK818" si="15792">AC818/AC839</f>
        <v>6.4509365808658362E-2</v>
      </c>
    </row>
    <row r="819" spans="1:89" ht="13.5" thickTop="1" x14ac:dyDescent="0.2">
      <c r="A819" s="145" t="s">
        <v>20</v>
      </c>
      <c r="B819" s="195">
        <v>1697</v>
      </c>
      <c r="C819" s="196">
        <v>749</v>
      </c>
      <c r="D819" s="197">
        <v>604</v>
      </c>
      <c r="E819" s="198">
        <v>567</v>
      </c>
      <c r="F819" s="195">
        <v>1862</v>
      </c>
      <c r="G819" s="199">
        <v>996</v>
      </c>
      <c r="H819" s="197">
        <v>2047</v>
      </c>
      <c r="I819" s="198">
        <v>1405</v>
      </c>
      <c r="J819" s="195">
        <v>165</v>
      </c>
      <c r="K819" s="199">
        <v>597</v>
      </c>
      <c r="L819" s="197">
        <v>620</v>
      </c>
      <c r="M819" s="195">
        <v>1656</v>
      </c>
      <c r="N819" s="200">
        <v>1655</v>
      </c>
      <c r="O819" s="201">
        <v>2445</v>
      </c>
      <c r="P819" s="195">
        <v>1203</v>
      </c>
      <c r="Q819" s="199">
        <v>1010</v>
      </c>
      <c r="R819" s="197">
        <v>1418</v>
      </c>
      <c r="S819" s="198">
        <v>1048</v>
      </c>
      <c r="T819" s="195">
        <v>200</v>
      </c>
      <c r="U819" s="199">
        <v>675</v>
      </c>
      <c r="V819" s="197">
        <v>536</v>
      </c>
      <c r="W819" s="198">
        <v>1346</v>
      </c>
      <c r="X819" s="195">
        <v>878</v>
      </c>
      <c r="Y819" s="199">
        <v>938</v>
      </c>
      <c r="Z819" s="197">
        <v>1830</v>
      </c>
      <c r="AA819" s="195">
        <v>1618</v>
      </c>
      <c r="AB819" s="169">
        <f t="shared" si="15709"/>
        <v>14715</v>
      </c>
      <c r="AC819" s="170">
        <f t="shared" si="15710"/>
        <v>15050</v>
      </c>
      <c r="BI819" s="145" t="s">
        <v>20</v>
      </c>
      <c r="BJ819" s="128">
        <f>B819/B839</f>
        <v>0.12055981813015061</v>
      </c>
      <c r="BK819" s="129">
        <f t="shared" ref="BK819" si="15793">C819/C839</f>
        <v>5.3233830845771143E-2</v>
      </c>
      <c r="BL819" s="130">
        <f t="shared" ref="BL819" si="15794">D819/D839</f>
        <v>9.2638036809815957E-2</v>
      </c>
      <c r="BM819" s="131">
        <f t="shared" ref="BM819" si="15795">E819/E839</f>
        <v>8.873239436619719E-2</v>
      </c>
      <c r="BN819" s="128">
        <f t="shared" ref="BN819" si="15796">F819/F839</f>
        <v>0.11329479768786127</v>
      </c>
      <c r="BO819" s="129">
        <f t="shared" ref="BO819" si="15797">G819/G839</f>
        <v>6.2847046945986876E-2</v>
      </c>
      <c r="BP819" s="130">
        <f t="shared" ref="BP819" si="15798">H819/H839</f>
        <v>0.10056991254790214</v>
      </c>
      <c r="BQ819" s="131">
        <f t="shared" ref="BQ819" si="15799">I819/I839</f>
        <v>6.4770422275493275E-2</v>
      </c>
      <c r="BR819" s="128">
        <f t="shared" ref="BR819" si="15800">J819/J839</f>
        <v>4.1635124905374715E-2</v>
      </c>
      <c r="BS819" s="129">
        <f t="shared" ref="BS819" si="15801">K819/K839</f>
        <v>0.15494419932520115</v>
      </c>
      <c r="BT819" s="130">
        <f t="shared" ref="BT819" si="15802">L819/L839</f>
        <v>5.1542106575775209E-2</v>
      </c>
      <c r="BU819" s="128">
        <f t="shared" ref="BU819" si="15803">M819/M839</f>
        <v>0.14120054570259208</v>
      </c>
      <c r="BV819" s="132">
        <f t="shared" ref="BV819" si="15804">N819/N839</f>
        <v>7.4768466229952563E-2</v>
      </c>
      <c r="BW819" s="133">
        <f t="shared" ref="BW819" si="15805">O819/O839</f>
        <v>0.11088435374149661</v>
      </c>
      <c r="BX819" s="128">
        <f t="shared" ref="BX819" si="15806">P819/P839</f>
        <v>0.10547080483955813</v>
      </c>
      <c r="BY819" s="129">
        <f t="shared" ref="BY819" si="15807">Q819/Q839</f>
        <v>9.0802840960172618E-2</v>
      </c>
      <c r="BZ819" s="130">
        <f t="shared" ref="BZ819" si="15808">R819/R839</f>
        <v>9.8650340893279537E-2</v>
      </c>
      <c r="CA819" s="131">
        <f t="shared" ref="CA819" si="15809">S819/S839</f>
        <v>7.1889148031280006E-2</v>
      </c>
      <c r="CB819" s="128">
        <f t="shared" ref="CB819" si="15810">T819/T839</f>
        <v>5.4097917230186636E-2</v>
      </c>
      <c r="CC819" s="129">
        <f t="shared" ref="CC819" si="15811">U819/U839</f>
        <v>0.17455391776570986</v>
      </c>
      <c r="CD819" s="130">
        <f t="shared" ref="CD819" si="15812">V819/V839</f>
        <v>4.5582107322051195E-2</v>
      </c>
      <c r="CE819" s="131">
        <f t="shared" ref="CE819" si="15813">W819/W839</f>
        <v>0.10378595111419539</v>
      </c>
      <c r="CF819" s="128">
        <f t="shared" ref="CF819" si="15814">X819/X839</f>
        <v>9.0217838060008215E-2</v>
      </c>
      <c r="CG819" s="129">
        <f t="shared" ref="CG819" si="15815">Y819/Y839</f>
        <v>0.1488652594826218</v>
      </c>
      <c r="CH819" s="130">
        <f t="shared" ref="CH819" si="15816">Z819/Z839</f>
        <v>8.8184271395528147E-2</v>
      </c>
      <c r="CI819" s="128">
        <f t="shared" ref="CI819" si="15817">AA819/AA839</f>
        <v>7.2013530354281652E-2</v>
      </c>
      <c r="CJ819" s="134">
        <f t="shared" ref="CJ819" si="15818">AB819/AB839</f>
        <v>8.7991532721010332E-2</v>
      </c>
      <c r="CK819" s="135">
        <f t="shared" ref="CK819" si="15819">AC819/AC839</f>
        <v>9.0153770584112572E-2</v>
      </c>
    </row>
    <row r="820" spans="1:89" ht="13.5" thickBot="1" x14ac:dyDescent="0.25">
      <c r="A820" s="136" t="s">
        <v>21</v>
      </c>
      <c r="B820" s="188">
        <v>1413</v>
      </c>
      <c r="C820" s="189">
        <v>606</v>
      </c>
      <c r="D820" s="190">
        <v>462</v>
      </c>
      <c r="E820" s="191">
        <v>504</v>
      </c>
      <c r="F820" s="188">
        <v>1587</v>
      </c>
      <c r="G820" s="192">
        <v>734</v>
      </c>
      <c r="H820" s="190">
        <v>1715</v>
      </c>
      <c r="I820" s="191">
        <v>1053</v>
      </c>
      <c r="J820" s="188">
        <v>140</v>
      </c>
      <c r="K820" s="192">
        <v>514</v>
      </c>
      <c r="L820" s="190">
        <v>479</v>
      </c>
      <c r="M820" s="188">
        <v>1507</v>
      </c>
      <c r="N820" s="193">
        <v>1338</v>
      </c>
      <c r="O820" s="194">
        <v>2046</v>
      </c>
      <c r="P820" s="188">
        <v>914</v>
      </c>
      <c r="Q820" s="192">
        <v>864</v>
      </c>
      <c r="R820" s="190">
        <v>1264</v>
      </c>
      <c r="S820" s="191">
        <v>953</v>
      </c>
      <c r="T820" s="188">
        <v>135</v>
      </c>
      <c r="U820" s="192">
        <v>525</v>
      </c>
      <c r="V820" s="190">
        <v>428</v>
      </c>
      <c r="W820" s="191">
        <v>1215</v>
      </c>
      <c r="X820" s="188">
        <v>742</v>
      </c>
      <c r="Y820" s="192">
        <v>714</v>
      </c>
      <c r="Z820" s="190">
        <v>1589</v>
      </c>
      <c r="AA820" s="188">
        <v>1214</v>
      </c>
      <c r="AB820" s="169">
        <f t="shared" si="15709"/>
        <v>12206</v>
      </c>
      <c r="AC820" s="170">
        <f t="shared" si="15710"/>
        <v>12449</v>
      </c>
      <c r="AE820" s="269" t="s">
        <v>85</v>
      </c>
      <c r="BI820" s="136" t="s">
        <v>21</v>
      </c>
      <c r="BJ820" s="128">
        <f>B820/B839</f>
        <v>0.10038363171355499</v>
      </c>
      <c r="BK820" s="129">
        <f t="shared" ref="BK820" si="15820">C820/C839</f>
        <v>4.307036247334755E-2</v>
      </c>
      <c r="BL820" s="130">
        <f t="shared" ref="BL820" si="15821">D820/D839</f>
        <v>7.0858895705521466E-2</v>
      </c>
      <c r="BM820" s="131">
        <f t="shared" ref="BM820" si="15822">E820/E839</f>
        <v>7.8873239436619724E-2</v>
      </c>
      <c r="BN820" s="128">
        <f t="shared" ref="BN820" si="15823">F820/F839</f>
        <v>9.6562214785518713E-2</v>
      </c>
      <c r="BO820" s="129">
        <f t="shared" ref="BO820" si="15824">G820/G839</f>
        <v>4.631499242806663E-2</v>
      </c>
      <c r="BP820" s="130">
        <f t="shared" ref="BP820" si="15825">H820/H839</f>
        <v>8.4258622383806617E-2</v>
      </c>
      <c r="BQ820" s="131">
        <f t="shared" ref="BQ820" si="15826">I820/I839</f>
        <v>4.8543241748109901E-2</v>
      </c>
      <c r="BR820" s="128">
        <f t="shared" ref="BR820" si="15827">J820/J839</f>
        <v>3.5326772646984611E-2</v>
      </c>
      <c r="BS820" s="129">
        <f t="shared" ref="BS820" si="15828">K820/K839</f>
        <v>0.13340254347261873</v>
      </c>
      <c r="BT820" s="130">
        <f t="shared" ref="BT820" si="15829">L820/L839</f>
        <v>3.9820433951284394E-2</v>
      </c>
      <c r="BU820" s="128">
        <f t="shared" ref="BU820" si="15830">M820/M839</f>
        <v>0.12849590723055934</v>
      </c>
      <c r="BV820" s="132">
        <f t="shared" ref="BV820" si="15831">N820/N839</f>
        <v>6.0447255477750171E-2</v>
      </c>
      <c r="BW820" s="133">
        <f t="shared" ref="BW820" si="15832">O820/O839</f>
        <v>9.2789115646258497E-2</v>
      </c>
      <c r="BX820" s="128">
        <f t="shared" ref="BX820" si="15833">P820/P839</f>
        <v>8.0133263194809748E-2</v>
      </c>
      <c r="BY820" s="129">
        <f t="shared" ref="BY820" si="15834">Q820/Q839</f>
        <v>7.7676885732266471E-2</v>
      </c>
      <c r="BZ820" s="130">
        <f t="shared" ref="BZ820" si="15835">R820/R839</f>
        <v>8.7936552107972729E-2</v>
      </c>
      <c r="CA820" s="131">
        <f t="shared" ref="CA820" si="15836">S820/S839</f>
        <v>6.5372479078062831E-2</v>
      </c>
      <c r="CB820" s="128">
        <f t="shared" ref="CB820" si="15837">T820/T839</f>
        <v>3.651609413037598E-2</v>
      </c>
      <c r="CC820" s="129">
        <f t="shared" ref="CC820" si="15838">U820/U839</f>
        <v>0.13576415826221877</v>
      </c>
      <c r="CD820" s="130">
        <f t="shared" ref="CD820" si="15839">V820/V839</f>
        <v>3.6397652861637896E-2</v>
      </c>
      <c r="CE820" s="131">
        <f t="shared" ref="CE820" si="15840">W820/W839</f>
        <v>9.3684941013185294E-2</v>
      </c>
      <c r="CF820" s="128">
        <f t="shared" ref="CF820" si="15841">X820/X839</f>
        <v>7.6243321002877104E-2</v>
      </c>
      <c r="CG820" s="129">
        <f t="shared" ref="CG820" si="15842">Y820/Y839</f>
        <v>0.11331534677035392</v>
      </c>
      <c r="CH820" s="130">
        <f t="shared" ref="CH820" si="15843">Z820/Z839</f>
        <v>7.6570932922127993E-2</v>
      </c>
      <c r="CI820" s="128">
        <f t="shared" ref="CI820" si="15844">AA820/AA839</f>
        <v>5.4032401637884989E-2</v>
      </c>
      <c r="CJ820" s="134">
        <f t="shared" ref="CJ820" si="15845">AB820/AB839</f>
        <v>7.2988423268274011E-2</v>
      </c>
      <c r="CK820" s="135">
        <f t="shared" ref="CK820" si="15846">AC820/AC839</f>
        <v>7.4573042525024405E-2</v>
      </c>
    </row>
    <row r="821" spans="1:89" ht="14.25" thickTop="1" thickBot="1" x14ac:dyDescent="0.25">
      <c r="A821" s="145" t="s">
        <v>22</v>
      </c>
      <c r="B821" s="195">
        <v>1151</v>
      </c>
      <c r="C821" s="196">
        <v>690</v>
      </c>
      <c r="D821" s="197">
        <v>418</v>
      </c>
      <c r="E821" s="198">
        <v>360</v>
      </c>
      <c r="F821" s="195">
        <v>1468</v>
      </c>
      <c r="G821" s="199">
        <v>542</v>
      </c>
      <c r="H821" s="197">
        <v>1657</v>
      </c>
      <c r="I821" s="198">
        <v>1143</v>
      </c>
      <c r="J821" s="195">
        <v>163</v>
      </c>
      <c r="K821" s="199">
        <v>397</v>
      </c>
      <c r="L821" s="197">
        <v>472</v>
      </c>
      <c r="M821" s="195">
        <v>1374</v>
      </c>
      <c r="N821" s="200">
        <v>1332</v>
      </c>
      <c r="O821" s="201">
        <v>2037</v>
      </c>
      <c r="P821" s="195">
        <v>645</v>
      </c>
      <c r="Q821" s="199">
        <v>708</v>
      </c>
      <c r="R821" s="197">
        <v>1107</v>
      </c>
      <c r="S821" s="198">
        <v>901</v>
      </c>
      <c r="T821" s="195">
        <v>150</v>
      </c>
      <c r="U821" s="199">
        <v>323</v>
      </c>
      <c r="V821" s="197">
        <v>390</v>
      </c>
      <c r="W821" s="198">
        <v>1362</v>
      </c>
      <c r="X821" s="195">
        <v>554</v>
      </c>
      <c r="Y821" s="199">
        <v>486</v>
      </c>
      <c r="Z821" s="197">
        <v>1488</v>
      </c>
      <c r="AA821" s="195">
        <v>1367</v>
      </c>
      <c r="AB821" s="169">
        <f t="shared" si="15709"/>
        <v>10995</v>
      </c>
      <c r="AC821" s="170">
        <f t="shared" si="15710"/>
        <v>11690</v>
      </c>
      <c r="AE821" s="296" t="s">
        <v>0</v>
      </c>
      <c r="AF821" s="298" t="s">
        <v>1</v>
      </c>
      <c r="AG821" s="299"/>
      <c r="AH821" s="298" t="s">
        <v>2</v>
      </c>
      <c r="AI821" s="299"/>
      <c r="AJ821" s="298" t="s">
        <v>3</v>
      </c>
      <c r="AK821" s="299"/>
      <c r="AL821" s="298" t="s">
        <v>4</v>
      </c>
      <c r="AM821" s="299"/>
      <c r="AN821" s="298" t="s">
        <v>5</v>
      </c>
      <c r="AO821" s="299"/>
      <c r="AP821" s="298" t="s">
        <v>6</v>
      </c>
      <c r="AQ821" s="299"/>
      <c r="AR821" s="298" t="s">
        <v>7</v>
      </c>
      <c r="AS821" s="299"/>
      <c r="AT821" s="298" t="s">
        <v>8</v>
      </c>
      <c r="AU821" s="299"/>
      <c r="AV821" s="298" t="s">
        <v>9</v>
      </c>
      <c r="AW821" s="299"/>
      <c r="AX821" s="298" t="s">
        <v>10</v>
      </c>
      <c r="AY821" s="299"/>
      <c r="AZ821" s="298" t="s">
        <v>11</v>
      </c>
      <c r="BA821" s="299"/>
      <c r="BB821" s="298" t="s">
        <v>12</v>
      </c>
      <c r="BC821" s="299"/>
      <c r="BD821" s="301" t="s">
        <v>40</v>
      </c>
      <c r="BE821" s="302"/>
      <c r="BF821" s="303" t="s">
        <v>41</v>
      </c>
      <c r="BG821" s="304"/>
      <c r="BI821" s="145" t="s">
        <v>22</v>
      </c>
      <c r="BJ821" s="128">
        <f>B821/B839</f>
        <v>8.1770389315146352E-2</v>
      </c>
      <c r="BK821" s="129">
        <f t="shared" ref="BK821" si="15847">C821/C839</f>
        <v>4.9040511727078892E-2</v>
      </c>
      <c r="BL821" s="130">
        <f t="shared" ref="BL821" si="15848">D821/D839</f>
        <v>6.4110429447852765E-2</v>
      </c>
      <c r="BM821" s="131">
        <f t="shared" ref="BM821" si="15849">E821/E839</f>
        <v>5.6338028169014086E-2</v>
      </c>
      <c r="BN821" s="128">
        <f t="shared" ref="BN821" si="15850">F821/F839</f>
        <v>8.9321569820505015E-2</v>
      </c>
      <c r="BO821" s="129">
        <f t="shared" ref="BO821" si="15851">G821/G839</f>
        <v>3.4199899040888437E-2</v>
      </c>
      <c r="BP821" s="130">
        <f t="shared" ref="BP821" si="15852">H821/H839</f>
        <v>8.1409059644295956E-2</v>
      </c>
      <c r="BQ821" s="131">
        <f t="shared" ref="BQ821" si="15853">I821/I839</f>
        <v>5.2692236769315878E-2</v>
      </c>
      <c r="BR821" s="128">
        <f t="shared" ref="BR821" si="15854">J821/J839</f>
        <v>4.1130456724703508E-2</v>
      </c>
      <c r="BS821" s="129">
        <f t="shared" ref="BS821" si="15855">K821/K839</f>
        <v>0.10303659486114716</v>
      </c>
      <c r="BT821" s="130">
        <f t="shared" ref="BT821" si="15856">L821/L839</f>
        <v>3.92385069415579E-2</v>
      </c>
      <c r="BU821" s="128">
        <f t="shared" ref="BU821" si="15857">M821/M839</f>
        <v>0.11715552523874488</v>
      </c>
      <c r="BV821" s="132">
        <f t="shared" ref="BV821" si="15858">N821/N839</f>
        <v>6.0176191551840973E-2</v>
      </c>
      <c r="BW821" s="133">
        <f t="shared" ref="BW821" si="15859">O821/O839</f>
        <v>9.2380952380952383E-2</v>
      </c>
      <c r="BX821" s="128">
        <f t="shared" ref="BX821" si="15860">P821/P839</f>
        <v>5.6549184639663339E-2</v>
      </c>
      <c r="BY821" s="129">
        <f t="shared" ref="BY821" si="15861">Q821/Q839</f>
        <v>6.3651892475051694E-2</v>
      </c>
      <c r="BZ821" s="130">
        <f t="shared" ref="BZ821" si="15862">R821/R839</f>
        <v>7.7014053151523584E-2</v>
      </c>
      <c r="CA821" s="131">
        <f t="shared" ref="CA821" si="15863">S821/S839</f>
        <v>6.1805460282617644E-2</v>
      </c>
      <c r="CB821" s="128">
        <f t="shared" ref="CB821" si="15864">T821/T839</f>
        <v>4.0573437922639975E-2</v>
      </c>
      <c r="CC821" s="129">
        <f t="shared" ref="CC821" si="15865">U821/U839</f>
        <v>8.3527282130850783E-2</v>
      </c>
      <c r="CD821" s="130">
        <f t="shared" ref="CD821" si="15866">V821/V839</f>
        <v>3.3166085551492475E-2</v>
      </c>
      <c r="CE821" s="131">
        <f t="shared" ref="CE821" si="15867">W821/W839</f>
        <v>0.10501966227157067</v>
      </c>
      <c r="CF821" s="128">
        <f t="shared" ref="CF821" si="15868">X821/X839</f>
        <v>5.6925606247431156E-2</v>
      </c>
      <c r="CG821" s="129">
        <f t="shared" ref="CG821" si="15869">Y821/Y839</f>
        <v>7.7130614188224089E-2</v>
      </c>
      <c r="CH821" s="130">
        <f t="shared" ref="CH821" si="15870">Z821/Z839</f>
        <v>7.1703932151117963E-2</v>
      </c>
      <c r="CI821" s="128">
        <f t="shared" ref="CI821" si="15871">AA821/AA839</f>
        <v>6.0842086523055013E-2</v>
      </c>
      <c r="CJ821" s="134">
        <f t="shared" ref="CJ821" si="15872">AB821/AB839</f>
        <v>6.5746986222732492E-2</v>
      </c>
      <c r="CK821" s="135">
        <f t="shared" ref="CK821" si="15873">AC821/AC839</f>
        <v>7.0026417151380457E-2</v>
      </c>
    </row>
    <row r="822" spans="1:89" ht="15" thickTop="1" thickBot="1" x14ac:dyDescent="0.3">
      <c r="A822" s="136" t="s">
        <v>23</v>
      </c>
      <c r="B822" s="188">
        <v>794</v>
      </c>
      <c r="C822" s="189">
        <v>801</v>
      </c>
      <c r="D822" s="190">
        <v>347</v>
      </c>
      <c r="E822" s="191">
        <v>314</v>
      </c>
      <c r="F822" s="188">
        <v>1051</v>
      </c>
      <c r="G822" s="192">
        <v>495</v>
      </c>
      <c r="H822" s="190">
        <v>1307</v>
      </c>
      <c r="I822" s="191">
        <v>979</v>
      </c>
      <c r="J822" s="188">
        <v>187</v>
      </c>
      <c r="K822" s="192">
        <v>410</v>
      </c>
      <c r="L822" s="190">
        <v>405</v>
      </c>
      <c r="M822" s="188">
        <v>994</v>
      </c>
      <c r="N822" s="193">
        <v>1052</v>
      </c>
      <c r="O822" s="194">
        <v>1354</v>
      </c>
      <c r="P822" s="188">
        <v>580</v>
      </c>
      <c r="Q822" s="192">
        <v>533</v>
      </c>
      <c r="R822" s="190">
        <v>848</v>
      </c>
      <c r="S822" s="191">
        <v>698</v>
      </c>
      <c r="T822" s="188">
        <v>160</v>
      </c>
      <c r="U822" s="192">
        <v>227</v>
      </c>
      <c r="V822" s="190">
        <v>380</v>
      </c>
      <c r="W822" s="191">
        <v>984</v>
      </c>
      <c r="X822" s="188">
        <v>492</v>
      </c>
      <c r="Y822" s="192">
        <v>314</v>
      </c>
      <c r="Z822" s="190">
        <v>1357</v>
      </c>
      <c r="AA822" s="188">
        <v>1302</v>
      </c>
      <c r="AB822" s="169">
        <f t="shared" si="15709"/>
        <v>8960</v>
      </c>
      <c r="AC822" s="170">
        <f t="shared" si="15710"/>
        <v>9405</v>
      </c>
      <c r="AE822" s="297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75" t="s">
        <v>14</v>
      </c>
      <c r="BG822" s="176" t="s">
        <v>15</v>
      </c>
      <c r="BI822" s="136" t="s">
        <v>23</v>
      </c>
      <c r="BJ822" s="128">
        <f>B822/B839</f>
        <v>5.6408070474566641E-2</v>
      </c>
      <c r="BK822" s="129">
        <f t="shared" ref="BK822" si="15874">C822/C839</f>
        <v>5.6929637526652449E-2</v>
      </c>
      <c r="BL822" s="130">
        <f t="shared" ref="BL822" si="15875">D822/D839</f>
        <v>5.322085889570552E-2</v>
      </c>
      <c r="BM822" s="131">
        <f t="shared" ref="BM822" si="15876">E822/E839</f>
        <v>4.9139280125195618E-2</v>
      </c>
      <c r="BN822" s="128">
        <f t="shared" ref="BN822" si="15877">F822/F839</f>
        <v>6.3948889564952843E-2</v>
      </c>
      <c r="BO822" s="129">
        <f t="shared" ref="BO822" si="15878">G822/G839</f>
        <v>3.1234225138818777E-2</v>
      </c>
      <c r="BP822" s="130">
        <f t="shared" ref="BP822" si="15879">H822/H839</f>
        <v>6.4213422423110941E-2</v>
      </c>
      <c r="BQ822" s="131">
        <f t="shared" ref="BQ822" si="15880">I822/I839</f>
        <v>4.5131845841784993E-2</v>
      </c>
      <c r="BR822" s="128">
        <f t="shared" ref="BR822" si="15881">J822/J839</f>
        <v>4.7186474892758012E-2</v>
      </c>
      <c r="BS822" s="129">
        <f t="shared" ref="BS822" si="15882">K822/K839</f>
        <v>0.10641058915131067</v>
      </c>
      <c r="BT822" s="130">
        <f t="shared" ref="BT822" si="15883">L822/L839</f>
        <v>3.3668634134175743E-2</v>
      </c>
      <c r="BU822" s="128">
        <f t="shared" ref="BU822" si="15884">M822/M839</f>
        <v>8.4754433833560711E-2</v>
      </c>
      <c r="BV822" s="132">
        <f t="shared" ref="BV822" si="15885">N822/N839</f>
        <v>4.7526541676078608E-2</v>
      </c>
      <c r="BW822" s="133">
        <f t="shared" ref="BW822" si="15886">O822/O839</f>
        <v>6.140589569160998E-2</v>
      </c>
      <c r="BX822" s="128">
        <f t="shared" ref="BX822" si="15887">P822/P839</f>
        <v>5.0850429598456953E-2</v>
      </c>
      <c r="BY822" s="129">
        <f t="shared" ref="BY822" si="15888">Q822/Q839</f>
        <v>4.79187269621505E-2</v>
      </c>
      <c r="BZ822" s="130">
        <f t="shared" ref="BZ822" si="15889">R822/R839</f>
        <v>5.8995408376234869E-2</v>
      </c>
      <c r="CA822" s="131">
        <f t="shared" ref="CA822" si="15890">S822/S839</f>
        <v>4.788036767732199E-2</v>
      </c>
      <c r="CB822" s="128">
        <f t="shared" ref="CB822" si="15891">T822/T839</f>
        <v>4.327833378414931E-2</v>
      </c>
      <c r="CC822" s="129">
        <f t="shared" ref="CC822" si="15892">U822/U839</f>
        <v>5.87018360486165E-2</v>
      </c>
      <c r="CD822" s="130">
        <f t="shared" ref="CD822" si="15893">V822/V839</f>
        <v>3.2315673101454202E-2</v>
      </c>
      <c r="CE822" s="131">
        <f t="shared" ref="CE822" si="15894">W822/W839</f>
        <v>7.5873236178579689E-2</v>
      </c>
      <c r="CF822" s="128">
        <f t="shared" ref="CF822" si="15895">X822/X839</f>
        <v>5.0554870530209621E-2</v>
      </c>
      <c r="CG822" s="129">
        <f t="shared" ref="CG822" si="15896">Y822/Y839</f>
        <v>4.9833359784161244E-2</v>
      </c>
      <c r="CH822" s="130">
        <f t="shared" ref="CH822" si="15897">Z822/Z839</f>
        <v>6.5391287586738622E-2</v>
      </c>
      <c r="CI822" s="128">
        <f t="shared" ref="CI822" si="15898">AA822/AA839</f>
        <v>5.7949083140466442E-2</v>
      </c>
      <c r="CJ822" s="134">
        <f t="shared" ref="CJ822" si="15899">AB822/AB839</f>
        <v>5.3578262533486416E-2</v>
      </c>
      <c r="CK822" s="135">
        <f t="shared" ref="CK822" si="15900">AC822/AC839</f>
        <v>5.6338618760370676E-2</v>
      </c>
    </row>
    <row r="823" spans="1:89" ht="13.5" thickTop="1" x14ac:dyDescent="0.2">
      <c r="A823" s="145" t="s">
        <v>24</v>
      </c>
      <c r="B823" s="202">
        <v>644</v>
      </c>
      <c r="C823" s="196">
        <v>604</v>
      </c>
      <c r="D823" s="197">
        <v>297</v>
      </c>
      <c r="E823" s="198">
        <v>309</v>
      </c>
      <c r="F823" s="195">
        <v>847</v>
      </c>
      <c r="G823" s="199">
        <v>544</v>
      </c>
      <c r="H823" s="197">
        <v>1009</v>
      </c>
      <c r="I823" s="198">
        <v>1020</v>
      </c>
      <c r="J823" s="195">
        <v>196</v>
      </c>
      <c r="K823" s="199">
        <v>265</v>
      </c>
      <c r="L823" s="197">
        <v>473</v>
      </c>
      <c r="M823" s="195">
        <v>705</v>
      </c>
      <c r="N823" s="200">
        <v>898</v>
      </c>
      <c r="O823" s="203">
        <v>1099</v>
      </c>
      <c r="P823" s="195">
        <v>533</v>
      </c>
      <c r="Q823" s="199">
        <v>447</v>
      </c>
      <c r="R823" s="197">
        <v>721</v>
      </c>
      <c r="S823" s="198">
        <v>710</v>
      </c>
      <c r="T823" s="195">
        <v>162</v>
      </c>
      <c r="U823" s="199">
        <v>168</v>
      </c>
      <c r="V823" s="197">
        <v>434</v>
      </c>
      <c r="W823" s="204">
        <v>582</v>
      </c>
      <c r="X823" s="195">
        <v>497</v>
      </c>
      <c r="Y823" s="199">
        <v>270</v>
      </c>
      <c r="Z823" s="197">
        <v>1164</v>
      </c>
      <c r="AA823" s="195">
        <v>1155</v>
      </c>
      <c r="AB823" s="169">
        <f t="shared" si="15709"/>
        <v>7875</v>
      </c>
      <c r="AC823" s="170">
        <f t="shared" si="15710"/>
        <v>7878</v>
      </c>
      <c r="AE823" s="272" t="str">
        <f>$AE$17</f>
        <v>17:00 - 17:59</v>
      </c>
      <c r="AF823" s="125">
        <f t="shared" ref="AF823:AU825" si="15901">SUMIF($A$9:$A$32,$AE823,B$815:B$838)</f>
        <v>808</v>
      </c>
      <c r="AG823" s="185">
        <f t="shared" si="15901"/>
        <v>1510</v>
      </c>
      <c r="AH823" s="126">
        <f t="shared" si="15901"/>
        <v>621</v>
      </c>
      <c r="AI823" s="179">
        <f t="shared" si="15901"/>
        <v>479</v>
      </c>
      <c r="AJ823" s="125">
        <f t="shared" si="15901"/>
        <v>759</v>
      </c>
      <c r="AK823" s="127">
        <f t="shared" si="15901"/>
        <v>1730</v>
      </c>
      <c r="AL823" s="126">
        <f t="shared" si="15901"/>
        <v>1309</v>
      </c>
      <c r="AM823" s="179">
        <f t="shared" si="15901"/>
        <v>2449</v>
      </c>
      <c r="AN823" s="125">
        <f t="shared" si="15901"/>
        <v>594</v>
      </c>
      <c r="AO823" s="127">
        <f t="shared" si="15901"/>
        <v>146</v>
      </c>
      <c r="AP823" s="126">
        <f t="shared" si="15901"/>
        <v>1483</v>
      </c>
      <c r="AQ823" s="125">
        <f t="shared" si="15901"/>
        <v>401</v>
      </c>
      <c r="AR823" s="178">
        <f t="shared" si="15901"/>
        <v>2310</v>
      </c>
      <c r="AS823" s="180">
        <f t="shared" si="15901"/>
        <v>1238</v>
      </c>
      <c r="AT823" s="125">
        <f t="shared" si="15901"/>
        <v>1091</v>
      </c>
      <c r="AU823" s="127">
        <f t="shared" si="15901"/>
        <v>818</v>
      </c>
      <c r="AV823" s="126">
        <f t="shared" ref="AP823:BE825" si="15902">SUMIF($A$9:$A$32,$AE823,R$815:R$838)</f>
        <v>992</v>
      </c>
      <c r="AW823" s="179">
        <f t="shared" si="15902"/>
        <v>1198</v>
      </c>
      <c r="AX823" s="125">
        <f t="shared" si="15902"/>
        <v>566</v>
      </c>
      <c r="AY823" s="127">
        <f t="shared" si="15902"/>
        <v>103</v>
      </c>
      <c r="AZ823" s="126">
        <f t="shared" si="15902"/>
        <v>1413</v>
      </c>
      <c r="BA823" s="179">
        <f t="shared" si="15902"/>
        <v>691</v>
      </c>
      <c r="BB823" s="125">
        <f t="shared" si="15902"/>
        <v>1054</v>
      </c>
      <c r="BC823" s="127">
        <f t="shared" si="15902"/>
        <v>284</v>
      </c>
      <c r="BD823" s="183">
        <f t="shared" si="15902"/>
        <v>1498</v>
      </c>
      <c r="BE823" s="184">
        <f t="shared" si="15902"/>
        <v>1781</v>
      </c>
      <c r="BF823" s="169">
        <f>AF823+AH823+AJ823+AL823+AN823+AP823+AR823+AT823+AV823+AX823+AZ823+BB823+BD823</f>
        <v>14498</v>
      </c>
      <c r="BG823" s="170">
        <f>AG823+AI823+AK823+AM823+AO823+AQ823+AS823+AU823+AW823+AY823+BA823+BC823+BE823</f>
        <v>12828</v>
      </c>
      <c r="BI823" s="145" t="s">
        <v>24</v>
      </c>
      <c r="BJ823" s="128">
        <f>B823/B839</f>
        <v>4.5751633986928102E-2</v>
      </c>
      <c r="BK823" s="129">
        <f t="shared" ref="BK823" si="15903">C823/C839</f>
        <v>4.2928216062544419E-2</v>
      </c>
      <c r="BL823" s="130">
        <f t="shared" ref="BL823" si="15904">D823/D839</f>
        <v>4.5552147239263804E-2</v>
      </c>
      <c r="BM823" s="131">
        <f t="shared" ref="BM823" si="15905">E823/E839</f>
        <v>4.8356807511737092E-2</v>
      </c>
      <c r="BN823" s="128">
        <f t="shared" ref="BN823" si="15906">F823/F839</f>
        <v>5.1536355339215092E-2</v>
      </c>
      <c r="BO823" s="129">
        <f t="shared" ref="BO823" si="15907">G823/G839</f>
        <v>3.4326097930338216E-2</v>
      </c>
      <c r="BP823" s="130">
        <f t="shared" ref="BP823" si="15908">H823/H839</f>
        <v>4.95725655890734E-2</v>
      </c>
      <c r="BQ823" s="131">
        <f t="shared" ref="BQ823" si="15909">I823/I839</f>
        <v>4.7021943573667714E-2</v>
      </c>
      <c r="BR823" s="128">
        <f t="shared" ref="BR823" si="15910">J823/J839</f>
        <v>4.9457481705778454E-2</v>
      </c>
      <c r="BS823" s="129">
        <f t="shared" ref="BS823" si="15911">K823/K839</f>
        <v>6.8777575914871533E-2</v>
      </c>
      <c r="BT823" s="130">
        <f t="shared" ref="BT823" si="15912">L823/L839</f>
        <v>3.9321639371518828E-2</v>
      </c>
      <c r="BU823" s="128">
        <f t="shared" ref="BU823" si="15913">M823/M839</f>
        <v>6.0112551159618006E-2</v>
      </c>
      <c r="BV823" s="132">
        <f t="shared" ref="BV823" si="15914">N823/N839</f>
        <v>4.0569234244409308E-2</v>
      </c>
      <c r="BW823" s="133">
        <f t="shared" ref="BW823" si="15915">O823/O839</f>
        <v>4.9841269841269839E-2</v>
      </c>
      <c r="BX823" s="128">
        <f t="shared" ref="BX823" si="15916">P823/P839</f>
        <v>4.6729791337892339E-2</v>
      </c>
      <c r="BY823" s="129">
        <f t="shared" ref="BY823" si="15917">Q823/Q839</f>
        <v>4.0186999910096194E-2</v>
      </c>
      <c r="BZ823" s="130">
        <f t="shared" ref="BZ823" si="15918">R823/R839</f>
        <v>5.0160011131209124E-2</v>
      </c>
      <c r="CA823" s="131">
        <f t="shared" ref="CA823" si="15919">S823/S839</f>
        <v>4.870352586088627E-2</v>
      </c>
      <c r="CB823" s="128">
        <f t="shared" ref="CB823" si="15920">T823/T839</f>
        <v>4.3819312956451174E-2</v>
      </c>
      <c r="CC823" s="129">
        <f t="shared" ref="CC823" si="15921">U823/U839</f>
        <v>4.3444530643910011E-2</v>
      </c>
      <c r="CD823" s="130">
        <f t="shared" ref="CD823" si="15922">V823/V839</f>
        <v>3.6907900331660859E-2</v>
      </c>
      <c r="CE823" s="131">
        <f t="shared" ref="CE823" si="15923">W823/W839</f>
        <v>4.4876243349525793E-2</v>
      </c>
      <c r="CF823" s="128">
        <f t="shared" ref="CF823" si="15924">X823/X839</f>
        <v>5.1068639539662966E-2</v>
      </c>
      <c r="CG823" s="129">
        <f t="shared" ref="CG823" si="15925">Y823/Y839</f>
        <v>4.285034121568005E-2</v>
      </c>
      <c r="CH823" s="130">
        <f t="shared" ref="CH823" si="15926">Z823/Z839</f>
        <v>5.6090979182729372E-2</v>
      </c>
      <c r="CI823" s="128">
        <f t="shared" ref="CI823" si="15927">AA823/AA839</f>
        <v>5.140644472138152E-2</v>
      </c>
      <c r="CJ823" s="134">
        <f t="shared" ref="CJ823" si="15928">AB823/AB839</f>
        <v>4.7090269804822046E-2</v>
      </c>
      <c r="CK823" s="135">
        <f t="shared" ref="CK823" si="15929">AC823/AC839</f>
        <v>4.7191455459245107E-2</v>
      </c>
    </row>
    <row r="824" spans="1:89" x14ac:dyDescent="0.2">
      <c r="A824" s="136" t="s">
        <v>25</v>
      </c>
      <c r="B824" s="205">
        <v>555</v>
      </c>
      <c r="C824" s="189">
        <v>610</v>
      </c>
      <c r="D824" s="190">
        <v>256</v>
      </c>
      <c r="E824" s="191">
        <v>274</v>
      </c>
      <c r="F824" s="188">
        <v>702</v>
      </c>
      <c r="G824" s="192">
        <v>489</v>
      </c>
      <c r="H824" s="190">
        <v>884</v>
      </c>
      <c r="I824" s="191">
        <v>892</v>
      </c>
      <c r="J824" s="188">
        <v>190</v>
      </c>
      <c r="K824" s="189">
        <v>228</v>
      </c>
      <c r="L824" s="190">
        <v>442</v>
      </c>
      <c r="M824" s="188">
        <v>543</v>
      </c>
      <c r="N824" s="193">
        <v>814</v>
      </c>
      <c r="O824" s="206">
        <v>947</v>
      </c>
      <c r="P824" s="188">
        <v>469</v>
      </c>
      <c r="Q824" s="189">
        <v>442</v>
      </c>
      <c r="R824" s="190">
        <v>706</v>
      </c>
      <c r="S824" s="191">
        <v>605</v>
      </c>
      <c r="T824" s="197">
        <v>152</v>
      </c>
      <c r="U824" s="188">
        <v>171</v>
      </c>
      <c r="V824" s="190">
        <v>430</v>
      </c>
      <c r="W824" s="207">
        <v>554</v>
      </c>
      <c r="X824" s="188">
        <v>343</v>
      </c>
      <c r="Y824" s="192">
        <v>258</v>
      </c>
      <c r="Z824" s="190">
        <v>1144</v>
      </c>
      <c r="AA824" s="188">
        <v>1281</v>
      </c>
      <c r="AB824" s="169">
        <f t="shared" si="15709"/>
        <v>7087</v>
      </c>
      <c r="AC824" s="170">
        <f t="shared" si="15710"/>
        <v>7294</v>
      </c>
      <c r="AE824" s="274" t="str">
        <f>$AE$18</f>
        <v>18:00 - 18:59</v>
      </c>
      <c r="AF824" s="125">
        <f t="shared" si="15901"/>
        <v>809</v>
      </c>
      <c r="AG824" s="189">
        <f t="shared" si="15901"/>
        <v>1863</v>
      </c>
      <c r="AH824" s="190">
        <f t="shared" si="15901"/>
        <v>417</v>
      </c>
      <c r="AI824" s="191">
        <f t="shared" si="15901"/>
        <v>527</v>
      </c>
      <c r="AJ824" s="275">
        <f t="shared" si="15901"/>
        <v>575</v>
      </c>
      <c r="AK824" s="192">
        <f t="shared" si="15901"/>
        <v>1946</v>
      </c>
      <c r="AL824" s="190">
        <f t="shared" si="15901"/>
        <v>1253</v>
      </c>
      <c r="AM824" s="191">
        <f t="shared" si="15901"/>
        <v>2339</v>
      </c>
      <c r="AN824" s="275">
        <f t="shared" si="15901"/>
        <v>416</v>
      </c>
      <c r="AO824" s="192">
        <f t="shared" si="15901"/>
        <v>127</v>
      </c>
      <c r="AP824" s="190">
        <f t="shared" si="15902"/>
        <v>1484</v>
      </c>
      <c r="AQ824" s="275">
        <f t="shared" si="15902"/>
        <v>327</v>
      </c>
      <c r="AR824" s="193">
        <f t="shared" si="15902"/>
        <v>2054</v>
      </c>
      <c r="AS824" s="194">
        <f t="shared" si="15902"/>
        <v>1362</v>
      </c>
      <c r="AT824" s="275">
        <f t="shared" si="15902"/>
        <v>922</v>
      </c>
      <c r="AU824" s="192">
        <f t="shared" si="15902"/>
        <v>977</v>
      </c>
      <c r="AV824" s="190">
        <f t="shared" si="15902"/>
        <v>895</v>
      </c>
      <c r="AW824" s="191">
        <f t="shared" si="15902"/>
        <v>1432</v>
      </c>
      <c r="AX824" s="275">
        <f t="shared" si="15902"/>
        <v>419</v>
      </c>
      <c r="AY824" s="192">
        <f t="shared" si="15902"/>
        <v>126</v>
      </c>
      <c r="AZ824" s="190">
        <f t="shared" si="15902"/>
        <v>1520</v>
      </c>
      <c r="BA824" s="191">
        <f t="shared" si="15902"/>
        <v>759</v>
      </c>
      <c r="BB824" s="275">
        <f t="shared" si="15902"/>
        <v>934</v>
      </c>
      <c r="BC824" s="192">
        <f t="shared" si="15902"/>
        <v>399</v>
      </c>
      <c r="BD824" s="190">
        <f t="shared" si="15902"/>
        <v>1245</v>
      </c>
      <c r="BE824" s="275">
        <f t="shared" si="15902"/>
        <v>2281</v>
      </c>
      <c r="BF824" s="171">
        <f>SUM(AF824,AH824,AJ824,AL824,AN824,AP824,AR824,AT824,AV824,AX824,AZ824,BB824,BD824)</f>
        <v>12943</v>
      </c>
      <c r="BG824" s="172">
        <f>SUM(AG824,AI824,AK824,AM824,AO824,AQ824,AS824,AU824,AW824,AY824,BA824,BC824,BE824)</f>
        <v>14465</v>
      </c>
      <c r="BI824" s="136" t="s">
        <v>25</v>
      </c>
      <c r="BJ824" s="128">
        <f>B824/B839</f>
        <v>3.9428815004262575E-2</v>
      </c>
      <c r="BK824" s="129">
        <f t="shared" ref="BK824" si="15930">C824/C839</f>
        <v>4.3354655294953803E-2</v>
      </c>
      <c r="BL824" s="130">
        <f t="shared" ref="BL824" si="15931">D824/D839</f>
        <v>3.9263803680981597E-2</v>
      </c>
      <c r="BM824" s="131">
        <f t="shared" ref="BM824" si="15932">E824/E839</f>
        <v>4.2879499217527386E-2</v>
      </c>
      <c r="BN824" s="128">
        <f t="shared" ref="BN824" si="15933">F824/F839</f>
        <v>4.2713720717979922E-2</v>
      </c>
      <c r="BO824" s="129">
        <f t="shared" ref="BO824" si="15934">G824/G839</f>
        <v>3.0855628470469462E-2</v>
      </c>
      <c r="BP824" s="130">
        <f t="shared" ref="BP824" si="15935">H824/H839</f>
        <v>4.3431266581507318E-2</v>
      </c>
      <c r="BQ824" s="131">
        <f t="shared" ref="BQ824" si="15936">I824/I839</f>
        <v>4.1121150654619215E-2</v>
      </c>
      <c r="BR824" s="128">
        <f t="shared" ref="BR824" si="15937">J824/J839</f>
        <v>4.7943477163764826E-2</v>
      </c>
      <c r="BS824" s="129">
        <f t="shared" ref="BS824" si="15938">K824/K839</f>
        <v>5.9174669089021539E-2</v>
      </c>
      <c r="BT824" s="130">
        <f t="shared" ref="BT824" si="15939">L824/L839</f>
        <v>3.6744534042730072E-2</v>
      </c>
      <c r="BU824" s="128">
        <f t="shared" ref="BU824" si="15940">M824/M839</f>
        <v>4.6299454297407915E-2</v>
      </c>
      <c r="BV824" s="132">
        <f t="shared" ref="BV824" si="15941">N824/N839</f>
        <v>3.6774339281680599E-2</v>
      </c>
      <c r="BW824" s="133">
        <f t="shared" ref="BW824" si="15942">O824/O839</f>
        <v>4.2947845804988664E-2</v>
      </c>
      <c r="BX824" s="128">
        <f t="shared" ref="BX824" si="15943">P824/P839</f>
        <v>4.1118709451166052E-2</v>
      </c>
      <c r="BY824" s="129">
        <f t="shared" ref="BY824" si="15944">Q824/Q839</f>
        <v>3.9737480895441879E-2</v>
      </c>
      <c r="BZ824" s="130">
        <f t="shared" ref="BZ824" si="15945">R824/R839</f>
        <v>4.9116460275497424E-2</v>
      </c>
      <c r="CA824" s="131">
        <f t="shared" ref="CA824" si="15946">S824/S839</f>
        <v>4.1500891754698864E-2</v>
      </c>
      <c r="CB824" s="128">
        <f t="shared" ref="CB824" si="15947">T824/T839</f>
        <v>4.1114417094941846E-2</v>
      </c>
      <c r="CC824" s="129">
        <f t="shared" ref="CC824" si="15948">U824/U839</f>
        <v>4.4220325833979827E-2</v>
      </c>
      <c r="CD824" s="130">
        <f t="shared" ref="CD824" si="15949">V824/V839</f>
        <v>3.656773535164555E-2</v>
      </c>
      <c r="CE824" s="131">
        <f t="shared" ref="CE824" si="15950">W824/W839</f>
        <v>4.271724882411905E-2</v>
      </c>
      <c r="CF824" s="128">
        <f t="shared" ref="CF824" si="15951">X824/X839</f>
        <v>3.5244554048499792E-2</v>
      </c>
      <c r="CG824" s="129">
        <f t="shared" ref="CG824" si="15952">Y824/Y839</f>
        <v>4.0945881606094268E-2</v>
      </c>
      <c r="CH824" s="130">
        <f t="shared" ref="CH824" si="15953">Z824/Z839</f>
        <v>5.5127216653816501E-2</v>
      </c>
      <c r="CI824" s="128">
        <f t="shared" ref="CI824" si="15954">AA824/AA839</f>
        <v>5.7014420509168592E-2</v>
      </c>
      <c r="CJ824" s="134">
        <f t="shared" ref="CJ824" si="15955">AB824/AB839</f>
        <v>4.2378252965939535E-2</v>
      </c>
      <c r="CK824" s="135">
        <f t="shared" ref="CK824" si="15956">AC824/AC839</f>
        <v>4.369312974355595E-2</v>
      </c>
    </row>
    <row r="825" spans="1:89" ht="13.5" thickBot="1" x14ac:dyDescent="0.25">
      <c r="A825" s="145" t="s">
        <v>26</v>
      </c>
      <c r="B825" s="202">
        <v>513</v>
      </c>
      <c r="C825" s="196">
        <v>603</v>
      </c>
      <c r="D825" s="197">
        <v>230</v>
      </c>
      <c r="E825" s="198">
        <v>311</v>
      </c>
      <c r="F825" s="195">
        <v>585</v>
      </c>
      <c r="G825" s="199">
        <v>464</v>
      </c>
      <c r="H825" s="197">
        <v>899</v>
      </c>
      <c r="I825" s="198">
        <v>899</v>
      </c>
      <c r="J825" s="195">
        <v>205</v>
      </c>
      <c r="K825" s="196">
        <v>155</v>
      </c>
      <c r="L825" s="197">
        <v>446</v>
      </c>
      <c r="M825" s="195">
        <v>440</v>
      </c>
      <c r="N825" s="200">
        <v>848</v>
      </c>
      <c r="O825" s="203">
        <v>793</v>
      </c>
      <c r="P825" s="195">
        <v>451</v>
      </c>
      <c r="Q825" s="196">
        <v>378</v>
      </c>
      <c r="R825" s="197">
        <v>615</v>
      </c>
      <c r="S825" s="198">
        <v>570</v>
      </c>
      <c r="T825" s="195">
        <v>136</v>
      </c>
      <c r="U825" s="199">
        <v>143</v>
      </c>
      <c r="V825" s="197">
        <v>361</v>
      </c>
      <c r="W825" s="204">
        <v>557</v>
      </c>
      <c r="X825" s="195">
        <v>336</v>
      </c>
      <c r="Y825" s="199">
        <v>204</v>
      </c>
      <c r="Z825" s="197">
        <v>1003</v>
      </c>
      <c r="AA825" s="195">
        <v>1130</v>
      </c>
      <c r="AB825" s="169">
        <f t="shared" si="15709"/>
        <v>6628</v>
      </c>
      <c r="AC825" s="170">
        <f t="shared" si="15710"/>
        <v>6647</v>
      </c>
      <c r="AE825" s="272">
        <f>$AE$19</f>
        <v>0</v>
      </c>
      <c r="AF825" s="125">
        <f t="shared" si="15901"/>
        <v>0</v>
      </c>
      <c r="AG825" s="196">
        <f t="shared" si="15901"/>
        <v>0</v>
      </c>
      <c r="AH825" s="197">
        <f t="shared" si="15901"/>
        <v>0</v>
      </c>
      <c r="AI825" s="198">
        <f t="shared" si="15901"/>
        <v>0</v>
      </c>
      <c r="AJ825" s="195">
        <f t="shared" si="15901"/>
        <v>0</v>
      </c>
      <c r="AK825" s="199">
        <f t="shared" si="15901"/>
        <v>0</v>
      </c>
      <c r="AL825" s="197">
        <f t="shared" si="15901"/>
        <v>0</v>
      </c>
      <c r="AM825" s="198">
        <f t="shared" si="15901"/>
        <v>0</v>
      </c>
      <c r="AN825" s="195">
        <f t="shared" si="15901"/>
        <v>0</v>
      </c>
      <c r="AO825" s="199">
        <f t="shared" si="15901"/>
        <v>0</v>
      </c>
      <c r="AP825" s="197">
        <f t="shared" si="15902"/>
        <v>0</v>
      </c>
      <c r="AQ825" s="195">
        <f t="shared" si="15902"/>
        <v>0</v>
      </c>
      <c r="AR825" s="200">
        <f t="shared" si="15902"/>
        <v>0</v>
      </c>
      <c r="AS825" s="201">
        <f t="shared" si="15902"/>
        <v>0</v>
      </c>
      <c r="AT825" s="195">
        <f t="shared" si="15902"/>
        <v>0</v>
      </c>
      <c r="AU825" s="199">
        <f t="shared" si="15902"/>
        <v>0</v>
      </c>
      <c r="AV825" s="197">
        <f t="shared" si="15902"/>
        <v>0</v>
      </c>
      <c r="AW825" s="198">
        <f t="shared" si="15902"/>
        <v>0</v>
      </c>
      <c r="AX825" s="195">
        <f t="shared" si="15902"/>
        <v>0</v>
      </c>
      <c r="AY825" s="199">
        <f t="shared" si="15902"/>
        <v>0</v>
      </c>
      <c r="AZ825" s="197">
        <f t="shared" si="15902"/>
        <v>0</v>
      </c>
      <c r="BA825" s="198">
        <f t="shared" si="15902"/>
        <v>0</v>
      </c>
      <c r="BB825" s="195">
        <f t="shared" si="15902"/>
        <v>0</v>
      </c>
      <c r="BC825" s="199">
        <f t="shared" si="15902"/>
        <v>0</v>
      </c>
      <c r="BD825" s="197">
        <f t="shared" si="15902"/>
        <v>0</v>
      </c>
      <c r="BE825" s="195">
        <f t="shared" si="15902"/>
        <v>0</v>
      </c>
      <c r="BF825" s="171">
        <f>SUM(AF825,AH825,AJ825,AL825,AN825,AP825,AR825,AT825,AV825,AX825,AZ825,BB825,BD825)</f>
        <v>0</v>
      </c>
      <c r="BG825" s="172">
        <f>SUM(AG825,AI825,AK825,AM825,AO825,AQ825,AS825,AU825,AW825,AY825,BA825,BC825,BE825)</f>
        <v>0</v>
      </c>
      <c r="BI825" s="145" t="s">
        <v>26</v>
      </c>
      <c r="BJ825" s="128">
        <f>B825/B839</f>
        <v>3.6445012787723788E-2</v>
      </c>
      <c r="BK825" s="129">
        <f t="shared" ref="BK825" si="15957">C825/C839</f>
        <v>4.2857142857142858E-2</v>
      </c>
      <c r="BL825" s="130">
        <f t="shared" ref="BL825" si="15958">D825/D839</f>
        <v>3.5276073619631899E-2</v>
      </c>
      <c r="BM825" s="131">
        <f t="shared" ref="BM825" si="15959">E825/E839</f>
        <v>4.8669796557120504E-2</v>
      </c>
      <c r="BN825" s="128">
        <f t="shared" ref="BN825" si="15960">F825/F839</f>
        <v>3.5594767264983271E-2</v>
      </c>
      <c r="BO825" s="129">
        <f t="shared" ref="BO825" si="15961">G825/G839</f>
        <v>2.9278142352347301E-2</v>
      </c>
      <c r="BP825" s="130">
        <f t="shared" ref="BP825" si="15962">H825/H839</f>
        <v>4.4168222462415252E-2</v>
      </c>
      <c r="BQ825" s="131">
        <f t="shared" ref="BQ825" si="15963">I825/I839</f>
        <v>4.1443850267379678E-2</v>
      </c>
      <c r="BR825" s="128">
        <f t="shared" ref="BR825" si="15964">J825/J839</f>
        <v>5.1728488518798889E-2</v>
      </c>
      <c r="BS825" s="129">
        <f t="shared" ref="BS825" si="15965">K825/K839</f>
        <v>4.022839345964184E-2</v>
      </c>
      <c r="BT825" s="130">
        <f t="shared" ref="BT825" si="15966">L825/L839</f>
        <v>3.7077063762573782E-2</v>
      </c>
      <c r="BU825" s="128">
        <f t="shared" ref="BU825" si="15967">M825/M839</f>
        <v>3.751705320600273E-2</v>
      </c>
      <c r="BV825" s="132">
        <f t="shared" ref="BV825" si="15968">N825/N839</f>
        <v>3.8310368195166027E-2</v>
      </c>
      <c r="BW825" s="133">
        <f t="shared" ref="BW825" si="15969">O825/O839</f>
        <v>3.5963718820861676E-2</v>
      </c>
      <c r="BX825" s="128">
        <f t="shared" ref="BX825" si="15970">P825/P839</f>
        <v>3.9540592670524288E-2</v>
      </c>
      <c r="BY825" s="129">
        <f t="shared" ref="BY825" si="15971">Q825/Q839</f>
        <v>3.3983637507866586E-2</v>
      </c>
      <c r="BZ825" s="130">
        <f t="shared" ref="BZ825" si="15972">R825/R839</f>
        <v>4.2785585084179768E-2</v>
      </c>
      <c r="CA825" s="131">
        <f t="shared" ref="CA825" si="15973">S825/S839</f>
        <v>3.9100013719303058E-2</v>
      </c>
      <c r="CB825" s="128">
        <f t="shared" ref="CB825" si="15974">T825/T839</f>
        <v>3.6786583716526912E-2</v>
      </c>
      <c r="CC825" s="129">
        <f t="shared" ref="CC825" si="15975">U825/U839</f>
        <v>3.6979570726661498E-2</v>
      </c>
      <c r="CD825" s="130">
        <f t="shared" ref="CD825" si="15976">V825/V839</f>
        <v>3.0699889446381495E-2</v>
      </c>
      <c r="CE825" s="131">
        <f t="shared" ref="CE825" si="15977">W825/W839</f>
        <v>4.2948569666126916E-2</v>
      </c>
      <c r="CF825" s="128">
        <f t="shared" ref="CF825" si="15978">X825/X839</f>
        <v>3.4525277435265102E-2</v>
      </c>
      <c r="CG825" s="129">
        <f t="shared" ref="CG825" si="15979">Y825/Y839</f>
        <v>3.2375813362958264E-2</v>
      </c>
      <c r="CH825" s="130">
        <f t="shared" ref="CH825" si="15980">Z825/Z839</f>
        <v>4.8332690824980727E-2</v>
      </c>
      <c r="CI825" s="128">
        <f t="shared" ref="CI825" si="15981">AA825/AA839</f>
        <v>5.0293751112693609E-2</v>
      </c>
      <c r="CJ825" s="134">
        <f t="shared" ref="CJ825" si="15982">AB825/AB839</f>
        <v>3.9633562954458475E-2</v>
      </c>
      <c r="CK825" s="135">
        <f t="shared" ref="CK825" si="15983">AC825/AC839</f>
        <v>3.9817416151003072E-2</v>
      </c>
    </row>
    <row r="826" spans="1:89" ht="14.25" thickTop="1" thickBot="1" x14ac:dyDescent="0.25">
      <c r="A826" s="136" t="s">
        <v>27</v>
      </c>
      <c r="B826" s="205">
        <v>466</v>
      </c>
      <c r="C826" s="189">
        <v>789</v>
      </c>
      <c r="D826" s="190">
        <v>229</v>
      </c>
      <c r="E826" s="191">
        <v>284</v>
      </c>
      <c r="F826" s="188">
        <v>586</v>
      </c>
      <c r="G826" s="192">
        <v>669</v>
      </c>
      <c r="H826" s="190">
        <v>875</v>
      </c>
      <c r="I826" s="191">
        <v>1074</v>
      </c>
      <c r="J826" s="188">
        <v>260</v>
      </c>
      <c r="K826" s="189">
        <v>156</v>
      </c>
      <c r="L826" s="190">
        <v>515</v>
      </c>
      <c r="M826" s="188">
        <v>388</v>
      </c>
      <c r="N826" s="193">
        <v>965</v>
      </c>
      <c r="O826" s="206">
        <v>768</v>
      </c>
      <c r="P826" s="188">
        <v>468</v>
      </c>
      <c r="Q826" s="189">
        <v>383</v>
      </c>
      <c r="R826" s="190">
        <v>590</v>
      </c>
      <c r="S826" s="191">
        <v>596</v>
      </c>
      <c r="T826" s="188">
        <v>155</v>
      </c>
      <c r="U826" s="192">
        <v>133</v>
      </c>
      <c r="V826" s="190">
        <v>519</v>
      </c>
      <c r="W826" s="207">
        <v>463</v>
      </c>
      <c r="X826" s="188">
        <v>362</v>
      </c>
      <c r="Y826" s="192">
        <v>165</v>
      </c>
      <c r="Z826" s="190">
        <v>976</v>
      </c>
      <c r="AA826" s="188">
        <v>1168</v>
      </c>
      <c r="AB826" s="169">
        <f t="shared" si="15709"/>
        <v>6966</v>
      </c>
      <c r="AC826" s="170">
        <f t="shared" si="15710"/>
        <v>7036</v>
      </c>
      <c r="AE826" s="266" t="s">
        <v>13</v>
      </c>
      <c r="AF826" s="20">
        <f t="shared" ref="AF826:BG826" si="15984">SUM(AF823:AF825)</f>
        <v>1617</v>
      </c>
      <c r="AG826" s="21">
        <f t="shared" si="15984"/>
        <v>3373</v>
      </c>
      <c r="AH826" s="20">
        <f t="shared" si="15984"/>
        <v>1038</v>
      </c>
      <c r="AI826" s="21">
        <f t="shared" si="15984"/>
        <v>1006</v>
      </c>
      <c r="AJ826" s="20">
        <f t="shared" si="15984"/>
        <v>1334</v>
      </c>
      <c r="AK826" s="21">
        <f t="shared" si="15984"/>
        <v>3676</v>
      </c>
      <c r="AL826" s="20">
        <f t="shared" si="15984"/>
        <v>2562</v>
      </c>
      <c r="AM826" s="21">
        <f t="shared" si="15984"/>
        <v>4788</v>
      </c>
      <c r="AN826" s="20">
        <f t="shared" si="15984"/>
        <v>1010</v>
      </c>
      <c r="AO826" s="21">
        <f t="shared" si="15984"/>
        <v>273</v>
      </c>
      <c r="AP826" s="20">
        <f t="shared" si="15984"/>
        <v>2967</v>
      </c>
      <c r="AQ826" s="21">
        <f t="shared" si="15984"/>
        <v>728</v>
      </c>
      <c r="AR826" s="20">
        <f t="shared" si="15984"/>
        <v>4364</v>
      </c>
      <c r="AS826" s="21">
        <f t="shared" si="15984"/>
        <v>2600</v>
      </c>
      <c r="AT826" s="20">
        <f t="shared" si="15984"/>
        <v>2013</v>
      </c>
      <c r="AU826" s="21">
        <f t="shared" si="15984"/>
        <v>1795</v>
      </c>
      <c r="AV826" s="20">
        <f t="shared" si="15984"/>
        <v>1887</v>
      </c>
      <c r="AW826" s="21">
        <f t="shared" si="15984"/>
        <v>2630</v>
      </c>
      <c r="AX826" s="20">
        <f t="shared" si="15984"/>
        <v>985</v>
      </c>
      <c r="AY826" s="21">
        <f t="shared" si="15984"/>
        <v>229</v>
      </c>
      <c r="AZ826" s="20">
        <f t="shared" si="15984"/>
        <v>2933</v>
      </c>
      <c r="BA826" s="21">
        <f t="shared" si="15984"/>
        <v>1450</v>
      </c>
      <c r="BB826" s="20">
        <f t="shared" si="15984"/>
        <v>1988</v>
      </c>
      <c r="BC826" s="21">
        <f t="shared" si="15984"/>
        <v>683</v>
      </c>
      <c r="BD826" s="20">
        <f t="shared" si="15984"/>
        <v>2743</v>
      </c>
      <c r="BE826" s="21">
        <f t="shared" si="15984"/>
        <v>4062</v>
      </c>
      <c r="BF826" s="173">
        <f t="shared" si="15984"/>
        <v>27441</v>
      </c>
      <c r="BG826" s="174">
        <f t="shared" si="15984"/>
        <v>27293</v>
      </c>
      <c r="BI826" s="136" t="s">
        <v>27</v>
      </c>
      <c r="BJ826" s="128">
        <f>B826/B839</f>
        <v>3.3105996021597042E-2</v>
      </c>
      <c r="BK826" s="129">
        <f t="shared" ref="BK826" si="15985">C826/C839</f>
        <v>5.6076759061833688E-2</v>
      </c>
      <c r="BL826" s="130">
        <f t="shared" ref="BL826" si="15986">D826/D839</f>
        <v>3.5122699386503066E-2</v>
      </c>
      <c r="BM826" s="131">
        <f t="shared" ref="BM826" si="15987">E826/E839</f>
        <v>4.4444444444444446E-2</v>
      </c>
      <c r="BN826" s="128">
        <f t="shared" ref="BN826" si="15988">F826/F839</f>
        <v>3.5655613020991787E-2</v>
      </c>
      <c r="BO826" s="129">
        <f t="shared" ref="BO826" si="15989">G826/G839</f>
        <v>4.2213528520949013E-2</v>
      </c>
      <c r="BP826" s="130">
        <f t="shared" ref="BP826" si="15990">H826/H839</f>
        <v>4.2989093052962564E-2</v>
      </c>
      <c r="BQ826" s="131">
        <f t="shared" ref="BQ826" si="15991">I826/I839</f>
        <v>4.9511340586391298E-2</v>
      </c>
      <c r="BR826" s="128">
        <f t="shared" ref="BR826" si="15992">J826/J839</f>
        <v>6.5606863487257125E-2</v>
      </c>
      <c r="BS826" s="129">
        <f t="shared" ref="BS826" si="15993">K826/K839</f>
        <v>4.0487931481962107E-2</v>
      </c>
      <c r="BT826" s="130">
        <f t="shared" ref="BT826" si="15994">L826/L839</f>
        <v>4.2813201429877795E-2</v>
      </c>
      <c r="BU826" s="128">
        <f t="shared" ref="BU826" si="15995">M826/M839</f>
        <v>3.3083219645293316E-2</v>
      </c>
      <c r="BV826" s="132">
        <f t="shared" ref="BV826" si="15996">N826/N839</f>
        <v>4.35961147503953E-2</v>
      </c>
      <c r="BW826" s="133">
        <f t="shared" ref="BW826" si="15997">O826/O839</f>
        <v>3.4829931972789115E-2</v>
      </c>
      <c r="BX826" s="128">
        <f t="shared" ref="BX826" si="15998">P826/P839</f>
        <v>4.1031036296685953E-2</v>
      </c>
      <c r="BY826" s="129">
        <f t="shared" ref="BY826" si="15999">Q826/Q839</f>
        <v>3.4433156522520901E-2</v>
      </c>
      <c r="BZ826" s="130">
        <f t="shared" ref="BZ826" si="16000">R826/R839</f>
        <v>4.1046333657993601E-2</v>
      </c>
      <c r="CA826" s="131">
        <f t="shared" ref="CA826" si="16001">S826/S839</f>
        <v>4.0883523117025658E-2</v>
      </c>
      <c r="CB826" s="128">
        <f t="shared" ref="CB826" si="16002">T826/T839</f>
        <v>4.1925885853394643E-2</v>
      </c>
      <c r="CC826" s="129">
        <f t="shared" ref="CC826" si="16003">U826/U839</f>
        <v>3.439358675976209E-2</v>
      </c>
      <c r="CD826" s="130">
        <f t="shared" ref="CD826" si="16004">V826/V839</f>
        <v>4.4136406156986135E-2</v>
      </c>
      <c r="CE826" s="131">
        <f t="shared" ref="CE826" si="16005">W826/W839</f>
        <v>3.5700516616547148E-2</v>
      </c>
      <c r="CF826" s="128">
        <f t="shared" ref="CF826" si="16006">X826/X839</f>
        <v>3.7196876284422524E-2</v>
      </c>
      <c r="CG826" s="129">
        <f t="shared" ref="CG826" si="16007">Y826/Y839</f>
        <v>2.6186319631804476E-2</v>
      </c>
      <c r="CH826" s="130">
        <f t="shared" ref="CH826" si="16008">Z826/Z839</f>
        <v>4.7031611410948346E-2</v>
      </c>
      <c r="CI826" s="128">
        <f t="shared" ref="CI826" si="16009">AA826/AA839</f>
        <v>5.1985045397899235E-2</v>
      </c>
      <c r="CJ826" s="134">
        <f t="shared" ref="CJ826" si="16010">AB826/AB839</f>
        <v>4.1654707233065441E-2</v>
      </c>
      <c r="CK826" s="135">
        <f t="shared" ref="CK826" si="16011">AC826/AC839</f>
        <v>4.2147636533542594E-2</v>
      </c>
    </row>
    <row r="827" spans="1:89" ht="13.5" thickTop="1" x14ac:dyDescent="0.2">
      <c r="A827" s="145" t="s">
        <v>28</v>
      </c>
      <c r="B827" s="202">
        <v>500</v>
      </c>
      <c r="C827" s="196">
        <v>838</v>
      </c>
      <c r="D827" s="197">
        <v>321</v>
      </c>
      <c r="E827" s="198">
        <v>296</v>
      </c>
      <c r="F827" s="195">
        <v>572</v>
      </c>
      <c r="G827" s="199">
        <v>831</v>
      </c>
      <c r="H827" s="197">
        <v>972</v>
      </c>
      <c r="I827" s="198">
        <v>1254</v>
      </c>
      <c r="J827" s="195">
        <v>237</v>
      </c>
      <c r="K827" s="196">
        <v>109</v>
      </c>
      <c r="L827" s="197">
        <v>822</v>
      </c>
      <c r="M827" s="195">
        <v>368</v>
      </c>
      <c r="N827" s="200">
        <v>1344</v>
      </c>
      <c r="O827" s="203">
        <v>789</v>
      </c>
      <c r="P827" s="195">
        <v>590</v>
      </c>
      <c r="Q827" s="196">
        <v>419</v>
      </c>
      <c r="R827" s="197">
        <v>701</v>
      </c>
      <c r="S827" s="198">
        <v>758</v>
      </c>
      <c r="T827" s="195">
        <v>215</v>
      </c>
      <c r="U827" s="199">
        <v>92</v>
      </c>
      <c r="V827" s="197">
        <v>752</v>
      </c>
      <c r="W827" s="204">
        <v>565</v>
      </c>
      <c r="X827" s="195">
        <v>472</v>
      </c>
      <c r="Y827" s="199">
        <v>178</v>
      </c>
      <c r="Z827" s="197">
        <v>1151</v>
      </c>
      <c r="AA827" s="195">
        <v>1214</v>
      </c>
      <c r="AB827" s="169">
        <f t="shared" si="15709"/>
        <v>8649</v>
      </c>
      <c r="AC827" s="170">
        <f t="shared" si="15710"/>
        <v>7711</v>
      </c>
      <c r="BI827" s="145" t="s">
        <v>28</v>
      </c>
      <c r="BJ827" s="128">
        <f>B827/B839</f>
        <v>3.5521454958795114E-2</v>
      </c>
      <c r="BK827" s="129">
        <f t="shared" ref="BK827" si="16012">C827/C839</f>
        <v>5.9559346126510308E-2</v>
      </c>
      <c r="BL827" s="130">
        <f t="shared" ref="BL827" si="16013">D827/D839</f>
        <v>4.9233128834355828E-2</v>
      </c>
      <c r="BM827" s="131">
        <f t="shared" ref="BM827" si="16014">E827/E839</f>
        <v>4.6322378716744911E-2</v>
      </c>
      <c r="BN827" s="128">
        <f t="shared" ref="BN827" si="16015">F827/F839</f>
        <v>3.4803772436872528E-2</v>
      </c>
      <c r="BO827" s="129">
        <f t="shared" ref="BO827" si="16016">G827/G839</f>
        <v>5.2435638566380616E-2</v>
      </c>
      <c r="BP827" s="130">
        <f t="shared" ref="BP827" si="16017">H827/H839</f>
        <v>4.775474108283384E-2</v>
      </c>
      <c r="BQ827" s="131">
        <f t="shared" ref="BQ827" si="16018">I827/I839</f>
        <v>5.7809330628803245E-2</v>
      </c>
      <c r="BR827" s="128">
        <f t="shared" ref="BR827" si="16019">J827/J839</f>
        <v>5.9803179409538228E-2</v>
      </c>
      <c r="BS827" s="129">
        <f t="shared" ref="BS827" si="16020">K827/K839</f>
        <v>2.8289644432909423E-2</v>
      </c>
      <c r="BT827" s="130">
        <f t="shared" ref="BT827" si="16021">L827/L839</f>
        <v>6.8334857427882617E-2</v>
      </c>
      <c r="BU827" s="128">
        <f t="shared" ref="BU827" si="16022">M827/M839</f>
        <v>3.1377899045020467E-2</v>
      </c>
      <c r="BV827" s="132">
        <f t="shared" ref="BV827" si="16023">N827/N839</f>
        <v>6.0718319403659363E-2</v>
      </c>
      <c r="BW827" s="133">
        <f t="shared" ref="BW827" si="16024">O827/O839</f>
        <v>3.5782312925170069E-2</v>
      </c>
      <c r="BX827" s="128">
        <f t="shared" ref="BX827" si="16025">P827/P839</f>
        <v>5.1727161143257934E-2</v>
      </c>
      <c r="BY827" s="129">
        <f t="shared" ref="BY827" si="16026">Q827/Q839</f>
        <v>3.7669693428032003E-2</v>
      </c>
      <c r="BZ827" s="130">
        <f t="shared" ref="BZ827" si="16027">R827/R839</f>
        <v>4.8768609990260191E-2</v>
      </c>
      <c r="CA827" s="131">
        <f t="shared" ref="CA827" si="16028">S827/S839</f>
        <v>5.1996158595143366E-2</v>
      </c>
      <c r="CB827" s="128">
        <f t="shared" ref="CB827" si="16029">T827/T839</f>
        <v>5.8155261022450638E-2</v>
      </c>
      <c r="CC827" s="129">
        <f t="shared" ref="CC827" si="16030">U827/U839</f>
        <v>2.3791052495474529E-2</v>
      </c>
      <c r="CD827" s="130">
        <f t="shared" ref="CD827" si="16031">V827/V839</f>
        <v>6.3951016242877801E-2</v>
      </c>
      <c r="CE827" s="131">
        <f t="shared" ref="CE827" si="16032">W827/W839</f>
        <v>4.3565425244814555E-2</v>
      </c>
      <c r="CF827" s="128">
        <f t="shared" ref="CF827" si="16033">X827/X839</f>
        <v>4.849979449239622E-2</v>
      </c>
      <c r="CG827" s="129">
        <f t="shared" ref="CG827" si="16034">Y827/Y839</f>
        <v>2.8249484208855737E-2</v>
      </c>
      <c r="CH827" s="130">
        <f t="shared" ref="CH827" si="16035">Z827/Z839</f>
        <v>5.5464533538936003E-2</v>
      </c>
      <c r="CI827" s="128">
        <f t="shared" ref="CI827" si="16036">AA827/AA839</f>
        <v>5.4032401637884989E-2</v>
      </c>
      <c r="CJ827" s="134">
        <f t="shared" ref="CJ827" si="16037">AB827/AB839</f>
        <v>5.1718570608495981E-2</v>
      </c>
      <c r="CK827" s="135">
        <f t="shared" ref="CK827" si="16038">AC827/AC839</f>
        <v>4.6191078071368241E-2</v>
      </c>
    </row>
    <row r="828" spans="1:89" x14ac:dyDescent="0.2">
      <c r="A828" s="136" t="s">
        <v>29</v>
      </c>
      <c r="B828" s="205">
        <v>596</v>
      </c>
      <c r="C828" s="189">
        <v>1317</v>
      </c>
      <c r="D828" s="190">
        <v>599</v>
      </c>
      <c r="E828" s="191">
        <v>421</v>
      </c>
      <c r="F828" s="188">
        <v>732</v>
      </c>
      <c r="G828" s="192">
        <v>1719</v>
      </c>
      <c r="H828" s="190">
        <v>1025</v>
      </c>
      <c r="I828" s="191">
        <v>1756</v>
      </c>
      <c r="J828" s="188">
        <v>412</v>
      </c>
      <c r="K828" s="189">
        <v>112</v>
      </c>
      <c r="L828" s="190">
        <v>1077</v>
      </c>
      <c r="M828" s="188">
        <v>394</v>
      </c>
      <c r="N828" s="193">
        <v>1650</v>
      </c>
      <c r="O828" s="206">
        <v>1159</v>
      </c>
      <c r="P828" s="188">
        <v>839</v>
      </c>
      <c r="Q828" s="189">
        <v>608</v>
      </c>
      <c r="R828" s="190">
        <v>967</v>
      </c>
      <c r="S828" s="191">
        <v>1066</v>
      </c>
      <c r="T828" s="188">
        <v>482</v>
      </c>
      <c r="U828" s="192">
        <v>79</v>
      </c>
      <c r="V828" s="190">
        <v>1255</v>
      </c>
      <c r="W828" s="207">
        <v>586</v>
      </c>
      <c r="X828" s="188">
        <v>845</v>
      </c>
      <c r="Y828" s="192">
        <v>210</v>
      </c>
      <c r="Z828" s="190">
        <v>1349</v>
      </c>
      <c r="AA828" s="188">
        <v>1765</v>
      </c>
      <c r="AB828" s="169">
        <f t="shared" si="15709"/>
        <v>11828</v>
      </c>
      <c r="AC828" s="170">
        <f t="shared" si="15710"/>
        <v>11192</v>
      </c>
      <c r="BI828" s="136" t="s">
        <v>29</v>
      </c>
      <c r="BJ828" s="128">
        <f>B828/B839</f>
        <v>4.2341574310883777E-2</v>
      </c>
      <c r="BK828" s="129">
        <f t="shared" ref="BK828" si="16039">C828/C839</f>
        <v>9.3603411513859272E-2</v>
      </c>
      <c r="BL828" s="130">
        <f t="shared" ref="BL828" si="16040">D828/D839</f>
        <v>9.1871165644171776E-2</v>
      </c>
      <c r="BM828" s="131">
        <f t="shared" ref="BM828" si="16041">E828/E839</f>
        <v>6.5884194053208139E-2</v>
      </c>
      <c r="BN828" s="128">
        <f t="shared" ref="BN828" si="16042">F828/F839</f>
        <v>4.4539093398235474E-2</v>
      </c>
      <c r="BO828" s="129">
        <f t="shared" ref="BO828" si="16043">G828/G839</f>
        <v>0.10846794548207976</v>
      </c>
      <c r="BP828" s="130">
        <f t="shared" ref="BP828" si="16044">H828/H839</f>
        <v>5.0358651862041859E-2</v>
      </c>
      <c r="BQ828" s="131">
        <f t="shared" ref="BQ828" si="16045">I828/I839</f>
        <v>8.0951502858196564E-2</v>
      </c>
      <c r="BR828" s="128">
        <f t="shared" ref="BR828" si="16046">J828/J839</f>
        <v>0.10396164521826899</v>
      </c>
      <c r="BS828" s="129">
        <f t="shared" ref="BS828" si="16047">K828/K839</f>
        <v>2.9068258499870232E-2</v>
      </c>
      <c r="BT828" s="130">
        <f t="shared" ref="BT828" si="16048">L828/L839</f>
        <v>8.9533627067919189E-2</v>
      </c>
      <c r="BU828" s="128">
        <f t="shared" ref="BU828" si="16049">M828/M839</f>
        <v>3.3594815825375171E-2</v>
      </c>
      <c r="BV828" s="132">
        <f t="shared" ref="BV828" si="16050">N828/N839</f>
        <v>7.4542579625028235E-2</v>
      </c>
      <c r="BW828" s="133">
        <f t="shared" ref="BW828" si="16051">O828/O839</f>
        <v>5.2562358276643989E-2</v>
      </c>
      <c r="BX828" s="128">
        <f t="shared" ref="BX828" si="16052">P828/P839</f>
        <v>7.3557776608802389E-2</v>
      </c>
      <c r="BY828" s="129">
        <f t="shared" ref="BY828" si="16053">Q828/Q839</f>
        <v>5.4661512181965299E-2</v>
      </c>
      <c r="BZ828" s="130">
        <f t="shared" ref="BZ828" si="16054">R828/R839</f>
        <v>6.7274245164881036E-2</v>
      </c>
      <c r="CA828" s="131">
        <f t="shared" ref="CA828" si="16055">S828/S839</f>
        <v>7.3123885306626418E-2</v>
      </c>
      <c r="CB828" s="128">
        <f t="shared" ref="CB828" si="16056">T828/T839</f>
        <v>0.1303759805247498</v>
      </c>
      <c r="CC828" s="129">
        <f t="shared" ref="CC828" si="16057">U828/U839</f>
        <v>2.0429273338505301E-2</v>
      </c>
      <c r="CD828" s="130">
        <f t="shared" ref="CD828" si="16058">V828/V839</f>
        <v>0.1067267624798027</v>
      </c>
      <c r="CE828" s="131">
        <f t="shared" ref="CE828" si="16059">W828/W839</f>
        <v>4.5184671138869613E-2</v>
      </c>
      <c r="CF828" s="128">
        <f t="shared" ref="CF828" si="16060">X828/X839</f>
        <v>8.6826962597616117E-2</v>
      </c>
      <c r="CG828" s="129">
        <f t="shared" ref="CG828" si="16061">Y828/Y839</f>
        <v>3.3328043167751148E-2</v>
      </c>
      <c r="CH828" s="130">
        <f t="shared" ref="CH828" si="16062">Z828/Z839</f>
        <v>6.5005782575173476E-2</v>
      </c>
      <c r="CI828" s="128">
        <f t="shared" ref="CI828" si="16063">AA828/AA839</f>
        <v>7.8556168773366561E-2</v>
      </c>
      <c r="CJ828" s="134">
        <f t="shared" ref="CJ828" si="16064">AB828/AB839</f>
        <v>7.0728090317642558E-2</v>
      </c>
      <c r="CK828" s="135">
        <f t="shared" ref="CK828" si="16065">AC828/AC839</f>
        <v>6.7043255839029092E-2</v>
      </c>
    </row>
    <row r="829" spans="1:89" x14ac:dyDescent="0.2">
      <c r="A829" s="145" t="s">
        <v>30</v>
      </c>
      <c r="B829" s="202">
        <v>808</v>
      </c>
      <c r="C829" s="196">
        <v>1510</v>
      </c>
      <c r="D829" s="197">
        <v>621</v>
      </c>
      <c r="E829" s="198">
        <v>479</v>
      </c>
      <c r="F829" s="195">
        <v>759</v>
      </c>
      <c r="G829" s="199">
        <v>1730</v>
      </c>
      <c r="H829" s="197">
        <v>1309</v>
      </c>
      <c r="I829" s="198">
        <v>2449</v>
      </c>
      <c r="J829" s="195">
        <v>594</v>
      </c>
      <c r="K829" s="196">
        <v>146</v>
      </c>
      <c r="L829" s="197">
        <v>1483</v>
      </c>
      <c r="M829" s="195">
        <v>401</v>
      </c>
      <c r="N829" s="200">
        <v>2310</v>
      </c>
      <c r="O829" s="203">
        <v>1238</v>
      </c>
      <c r="P829" s="195">
        <v>1091</v>
      </c>
      <c r="Q829" s="196">
        <v>818</v>
      </c>
      <c r="R829" s="197">
        <v>992</v>
      </c>
      <c r="S829" s="198">
        <v>1198</v>
      </c>
      <c r="T829" s="195">
        <v>566</v>
      </c>
      <c r="U829" s="199">
        <v>103</v>
      </c>
      <c r="V829" s="197">
        <v>1413</v>
      </c>
      <c r="W829" s="204">
        <v>691</v>
      </c>
      <c r="X829" s="195">
        <v>1054</v>
      </c>
      <c r="Y829" s="199">
        <v>284</v>
      </c>
      <c r="Z829" s="197">
        <v>1498</v>
      </c>
      <c r="AA829" s="195">
        <v>1781</v>
      </c>
      <c r="AB829" s="169">
        <f t="shared" si="15709"/>
        <v>14498</v>
      </c>
      <c r="AC829" s="170">
        <f t="shared" si="15710"/>
        <v>12828</v>
      </c>
      <c r="BI829" s="145" t="s">
        <v>30</v>
      </c>
      <c r="BJ829" s="128">
        <f>B829/B839</f>
        <v>5.7402671213412901E-2</v>
      </c>
      <c r="BK829" s="129">
        <f t="shared" ref="BK829" si="16066">C829/C839</f>
        <v>0.10732054015636106</v>
      </c>
      <c r="BL829" s="130">
        <f t="shared" ref="BL829" si="16067">D829/D839</f>
        <v>9.524539877300614E-2</v>
      </c>
      <c r="BM829" s="131">
        <f t="shared" ref="BM829" si="16068">E829/E839</f>
        <v>7.4960876369327079E-2</v>
      </c>
      <c r="BN829" s="128">
        <f t="shared" ref="BN829" si="16069">F829/F839</f>
        <v>4.618192881046547E-2</v>
      </c>
      <c r="BO829" s="129">
        <f t="shared" ref="BO829" si="16070">G829/G839</f>
        <v>0.10916203937405351</v>
      </c>
      <c r="BP829" s="130">
        <f t="shared" ref="BP829" si="16071">H829/H839</f>
        <v>6.431168320723199E-2</v>
      </c>
      <c r="BQ829" s="131">
        <f t="shared" ref="BQ829" si="16072">I829/I839</f>
        <v>0.11289876452148258</v>
      </c>
      <c r="BR829" s="128">
        <f t="shared" ref="BR829" si="16073">J829/J839</f>
        <v>0.14988644965934897</v>
      </c>
      <c r="BS829" s="129">
        <f t="shared" ref="BS829" si="16074">K829/K839</f>
        <v>3.7892551258759406E-2</v>
      </c>
      <c r="BT829" s="130">
        <f t="shared" ref="BT829" si="16075">L829/L839</f>
        <v>0.12328539363205586</v>
      </c>
      <c r="BU829" s="128">
        <f t="shared" ref="BU829" si="16076">M829/M839</f>
        <v>3.4191678035470671E-2</v>
      </c>
      <c r="BV829" s="132">
        <f t="shared" ref="BV829" si="16077">N829/N839</f>
        <v>0.10435961147503953</v>
      </c>
      <c r="BW829" s="133">
        <f t="shared" ref="BW829" si="16078">O829/O839</f>
        <v>5.6145124716553287E-2</v>
      </c>
      <c r="BX829" s="128">
        <f t="shared" ref="BX829" si="16079">P829/P839</f>
        <v>9.5651411537787126E-2</v>
      </c>
      <c r="BY829" s="129">
        <f t="shared" ref="BY829" si="16080">Q829/Q839</f>
        <v>7.3541310797446732E-2</v>
      </c>
      <c r="BZ829" s="130">
        <f t="shared" ref="BZ829" si="16081">R829/R839</f>
        <v>6.9013496591067203E-2</v>
      </c>
      <c r="CA829" s="131">
        <f t="shared" ref="CA829" si="16082">S829/S839</f>
        <v>8.2178625325833449E-2</v>
      </c>
      <c r="CB829" s="128">
        <f t="shared" ref="CB829" si="16083">T829/T839</f>
        <v>0.15309710576142818</v>
      </c>
      <c r="CC829" s="129">
        <f t="shared" ref="CC829" si="16084">U829/U839</f>
        <v>2.6635634859063874E-2</v>
      </c>
      <c r="CD829" s="130">
        <f t="shared" ref="CD829" si="16085">V829/V839</f>
        <v>0.12016327919040735</v>
      </c>
      <c r="CE829" s="131">
        <f t="shared" ref="CE829" si="16086">W829/W839</f>
        <v>5.3280900609144886E-2</v>
      </c>
      <c r="CF829" s="128">
        <f t="shared" ref="CF829" si="16087">X829/X839</f>
        <v>0.10830250719276613</v>
      </c>
      <c r="CG829" s="129">
        <f t="shared" ref="CG829" si="16088">Y829/Y839</f>
        <v>4.5072210760196796E-2</v>
      </c>
      <c r="CH829" s="130">
        <f t="shared" ref="CH829" si="16089">Z829/Z839</f>
        <v>7.2185813415574396E-2</v>
      </c>
      <c r="CI829" s="128">
        <f t="shared" ref="CI829" si="16090">AA829/AA839</f>
        <v>7.926829268292683E-2</v>
      </c>
      <c r="CJ829" s="134">
        <f t="shared" ref="CJ829" si="16091">AB829/AB839</f>
        <v>8.6693934175277459E-2</v>
      </c>
      <c r="CK829" s="135">
        <f t="shared" ref="CK829" si="16092">AC829/AC839</f>
        <v>7.6843360069966518E-2</v>
      </c>
    </row>
    <row r="830" spans="1:89" x14ac:dyDescent="0.2">
      <c r="A830" s="136" t="s">
        <v>31</v>
      </c>
      <c r="B830" s="205">
        <v>809</v>
      </c>
      <c r="C830" s="189">
        <v>1863</v>
      </c>
      <c r="D830" s="190">
        <v>417</v>
      </c>
      <c r="E830" s="191">
        <v>527</v>
      </c>
      <c r="F830" s="188">
        <v>575</v>
      </c>
      <c r="G830" s="192">
        <v>1946</v>
      </c>
      <c r="H830" s="190">
        <v>1253</v>
      </c>
      <c r="I830" s="191">
        <v>2339</v>
      </c>
      <c r="J830" s="188">
        <v>416</v>
      </c>
      <c r="K830" s="189">
        <v>127</v>
      </c>
      <c r="L830" s="190">
        <v>1484</v>
      </c>
      <c r="M830" s="188">
        <v>327</v>
      </c>
      <c r="N830" s="193">
        <v>2054</v>
      </c>
      <c r="O830" s="206">
        <v>1362</v>
      </c>
      <c r="P830" s="188">
        <v>922</v>
      </c>
      <c r="Q830" s="189">
        <v>977</v>
      </c>
      <c r="R830" s="190">
        <v>895</v>
      </c>
      <c r="S830" s="191">
        <v>1432</v>
      </c>
      <c r="T830" s="188">
        <v>419</v>
      </c>
      <c r="U830" s="192">
        <v>126</v>
      </c>
      <c r="V830" s="190">
        <v>1520</v>
      </c>
      <c r="W830" s="207">
        <v>759</v>
      </c>
      <c r="X830" s="188">
        <v>934</v>
      </c>
      <c r="Y830" s="192">
        <v>399</v>
      </c>
      <c r="Z830" s="190">
        <v>1245</v>
      </c>
      <c r="AA830" s="188">
        <v>2281</v>
      </c>
      <c r="AB830" s="169">
        <f t="shared" si="15709"/>
        <v>12943</v>
      </c>
      <c r="AC830" s="170">
        <f t="shared" si="15710"/>
        <v>14465</v>
      </c>
      <c r="BI830" s="136" t="s">
        <v>31</v>
      </c>
      <c r="BJ830" s="128">
        <f>B830/B839</f>
        <v>5.7473714123330494E-2</v>
      </c>
      <c r="BK830" s="129">
        <f t="shared" ref="BK830" si="16093">C830/C839</f>
        <v>0.132409381663113</v>
      </c>
      <c r="BL830" s="130">
        <f t="shared" ref="BL830" si="16094">D830/D839</f>
        <v>6.3957055214723932E-2</v>
      </c>
      <c r="BM830" s="131">
        <f t="shared" ref="BM830" si="16095">E830/E839</f>
        <v>8.2472613458528951E-2</v>
      </c>
      <c r="BN830" s="128">
        <f t="shared" ref="BN830" si="16096">F830/F839</f>
        <v>3.4986309704898085E-2</v>
      </c>
      <c r="BO830" s="129">
        <f t="shared" ref="BO830" si="16097">G830/G839</f>
        <v>0.12279151943462897</v>
      </c>
      <c r="BP830" s="130">
        <f t="shared" ref="BP830" si="16098">H830/H839</f>
        <v>6.1560381251842392E-2</v>
      </c>
      <c r="BQ830" s="131">
        <f t="shared" ref="BQ830" si="16099">I830/I839</f>
        <v>0.10782777060667527</v>
      </c>
      <c r="BR830" s="128">
        <f t="shared" ref="BR830" si="16100">J830/J839</f>
        <v>0.10497098157961141</v>
      </c>
      <c r="BS830" s="129">
        <f t="shared" ref="BS830" si="16101">K830/K839</f>
        <v>3.2961328834674279E-2</v>
      </c>
      <c r="BT830" s="130">
        <f t="shared" ref="BT830" si="16102">L830/L839</f>
        <v>0.12336852606201679</v>
      </c>
      <c r="BU830" s="128">
        <f t="shared" ref="BU830" si="16103">M830/M839</f>
        <v>2.7881991814461118E-2</v>
      </c>
      <c r="BV830" s="132">
        <f t="shared" ref="BV830" si="16104">N830/N839</f>
        <v>9.2794217302913942E-2</v>
      </c>
      <c r="BW830" s="133">
        <f t="shared" ref="BW830" si="16105">O830/O839</f>
        <v>6.17687074829932E-2</v>
      </c>
      <c r="BX830" s="128">
        <f t="shared" ref="BX830" si="16106">P830/P839</f>
        <v>8.0834648430650538E-2</v>
      </c>
      <c r="BY830" s="129">
        <f t="shared" ref="BY830" si="16107">Q830/Q839</f>
        <v>8.7836015463454098E-2</v>
      </c>
      <c r="BZ830" s="130">
        <f t="shared" ref="BZ830" si="16108">R830/R839</f>
        <v>6.2265201057464865E-2</v>
      </c>
      <c r="CA830" s="131">
        <f t="shared" ref="CA830" si="16109">S830/S839</f>
        <v>9.8230209905336804E-2</v>
      </c>
      <c r="CB830" s="128">
        <f t="shared" ref="CB830" si="16110">T830/T839</f>
        <v>0.11333513659724101</v>
      </c>
      <c r="CC830" s="129">
        <f t="shared" ref="CC830" si="16111">U830/U839</f>
        <v>3.2583397982932506E-2</v>
      </c>
      <c r="CD830" s="130">
        <f t="shared" ref="CD830" si="16112">V830/V839</f>
        <v>0.12926269240581681</v>
      </c>
      <c r="CE830" s="131">
        <f t="shared" ref="CE830" si="16113">W830/W839</f>
        <v>5.8524173027989825E-2</v>
      </c>
      <c r="CF830" s="128">
        <f t="shared" ref="CF830" si="16114">X830/X839</f>
        <v>9.5972050965885736E-2</v>
      </c>
      <c r="CG830" s="129">
        <f t="shared" ref="CG830" si="16115">Y830/Y839</f>
        <v>6.3323282018727181E-2</v>
      </c>
      <c r="CH830" s="130">
        <f t="shared" ref="CH830" si="16116">Z830/Z839</f>
        <v>5.9994217424826524E-2</v>
      </c>
      <c r="CI830" s="128">
        <f t="shared" ref="CI830" si="16117">AA830/AA839</f>
        <v>0.10152216485668507</v>
      </c>
      <c r="CJ830" s="134">
        <f t="shared" ref="CJ830" si="16118">AB830/AB839</f>
        <v>7.7395474550325291E-2</v>
      </c>
      <c r="CK830" s="135">
        <f t="shared" ref="CK830" si="16119">AC830/AC839</f>
        <v>8.6649454584663679E-2</v>
      </c>
    </row>
    <row r="831" spans="1:89" x14ac:dyDescent="0.2">
      <c r="A831" s="145" t="s">
        <v>32</v>
      </c>
      <c r="B831" s="202">
        <v>836</v>
      </c>
      <c r="C831" s="196">
        <v>1374</v>
      </c>
      <c r="D831" s="197">
        <v>296</v>
      </c>
      <c r="E831" s="198">
        <v>516</v>
      </c>
      <c r="F831" s="195">
        <v>581</v>
      </c>
      <c r="G831" s="199">
        <v>1620</v>
      </c>
      <c r="H831" s="197">
        <v>1111</v>
      </c>
      <c r="I831" s="198">
        <v>1874</v>
      </c>
      <c r="J831" s="195">
        <v>333</v>
      </c>
      <c r="K831" s="196">
        <v>100</v>
      </c>
      <c r="L831" s="197">
        <v>1180</v>
      </c>
      <c r="M831" s="195">
        <v>367</v>
      </c>
      <c r="N831" s="200">
        <v>1905</v>
      </c>
      <c r="O831" s="203">
        <v>1127</v>
      </c>
      <c r="P831" s="195">
        <v>632</v>
      </c>
      <c r="Q831" s="196">
        <v>834</v>
      </c>
      <c r="R831" s="197">
        <v>761</v>
      </c>
      <c r="S831" s="198">
        <v>1204</v>
      </c>
      <c r="T831" s="195">
        <v>257</v>
      </c>
      <c r="U831" s="199">
        <v>83</v>
      </c>
      <c r="V831" s="197">
        <v>1411</v>
      </c>
      <c r="W831" s="204">
        <v>528</v>
      </c>
      <c r="X831" s="195">
        <v>608</v>
      </c>
      <c r="Y831" s="199">
        <v>315</v>
      </c>
      <c r="Z831" s="197">
        <v>1041</v>
      </c>
      <c r="AA831" s="195">
        <v>1789</v>
      </c>
      <c r="AB831" s="169">
        <f t="shared" si="15709"/>
        <v>10952</v>
      </c>
      <c r="AC831" s="170">
        <f t="shared" si="15710"/>
        <v>11731</v>
      </c>
      <c r="BI831" s="145" t="s">
        <v>32</v>
      </c>
      <c r="BJ831" s="128">
        <f>B831/B839</f>
        <v>5.9391872691105428E-2</v>
      </c>
      <c r="BK831" s="129">
        <f t="shared" ref="BK831" si="16120">C831/C839</f>
        <v>9.76545842217484E-2</v>
      </c>
      <c r="BL831" s="130">
        <f t="shared" ref="BL831" si="16121">D831/D839</f>
        <v>4.5398773006134971E-2</v>
      </c>
      <c r="BM831" s="131">
        <f t="shared" ref="BM831" si="16122">E831/E839</f>
        <v>8.0751173708920182E-2</v>
      </c>
      <c r="BN831" s="128">
        <f t="shared" ref="BN831" si="16123">F831/F839</f>
        <v>3.5351384240949191E-2</v>
      </c>
      <c r="BO831" s="129">
        <f t="shared" ref="BO831" si="16124">G831/G839</f>
        <v>0.102221100454316</v>
      </c>
      <c r="BP831" s="130">
        <f t="shared" ref="BP831" si="16125">H831/H839</f>
        <v>5.4583865579247319E-2</v>
      </c>
      <c r="BQ831" s="131">
        <f t="shared" ref="BQ831" si="16126">I831/I839</f>
        <v>8.63912963304444E-2</v>
      </c>
      <c r="BR831" s="128">
        <f t="shared" ref="BR831" si="16127">J831/J839</f>
        <v>8.4027252081756251E-2</v>
      </c>
      <c r="BS831" s="129">
        <f t="shared" ref="BS831" si="16128">K831/K839</f>
        <v>2.5953802232026993E-2</v>
      </c>
      <c r="BT831" s="130">
        <f t="shared" ref="BT831" si="16129">L831/L839</f>
        <v>9.8096267353894748E-2</v>
      </c>
      <c r="BU831" s="128">
        <f t="shared" ref="BU831" si="16130">M831/M839</f>
        <v>3.1292633015006822E-2</v>
      </c>
      <c r="BV831" s="132">
        <f t="shared" ref="BV831" si="16131">N831/N839</f>
        <v>8.6062796476168962E-2</v>
      </c>
      <c r="BW831" s="133">
        <f t="shared" ref="BW831" si="16132">O831/O839</f>
        <v>5.1111111111111114E-2</v>
      </c>
      <c r="BX831" s="128">
        <f t="shared" ref="BX831" si="16133">P831/P839</f>
        <v>5.5409433631422061E-2</v>
      </c>
      <c r="BY831" s="129">
        <f t="shared" ref="BY831" si="16134">Q831/Q839</f>
        <v>7.4979771644340554E-2</v>
      </c>
      <c r="BZ831" s="130">
        <f t="shared" ref="BZ831" si="16135">R831/R839</f>
        <v>5.2942813413106998E-2</v>
      </c>
      <c r="CA831" s="131">
        <f t="shared" ref="CA831" si="16136">S831/S839</f>
        <v>8.2590204417615581E-2</v>
      </c>
      <c r="CB831" s="128">
        <f t="shared" ref="CB831" si="16137">T831/T839</f>
        <v>6.9515823640789828E-2</v>
      </c>
      <c r="CC831" s="129">
        <f t="shared" ref="CC831" si="16138">U831/U839</f>
        <v>2.1463666925265062E-2</v>
      </c>
      <c r="CD831" s="130">
        <f t="shared" ref="CD831" si="16139">V831/V839</f>
        <v>0.11999319670039969</v>
      </c>
      <c r="CE831" s="131">
        <f t="shared" ref="CE831" si="16140">W831/W839</f>
        <v>4.0712468193384227E-2</v>
      </c>
      <c r="CF831" s="128">
        <f t="shared" ref="CF831" si="16141">X831/X839</f>
        <v>6.2474311549527331E-2</v>
      </c>
      <c r="CG831" s="129">
        <f t="shared" ref="CG831" si="16142">Y831/Y839</f>
        <v>4.9992064751626729E-2</v>
      </c>
      <c r="CH831" s="130">
        <f t="shared" ref="CH831" si="16143">Z831/Z839</f>
        <v>5.0163839629915191E-2</v>
      </c>
      <c r="CI831" s="128">
        <f t="shared" ref="CI831" si="16144">AA831/AA839</f>
        <v>7.9624354637706965E-2</v>
      </c>
      <c r="CJ831" s="134">
        <f t="shared" ref="CJ831" si="16145">AB831/AB839</f>
        <v>6.5489858400306161E-2</v>
      </c>
      <c r="CK831" s="135">
        <f t="shared" ref="CK831" si="16146">AC831/AC839</f>
        <v>7.0272018785529869E-2</v>
      </c>
    </row>
    <row r="832" spans="1:89" x14ac:dyDescent="0.2">
      <c r="A832" s="136" t="s">
        <v>33</v>
      </c>
      <c r="B832" s="205">
        <v>696</v>
      </c>
      <c r="C832" s="189">
        <v>748</v>
      </c>
      <c r="D832" s="190">
        <v>216</v>
      </c>
      <c r="E832" s="191">
        <v>409</v>
      </c>
      <c r="F832" s="188">
        <v>610</v>
      </c>
      <c r="G832" s="192">
        <v>1336</v>
      </c>
      <c r="H832" s="190">
        <v>828</v>
      </c>
      <c r="I832" s="191">
        <v>1540</v>
      </c>
      <c r="J832" s="188">
        <v>222</v>
      </c>
      <c r="K832" s="189">
        <v>76</v>
      </c>
      <c r="L832" s="190">
        <v>1071</v>
      </c>
      <c r="M832" s="188">
        <v>450</v>
      </c>
      <c r="N832" s="193">
        <v>1315</v>
      </c>
      <c r="O832" s="206">
        <v>1184</v>
      </c>
      <c r="P832" s="188">
        <v>463</v>
      </c>
      <c r="Q832" s="189">
        <v>780</v>
      </c>
      <c r="R832" s="190">
        <v>729</v>
      </c>
      <c r="S832" s="191">
        <v>1001</v>
      </c>
      <c r="T832" s="188">
        <v>197</v>
      </c>
      <c r="U832" s="192">
        <v>127</v>
      </c>
      <c r="V832" s="190">
        <v>926</v>
      </c>
      <c r="W832" s="207">
        <v>528</v>
      </c>
      <c r="X832" s="188">
        <v>347</v>
      </c>
      <c r="Y832" s="192">
        <v>334</v>
      </c>
      <c r="Z832" s="190">
        <v>835</v>
      </c>
      <c r="AA832" s="188">
        <v>1083</v>
      </c>
      <c r="AB832" s="169">
        <f t="shared" si="15709"/>
        <v>8455</v>
      </c>
      <c r="AC832" s="170">
        <f t="shared" si="15710"/>
        <v>9596</v>
      </c>
      <c r="BI832" s="136" t="s">
        <v>33</v>
      </c>
      <c r="BJ832" s="128">
        <f>B832/B839</f>
        <v>4.9445865302642798E-2</v>
      </c>
      <c r="BK832" s="129">
        <f t="shared" ref="BK832" si="16147">C832/C839</f>
        <v>5.3162757640369582E-2</v>
      </c>
      <c r="BL832" s="130">
        <f t="shared" ref="BL832" si="16148">D832/D839</f>
        <v>3.3128834355828224E-2</v>
      </c>
      <c r="BM832" s="131">
        <f t="shared" ref="BM832" si="16149">E832/E839</f>
        <v>6.4006259780907668E-2</v>
      </c>
      <c r="BN832" s="128">
        <f t="shared" ref="BN832" si="16150">F832/F839</f>
        <v>3.7115911165196226E-2</v>
      </c>
      <c r="BO832" s="129">
        <f t="shared" ref="BO832" si="16151">G832/G839</f>
        <v>8.4300858152448255E-2</v>
      </c>
      <c r="BP832" s="130">
        <f t="shared" ref="BP832" si="16152">H832/H839</f>
        <v>4.0679964626117719E-2</v>
      </c>
      <c r="BQ832" s="131">
        <f t="shared" ref="BQ832" si="16153">I832/I839</f>
        <v>7.099391480730223E-2</v>
      </c>
      <c r="BR832" s="128">
        <f t="shared" ref="BR832" si="16154">J832/J839</f>
        <v>5.6018168054504165E-2</v>
      </c>
      <c r="BS832" s="129">
        <f t="shared" ref="BS832" si="16155">K832/K839</f>
        <v>1.9724889696340515E-2</v>
      </c>
      <c r="BT832" s="130">
        <f t="shared" ref="BT832" si="16156">L832/L839</f>
        <v>8.9034832488153623E-2</v>
      </c>
      <c r="BU832" s="128">
        <f t="shared" ref="BU832" si="16157">M832/M839</f>
        <v>3.8369713506139151E-2</v>
      </c>
      <c r="BV832" s="132">
        <f t="shared" ref="BV832" si="16158">N832/N839</f>
        <v>5.9408177095098262E-2</v>
      </c>
      <c r="BW832" s="133">
        <f t="shared" ref="BW832" si="16159">O832/O839</f>
        <v>5.369614512471655E-2</v>
      </c>
      <c r="BX832" s="128">
        <f t="shared" ref="BX832" si="16160">P832/P839</f>
        <v>4.0592670524285467E-2</v>
      </c>
      <c r="BY832" s="129">
        <f t="shared" ref="BY832" si="16161">Q832/Q839</f>
        <v>7.0124966286073898E-2</v>
      </c>
      <c r="BZ832" s="130">
        <f t="shared" ref="BZ832" si="16162">R832/R839</f>
        <v>5.0716571587588702E-2</v>
      </c>
      <c r="CA832" s="131">
        <f t="shared" ref="CA832" si="16163">S832/S839</f>
        <v>6.8665111812319934E-2</v>
      </c>
      <c r="CB832" s="128">
        <f t="shared" ref="CB832" si="16164">T832/T839</f>
        <v>5.328644847173384E-2</v>
      </c>
      <c r="CC832" s="129">
        <f t="shared" ref="CC832" si="16165">U832/U839</f>
        <v>3.2841996379622443E-2</v>
      </c>
      <c r="CD832" s="130">
        <f t="shared" ref="CD832" si="16166">V832/V839</f>
        <v>7.8748192873543663E-2</v>
      </c>
      <c r="CE832" s="131">
        <f t="shared" ref="CE832" si="16167">W832/W839</f>
        <v>4.0712468193384227E-2</v>
      </c>
      <c r="CF832" s="128">
        <f t="shared" ref="CF832" si="16168">X832/X839</f>
        <v>3.5655569256062475E-2</v>
      </c>
      <c r="CG832" s="129">
        <f t="shared" ref="CG832" si="16169">Y832/Y839</f>
        <v>5.300745913347088E-2</v>
      </c>
      <c r="CH832" s="130">
        <f t="shared" ref="CH832" si="16170">Z832/Z839</f>
        <v>4.0237085582112565E-2</v>
      </c>
      <c r="CI832" s="128">
        <f t="shared" ref="CI832" si="16171">AA832/AA839</f>
        <v>4.8201887128360335E-2</v>
      </c>
      <c r="CJ832" s="134">
        <f t="shared" ref="CJ832" si="16172">AB832/AB839</f>
        <v>5.0558505549177193E-2</v>
      </c>
      <c r="CK832" s="135">
        <f t="shared" ref="CK832" si="16173">AC832/AC839</f>
        <v>5.7482762958481343E-2</v>
      </c>
    </row>
    <row r="833" spans="1:89" x14ac:dyDescent="0.2">
      <c r="A833" s="145" t="s">
        <v>34</v>
      </c>
      <c r="B833" s="202">
        <v>139</v>
      </c>
      <c r="C833" s="196">
        <v>328</v>
      </c>
      <c r="D833" s="197">
        <v>85</v>
      </c>
      <c r="E833" s="198">
        <v>234</v>
      </c>
      <c r="F833" s="195">
        <v>323</v>
      </c>
      <c r="G833" s="199">
        <v>581</v>
      </c>
      <c r="H833" s="197">
        <v>341</v>
      </c>
      <c r="I833" s="198">
        <v>628</v>
      </c>
      <c r="J833" s="195">
        <v>70</v>
      </c>
      <c r="K833" s="196">
        <v>26</v>
      </c>
      <c r="L833" s="197">
        <v>319</v>
      </c>
      <c r="M833" s="195">
        <v>298</v>
      </c>
      <c r="N833" s="200">
        <v>496</v>
      </c>
      <c r="O833" s="203">
        <v>714</v>
      </c>
      <c r="P833" s="195">
        <v>249</v>
      </c>
      <c r="Q833" s="196">
        <v>381</v>
      </c>
      <c r="R833" s="197">
        <v>406</v>
      </c>
      <c r="S833" s="198">
        <v>365</v>
      </c>
      <c r="T833" s="195">
        <v>108</v>
      </c>
      <c r="U833" s="199">
        <v>112</v>
      </c>
      <c r="V833" s="197">
        <v>285</v>
      </c>
      <c r="W833" s="204">
        <v>333</v>
      </c>
      <c r="X833" s="195">
        <v>211</v>
      </c>
      <c r="Y833" s="199">
        <v>318</v>
      </c>
      <c r="Z833" s="197">
        <v>579</v>
      </c>
      <c r="AA833" s="195">
        <v>687</v>
      </c>
      <c r="AB833" s="169">
        <f t="shared" si="15709"/>
        <v>3611</v>
      </c>
      <c r="AC833" s="170">
        <f t="shared" si="15710"/>
        <v>5005</v>
      </c>
      <c r="BI833" s="145" t="s">
        <v>34</v>
      </c>
      <c r="BJ833" s="128">
        <f>B833/B839</f>
        <v>9.8749644785450404E-3</v>
      </c>
      <c r="BK833" s="129">
        <f t="shared" ref="BK833" si="16174">C833/C839</f>
        <v>2.3312011371712866E-2</v>
      </c>
      <c r="BL833" s="130">
        <f t="shared" ref="BL833" si="16175">D833/D839</f>
        <v>1.303680981595092E-2</v>
      </c>
      <c r="BM833" s="131">
        <f t="shared" ref="BM833" si="16176">E833/E839</f>
        <v>3.6619718309859155E-2</v>
      </c>
      <c r="BN833" s="128">
        <f t="shared" ref="BN833" si="16177">F833/F839</f>
        <v>1.9653179190751446E-2</v>
      </c>
      <c r="BO833" s="129">
        <f t="shared" ref="BO833" si="16178">G833/G839</f>
        <v>3.6660777385159007E-2</v>
      </c>
      <c r="BP833" s="130">
        <f t="shared" ref="BP833" si="16179">H833/H839</f>
        <v>1.6753463692640268E-2</v>
      </c>
      <c r="BQ833" s="131">
        <f t="shared" ref="BQ833" si="16180">I833/I839</f>
        <v>2.895076525908169E-2</v>
      </c>
      <c r="BR833" s="128">
        <f t="shared" ref="BR833" si="16181">J833/J839</f>
        <v>1.7663386323492306E-2</v>
      </c>
      <c r="BS833" s="129">
        <f t="shared" ref="BS833" si="16182">K833/K839</f>
        <v>6.7479885803270181E-3</v>
      </c>
      <c r="BT833" s="130">
        <f t="shared" ref="BT833" si="16183">L833/L839</f>
        <v>2.6519245157535953E-2</v>
      </c>
      <c r="BU833" s="128">
        <f t="shared" ref="BU833" si="16184">M833/M839</f>
        <v>2.5409276944065484E-2</v>
      </c>
      <c r="BV833" s="132">
        <f t="shared" ref="BV833" si="16185">N833/N839</f>
        <v>2.2407951208493336E-2</v>
      </c>
      <c r="BW833" s="133">
        <f t="shared" ref="BW833" si="16186">O833/O839</f>
        <v>3.2380952380952378E-2</v>
      </c>
      <c r="BX833" s="128">
        <f t="shared" ref="BX833" si="16187">P833/P839</f>
        <v>2.1830615465544451E-2</v>
      </c>
      <c r="BY833" s="129">
        <f t="shared" ref="BY833" si="16188">Q833/Q839</f>
        <v>3.4253348916659175E-2</v>
      </c>
      <c r="BZ833" s="130">
        <f t="shared" ref="BZ833" si="16189">R833/R839</f>
        <v>2.8245443161263394E-2</v>
      </c>
      <c r="CA833" s="131">
        <f t="shared" ref="CA833" si="16190">S833/S839</f>
        <v>2.5037728083413362E-2</v>
      </c>
      <c r="CB833" s="128">
        <f t="shared" ref="CB833" si="16191">T833/T839</f>
        <v>2.9212875304300785E-2</v>
      </c>
      <c r="CC833" s="129">
        <f t="shared" ref="CC833" si="16192">U833/U839</f>
        <v>2.8963020429273338E-2</v>
      </c>
      <c r="CD833" s="130">
        <f t="shared" ref="CD833" si="16193">V833/V839</f>
        <v>2.4236754826090653E-2</v>
      </c>
      <c r="CE833" s="131">
        <f t="shared" ref="CE833" si="16194">W833/W839</f>
        <v>2.5676613462873005E-2</v>
      </c>
      <c r="CF833" s="128">
        <f t="shared" ref="CF833" si="16195">X833/X839</f>
        <v>2.168105219893136E-2</v>
      </c>
      <c r="CG833" s="129">
        <f t="shared" ref="CG833" si="16196">Y833/Y839</f>
        <v>5.0468179654023171E-2</v>
      </c>
      <c r="CH833" s="130">
        <f t="shared" ref="CH833" si="16197">Z833/Z839</f>
        <v>2.7900925212027756E-2</v>
      </c>
      <c r="CI833" s="128">
        <f t="shared" ref="CI833" si="16198">AA833/AA839</f>
        <v>3.0576820366743813E-2</v>
      </c>
      <c r="CJ833" s="134">
        <f t="shared" ref="CJ833" si="16199">AB833/AB839</f>
        <v>2.1592757367011099E-2</v>
      </c>
      <c r="CK833" s="135">
        <f t="shared" ref="CK833" si="16200">AC833/AC839</f>
        <v>2.9981370217507203E-2</v>
      </c>
    </row>
    <row r="834" spans="1:89" x14ac:dyDescent="0.2">
      <c r="A834" s="136" t="s">
        <v>35</v>
      </c>
      <c r="B834" s="205">
        <v>0</v>
      </c>
      <c r="C834" s="189">
        <v>168</v>
      </c>
      <c r="D834" s="190">
        <v>4</v>
      </c>
      <c r="E834" s="191">
        <v>88</v>
      </c>
      <c r="F834" s="188">
        <v>5</v>
      </c>
      <c r="G834" s="192">
        <v>254</v>
      </c>
      <c r="H834" s="190">
        <v>26</v>
      </c>
      <c r="I834" s="191">
        <v>206</v>
      </c>
      <c r="J834" s="188">
        <v>19</v>
      </c>
      <c r="K834" s="189">
        <v>7</v>
      </c>
      <c r="L834" s="190">
        <v>62</v>
      </c>
      <c r="M834" s="188">
        <v>38</v>
      </c>
      <c r="N834" s="193">
        <v>112</v>
      </c>
      <c r="O834" s="206">
        <v>124</v>
      </c>
      <c r="P834" s="188">
        <v>52</v>
      </c>
      <c r="Q834" s="189">
        <v>43</v>
      </c>
      <c r="R834" s="190">
        <v>84</v>
      </c>
      <c r="S834" s="191">
        <v>31</v>
      </c>
      <c r="T834" s="188">
        <v>13</v>
      </c>
      <c r="U834" s="192">
        <v>4</v>
      </c>
      <c r="V834" s="190">
        <v>38</v>
      </c>
      <c r="W834" s="207">
        <v>12</v>
      </c>
      <c r="X834" s="188">
        <v>28</v>
      </c>
      <c r="Y834" s="192">
        <v>26</v>
      </c>
      <c r="Z834" s="190">
        <v>41</v>
      </c>
      <c r="AA834" s="188">
        <v>47</v>
      </c>
      <c r="AB834" s="169">
        <f t="shared" si="15709"/>
        <v>484</v>
      </c>
      <c r="AC834" s="170">
        <f t="shared" si="15710"/>
        <v>1048</v>
      </c>
      <c r="BI834" s="136" t="s">
        <v>35</v>
      </c>
      <c r="BJ834" s="128">
        <f>B834/B839</f>
        <v>0</v>
      </c>
      <c r="BK834" s="129">
        <f t="shared" ref="BK834" si="16201">C834/C839</f>
        <v>1.1940298507462687E-2</v>
      </c>
      <c r="BL834" s="130">
        <f t="shared" ref="BL834" si="16202">D834/D839</f>
        <v>6.1349693251533746E-4</v>
      </c>
      <c r="BM834" s="131">
        <f t="shared" ref="BM834" si="16203">E834/E839</f>
        <v>1.377151799687011E-2</v>
      </c>
      <c r="BN834" s="128">
        <f t="shared" ref="BN834" si="16204">F834/F839</f>
        <v>3.0422878004259202E-4</v>
      </c>
      <c r="BO834" s="129">
        <f t="shared" ref="BO834" si="16205">G834/G839</f>
        <v>1.6027258960121152E-2</v>
      </c>
      <c r="BP834" s="130">
        <f t="shared" ref="BP834" si="16206">H834/H839</f>
        <v>1.2773901935737447E-3</v>
      </c>
      <c r="BQ834" s="131">
        <f t="shared" ref="BQ834" si="16207">I834/I839</f>
        <v>9.4965886040936746E-3</v>
      </c>
      <c r="BR834" s="128">
        <f t="shared" ref="BR834" si="16208">J834/J839</f>
        <v>4.7943477163764825E-3</v>
      </c>
      <c r="BS834" s="129">
        <f t="shared" ref="BS834" si="16209">K834/K839</f>
        <v>1.8167661562418895E-3</v>
      </c>
      <c r="BT834" s="130">
        <f t="shared" ref="BT834" si="16210">L834/L839</f>
        <v>5.1542106575775213E-3</v>
      </c>
      <c r="BU834" s="128">
        <f t="shared" ref="BU834" si="16211">M834/M839</f>
        <v>3.2401091405184173E-3</v>
      </c>
      <c r="BV834" s="132">
        <f t="shared" ref="BV834" si="16212">N834/N839</f>
        <v>5.0598599503049466E-3</v>
      </c>
      <c r="BW834" s="133">
        <f t="shared" ref="BW834" si="16213">O834/O839</f>
        <v>5.6235827664399092E-3</v>
      </c>
      <c r="BX834" s="128">
        <f t="shared" ref="BX834" si="16214">P834/P839</f>
        <v>4.5590040329651057E-3</v>
      </c>
      <c r="BY834" s="129">
        <f t="shared" ref="BY834" si="16215">Q834/Q839</f>
        <v>3.8658635260271509E-3</v>
      </c>
      <c r="BZ834" s="130">
        <f t="shared" ref="BZ834" si="16216">R834/R839</f>
        <v>5.8438847919855298E-3</v>
      </c>
      <c r="CA834" s="131">
        <f t="shared" ref="CA834" si="16217">S834/S839</f>
        <v>2.12649197420771E-3</v>
      </c>
      <c r="CB834" s="128">
        <f t="shared" ref="CB834" si="16218">T834/T839</f>
        <v>3.5163646199621317E-3</v>
      </c>
      <c r="CC834" s="129">
        <f t="shared" ref="CC834" si="16219">U834/U839</f>
        <v>1.0343935867597621E-3</v>
      </c>
      <c r="CD834" s="130">
        <f t="shared" ref="CD834" si="16220">V834/V839</f>
        <v>3.2315673101454205E-3</v>
      </c>
      <c r="CE834" s="131">
        <f t="shared" ref="CE834" si="16221">W834/W839</f>
        <v>9.2528336803145963E-4</v>
      </c>
      <c r="CF834" s="128">
        <f t="shared" ref="CF834" si="16222">X834/X839</f>
        <v>2.8771064529387589E-3</v>
      </c>
      <c r="CG834" s="129">
        <f t="shared" ref="CG834" si="16223">Y834/Y839</f>
        <v>4.126329154102523E-3</v>
      </c>
      <c r="CH834" s="130">
        <f t="shared" ref="CH834" si="16224">Z834/Z839</f>
        <v>1.9757131842713955E-3</v>
      </c>
      <c r="CI834" s="128">
        <f t="shared" ref="CI834" si="16225">AA834/AA839</f>
        <v>2.091863984333274E-3</v>
      </c>
      <c r="CJ834" s="134">
        <f t="shared" ref="CJ834" si="16226">AB834/AB839</f>
        <v>2.8941829314963643E-3</v>
      </c>
      <c r="CK834" s="135">
        <f t="shared" ref="CK834" si="16227">AC834/AC839</f>
        <v>6.2778173802093004E-3</v>
      </c>
    </row>
    <row r="835" spans="1:89" x14ac:dyDescent="0.2">
      <c r="A835" s="145" t="s">
        <v>36</v>
      </c>
      <c r="B835" s="202">
        <v>0</v>
      </c>
      <c r="C835" s="196">
        <v>0</v>
      </c>
      <c r="D835" s="197">
        <v>0</v>
      </c>
      <c r="E835" s="198">
        <v>0</v>
      </c>
      <c r="F835" s="195">
        <v>0</v>
      </c>
      <c r="G835" s="199">
        <v>0</v>
      </c>
      <c r="H835" s="197">
        <v>0</v>
      </c>
      <c r="I835" s="198">
        <v>0</v>
      </c>
      <c r="J835" s="195">
        <v>0</v>
      </c>
      <c r="K835" s="199">
        <v>0</v>
      </c>
      <c r="L835" s="197">
        <v>0</v>
      </c>
      <c r="M835" s="195">
        <v>0</v>
      </c>
      <c r="N835" s="200">
        <v>0</v>
      </c>
      <c r="O835" s="203">
        <v>0</v>
      </c>
      <c r="P835" s="195">
        <v>0</v>
      </c>
      <c r="Q835" s="199">
        <v>0</v>
      </c>
      <c r="R835" s="197">
        <v>0</v>
      </c>
      <c r="S835" s="198">
        <v>0</v>
      </c>
      <c r="T835" s="195">
        <v>0</v>
      </c>
      <c r="U835" s="199">
        <v>0</v>
      </c>
      <c r="V835" s="197">
        <v>0</v>
      </c>
      <c r="W835" s="198">
        <v>0</v>
      </c>
      <c r="X835" s="195">
        <v>0</v>
      </c>
      <c r="Y835" s="199">
        <v>0</v>
      </c>
      <c r="Z835" s="197">
        <v>0</v>
      </c>
      <c r="AA835" s="195">
        <v>0</v>
      </c>
      <c r="AB835" s="169">
        <f t="shared" si="15709"/>
        <v>0</v>
      </c>
      <c r="AC835" s="170">
        <f t="shared" si="15710"/>
        <v>0</v>
      </c>
      <c r="BI835" s="145" t="s">
        <v>36</v>
      </c>
      <c r="BJ835" s="128">
        <f>B835/B839</f>
        <v>0</v>
      </c>
      <c r="BK835" s="129">
        <f t="shared" ref="BK835" si="16228">C835/C839</f>
        <v>0</v>
      </c>
      <c r="BL835" s="130">
        <f t="shared" ref="BL835" si="16229">D835/D839</f>
        <v>0</v>
      </c>
      <c r="BM835" s="131">
        <f t="shared" ref="BM835" si="16230">E835/E839</f>
        <v>0</v>
      </c>
      <c r="BN835" s="128">
        <f t="shared" ref="BN835" si="16231">F835/F839</f>
        <v>0</v>
      </c>
      <c r="BO835" s="129">
        <f t="shared" ref="BO835" si="16232">G835/G839</f>
        <v>0</v>
      </c>
      <c r="BP835" s="130">
        <f t="shared" ref="BP835" si="16233">H835/H839</f>
        <v>0</v>
      </c>
      <c r="BQ835" s="131">
        <f t="shared" ref="BQ835" si="16234">I835/I839</f>
        <v>0</v>
      </c>
      <c r="BR835" s="128">
        <f t="shared" ref="BR835" si="16235">J835/J839</f>
        <v>0</v>
      </c>
      <c r="BS835" s="129">
        <f t="shared" ref="BS835" si="16236">K835/K839</f>
        <v>0</v>
      </c>
      <c r="BT835" s="130">
        <f t="shared" ref="BT835" si="16237">L835/L839</f>
        <v>0</v>
      </c>
      <c r="BU835" s="128">
        <f t="shared" ref="BU835" si="16238">M835/M839</f>
        <v>0</v>
      </c>
      <c r="BV835" s="132">
        <f t="shared" ref="BV835" si="16239">N835/N839</f>
        <v>0</v>
      </c>
      <c r="BW835" s="133">
        <f t="shared" ref="BW835" si="16240">O835/O839</f>
        <v>0</v>
      </c>
      <c r="BX835" s="128">
        <f t="shared" ref="BX835" si="16241">P835/P839</f>
        <v>0</v>
      </c>
      <c r="BY835" s="129">
        <f t="shared" ref="BY835" si="16242">Q835/Q839</f>
        <v>0</v>
      </c>
      <c r="BZ835" s="130">
        <f t="shared" ref="BZ835" si="16243">R835/R839</f>
        <v>0</v>
      </c>
      <c r="CA835" s="131">
        <f t="shared" ref="CA835" si="16244">S835/S839</f>
        <v>0</v>
      </c>
      <c r="CB835" s="128">
        <f t="shared" ref="CB835" si="16245">T835/T839</f>
        <v>0</v>
      </c>
      <c r="CC835" s="129">
        <f t="shared" ref="CC835" si="16246">U835/U839</f>
        <v>0</v>
      </c>
      <c r="CD835" s="130">
        <f t="shared" ref="CD835" si="16247">V835/V839</f>
        <v>0</v>
      </c>
      <c r="CE835" s="131">
        <f t="shared" ref="CE835" si="16248">W835/W839</f>
        <v>0</v>
      </c>
      <c r="CF835" s="128">
        <f t="shared" ref="CF835" si="16249">X835/X839</f>
        <v>0</v>
      </c>
      <c r="CG835" s="129">
        <f t="shared" ref="CG835" si="16250">Y835/Y839</f>
        <v>0</v>
      </c>
      <c r="CH835" s="130">
        <f t="shared" ref="CH835" si="16251">Z835/Z839</f>
        <v>0</v>
      </c>
      <c r="CI835" s="128">
        <f t="shared" ref="CI835" si="16252">AA835/AA839</f>
        <v>0</v>
      </c>
      <c r="CJ835" s="134">
        <f t="shared" ref="CJ835" si="16253">AB835/AB839</f>
        <v>0</v>
      </c>
      <c r="CK835" s="135">
        <f t="shared" ref="CK835" si="16254">AC835/AC839</f>
        <v>0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71">
        <f t="shared" ref="AB836:AB838" si="16255">SUM(B836,D836,F836,H836,J836,L836,N836,P836,R836,T836,V836,X836,Z836)</f>
        <v>0</v>
      </c>
      <c r="AC836" s="172">
        <f t="shared" ref="AC836:AC838" si="16256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7">C836/C839</f>
        <v>0</v>
      </c>
      <c r="BL836" s="130">
        <f t="shared" ref="BL836" si="16258">D836/D839</f>
        <v>0</v>
      </c>
      <c r="BM836" s="131">
        <f t="shared" ref="BM836" si="16259">E836/E839</f>
        <v>0</v>
      </c>
      <c r="BN836" s="128">
        <f t="shared" ref="BN836" si="16260">F836/F839</f>
        <v>0</v>
      </c>
      <c r="BO836" s="129">
        <f t="shared" ref="BO836" si="16261">G836/G839</f>
        <v>0</v>
      </c>
      <c r="BP836" s="130">
        <f t="shared" ref="BP836" si="16262">H836/H839</f>
        <v>0</v>
      </c>
      <c r="BQ836" s="131">
        <f t="shared" ref="BQ836" si="16263">I836/I839</f>
        <v>0</v>
      </c>
      <c r="BR836" s="128">
        <f t="shared" ref="BR836" si="16264">J836/J839</f>
        <v>0</v>
      </c>
      <c r="BS836" s="129">
        <f t="shared" ref="BS836" si="16265">K836/K839</f>
        <v>0</v>
      </c>
      <c r="BT836" s="130">
        <f t="shared" ref="BT836" si="16266">L836/L839</f>
        <v>0</v>
      </c>
      <c r="BU836" s="128">
        <f t="shared" ref="BU836" si="16267">M836/M839</f>
        <v>0</v>
      </c>
      <c r="BV836" s="132">
        <f t="shared" ref="BV836" si="16268">N836/N839</f>
        <v>0</v>
      </c>
      <c r="BW836" s="133">
        <f t="shared" ref="BW836" si="16269">O836/O839</f>
        <v>0</v>
      </c>
      <c r="BX836" s="128">
        <f t="shared" ref="BX836" si="16270">P836/P839</f>
        <v>0</v>
      </c>
      <c r="BY836" s="129">
        <f t="shared" ref="BY836" si="16271">Q836/Q839</f>
        <v>0</v>
      </c>
      <c r="BZ836" s="130">
        <f t="shared" ref="BZ836" si="16272">R836/R839</f>
        <v>0</v>
      </c>
      <c r="CA836" s="131">
        <f t="shared" ref="CA836" si="16273">S836/S839</f>
        <v>0</v>
      </c>
      <c r="CB836" s="128">
        <f t="shared" ref="CB836" si="16274">T836/T839</f>
        <v>0</v>
      </c>
      <c r="CC836" s="129">
        <f t="shared" ref="CC836" si="16275">U836/U839</f>
        <v>0</v>
      </c>
      <c r="CD836" s="130">
        <f t="shared" ref="CD836" si="16276">V836/V839</f>
        <v>0</v>
      </c>
      <c r="CE836" s="131">
        <f t="shared" ref="CE836" si="16277">W836/W839</f>
        <v>0</v>
      </c>
      <c r="CF836" s="128">
        <f t="shared" ref="CF836" si="16278">X836/X839</f>
        <v>0</v>
      </c>
      <c r="CG836" s="129">
        <f t="shared" ref="CG836" si="16279">Y836/Y839</f>
        <v>0</v>
      </c>
      <c r="CH836" s="130">
        <f t="shared" ref="CH836" si="16280">Z836/Z839</f>
        <v>0</v>
      </c>
      <c r="CI836" s="128">
        <f t="shared" ref="CI836" si="16281">AA836/AA839</f>
        <v>0</v>
      </c>
      <c r="CJ836" s="134">
        <f t="shared" ref="CJ836" si="16282">AB836/AB839</f>
        <v>0</v>
      </c>
      <c r="CK836" s="135">
        <f t="shared" ref="CK836" si="16283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71">
        <f t="shared" si="16255"/>
        <v>0</v>
      </c>
      <c r="AC837" s="172">
        <f t="shared" si="16256"/>
        <v>0</v>
      </c>
      <c r="BI837" s="145" t="s">
        <v>38</v>
      </c>
      <c r="BJ837" s="128">
        <f>B837/B839</f>
        <v>0</v>
      </c>
      <c r="BK837" s="129">
        <f t="shared" ref="BK837" si="16284">C837/C839</f>
        <v>0</v>
      </c>
      <c r="BL837" s="130">
        <f t="shared" ref="BL837" si="16285">D837/D839</f>
        <v>0</v>
      </c>
      <c r="BM837" s="131">
        <f t="shared" ref="BM837" si="16286">E837/E839</f>
        <v>0</v>
      </c>
      <c r="BN837" s="128">
        <f t="shared" ref="BN837" si="16287">F837/F839</f>
        <v>0</v>
      </c>
      <c r="BO837" s="129">
        <f t="shared" ref="BO837" si="16288">G837/G839</f>
        <v>0</v>
      </c>
      <c r="BP837" s="130">
        <f t="shared" ref="BP837" si="16289">H837/H839</f>
        <v>0</v>
      </c>
      <c r="BQ837" s="131">
        <f t="shared" ref="BQ837" si="16290">I837/I839</f>
        <v>0</v>
      </c>
      <c r="BR837" s="128">
        <f t="shared" ref="BR837" si="16291">J837/J839</f>
        <v>0</v>
      </c>
      <c r="BS837" s="129">
        <f t="shared" ref="BS837" si="16292">K837/K839</f>
        <v>0</v>
      </c>
      <c r="BT837" s="130">
        <f t="shared" ref="BT837" si="16293">L837/L839</f>
        <v>0</v>
      </c>
      <c r="BU837" s="128">
        <f t="shared" ref="BU837" si="16294">M837/M839</f>
        <v>0</v>
      </c>
      <c r="BV837" s="132">
        <f t="shared" ref="BV837" si="16295">N837/N839</f>
        <v>0</v>
      </c>
      <c r="BW837" s="133">
        <f t="shared" ref="BW837" si="16296">O837/O839</f>
        <v>0</v>
      </c>
      <c r="BX837" s="128">
        <f t="shared" ref="BX837" si="16297">P837/P839</f>
        <v>0</v>
      </c>
      <c r="BY837" s="129">
        <f t="shared" ref="BY837" si="16298">Q837/Q839</f>
        <v>0</v>
      </c>
      <c r="BZ837" s="130">
        <f t="shared" ref="BZ837" si="16299">R837/R839</f>
        <v>0</v>
      </c>
      <c r="CA837" s="131">
        <f t="shared" ref="CA837" si="16300">S837/S839</f>
        <v>0</v>
      </c>
      <c r="CB837" s="128">
        <f t="shared" ref="CB837" si="16301">T837/T839</f>
        <v>0</v>
      </c>
      <c r="CC837" s="129">
        <f t="shared" ref="CC837" si="16302">U837/U839</f>
        <v>0</v>
      </c>
      <c r="CD837" s="130">
        <f t="shared" ref="CD837" si="16303">V837/V839</f>
        <v>0</v>
      </c>
      <c r="CE837" s="131">
        <f t="shared" ref="CE837" si="16304">W837/W839</f>
        <v>0</v>
      </c>
      <c r="CF837" s="128">
        <f t="shared" ref="CF837" si="16305">X837/X839</f>
        <v>0</v>
      </c>
      <c r="CG837" s="129">
        <f t="shared" ref="CG837" si="16306">Y837/Y839</f>
        <v>0</v>
      </c>
      <c r="CH837" s="130">
        <f t="shared" ref="CH837" si="16307">Z837/Z839</f>
        <v>0</v>
      </c>
      <c r="CI837" s="128">
        <f t="shared" ref="CI837" si="16308">AA837/AA839</f>
        <v>0</v>
      </c>
      <c r="CJ837" s="134">
        <f t="shared" ref="CJ837" si="16309">AB837/AB839</f>
        <v>0</v>
      </c>
      <c r="CK837" s="135">
        <f t="shared" ref="CK837" si="16310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71">
        <f t="shared" si="16255"/>
        <v>0</v>
      </c>
      <c r="AC838" s="172">
        <f t="shared" si="16256"/>
        <v>0</v>
      </c>
      <c r="BI838" s="136" t="s">
        <v>39</v>
      </c>
      <c r="BJ838" s="128">
        <f>B838/B839</f>
        <v>0</v>
      </c>
      <c r="BK838" s="129">
        <f t="shared" ref="BK838" si="16311">C838/C839</f>
        <v>0</v>
      </c>
      <c r="BL838" s="130">
        <f t="shared" ref="BL838" si="16312">D838/D839</f>
        <v>0</v>
      </c>
      <c r="BM838" s="131">
        <f t="shared" ref="BM838" si="16313">E838/E839</f>
        <v>0</v>
      </c>
      <c r="BN838" s="128">
        <f t="shared" ref="BN838" si="16314">F838/F839</f>
        <v>0</v>
      </c>
      <c r="BO838" s="129">
        <f t="shared" ref="BO838" si="16315">G838/G839</f>
        <v>0</v>
      </c>
      <c r="BP838" s="130">
        <f t="shared" ref="BP838" si="16316">H838/H839</f>
        <v>0</v>
      </c>
      <c r="BQ838" s="131">
        <f t="shared" ref="BQ838" si="16317">I838/I839</f>
        <v>0</v>
      </c>
      <c r="BR838" s="128">
        <f t="shared" ref="BR838" si="16318">J838/J839</f>
        <v>0</v>
      </c>
      <c r="BS838" s="129">
        <f t="shared" ref="BS838" si="16319">K838/K839</f>
        <v>0</v>
      </c>
      <c r="BT838" s="130">
        <f t="shared" ref="BT838" si="16320">L838/L839</f>
        <v>0</v>
      </c>
      <c r="BU838" s="128">
        <f t="shared" ref="BU838" si="16321">M838/M839</f>
        <v>0</v>
      </c>
      <c r="BV838" s="132">
        <f t="shared" ref="BV838" si="16322">N838/N839</f>
        <v>0</v>
      </c>
      <c r="BW838" s="133">
        <f t="shared" ref="BW838" si="16323">O838/O839</f>
        <v>0</v>
      </c>
      <c r="BX838" s="128">
        <f t="shared" ref="BX838" si="16324">P838/P839</f>
        <v>0</v>
      </c>
      <c r="BY838" s="129">
        <f t="shared" ref="BY838" si="16325">Q838/Q839</f>
        <v>0</v>
      </c>
      <c r="BZ838" s="130">
        <f t="shared" ref="BZ838" si="16326">R838/R839</f>
        <v>0</v>
      </c>
      <c r="CA838" s="131">
        <f t="shared" ref="CA838" si="16327">S838/S839</f>
        <v>0</v>
      </c>
      <c r="CB838" s="128">
        <f t="shared" ref="CB838" si="16328">T838/T839</f>
        <v>0</v>
      </c>
      <c r="CC838" s="129">
        <f t="shared" ref="CC838" si="16329">U838/U839</f>
        <v>0</v>
      </c>
      <c r="CD838" s="130">
        <f t="shared" ref="CD838" si="16330">V838/V839</f>
        <v>0</v>
      </c>
      <c r="CE838" s="131">
        <f t="shared" ref="CE838" si="16331">W838/W839</f>
        <v>0</v>
      </c>
      <c r="CF838" s="128">
        <f t="shared" ref="CF838" si="16332">X838/X839</f>
        <v>0</v>
      </c>
      <c r="CG838" s="129">
        <f t="shared" ref="CG838" si="16333">Y838/Y839</f>
        <v>0</v>
      </c>
      <c r="CH838" s="130">
        <f t="shared" ref="CH838" si="16334">Z838/Z839</f>
        <v>0</v>
      </c>
      <c r="CI838" s="128">
        <f t="shared" ref="CI838" si="16335">AA838/AA839</f>
        <v>0</v>
      </c>
      <c r="CJ838" s="134">
        <f t="shared" ref="CJ838" si="16336">AB838/AB839</f>
        <v>0</v>
      </c>
      <c r="CK838" s="135">
        <f t="shared" ref="CK838" si="16337">AC838/AC839</f>
        <v>0</v>
      </c>
    </row>
    <row r="839" spans="1:89" ht="14.25" thickTop="1" thickBot="1" x14ac:dyDescent="0.25">
      <c r="A839" s="266" t="s">
        <v>13</v>
      </c>
      <c r="B839" s="20">
        <f t="shared" ref="B839:AA839" si="16338">SUM(B816:B838)</f>
        <v>14076</v>
      </c>
      <c r="C839" s="21">
        <f t="shared" si="16338"/>
        <v>14070</v>
      </c>
      <c r="D839" s="20">
        <f t="shared" si="16338"/>
        <v>6520</v>
      </c>
      <c r="E839" s="21">
        <f t="shared" si="16338"/>
        <v>6390</v>
      </c>
      <c r="F839" s="20">
        <f t="shared" si="16338"/>
        <v>16435</v>
      </c>
      <c r="G839" s="21">
        <f t="shared" si="16338"/>
        <v>15848</v>
      </c>
      <c r="H839" s="20">
        <f t="shared" si="16338"/>
        <v>20354</v>
      </c>
      <c r="I839" s="21">
        <f t="shared" si="16338"/>
        <v>21692</v>
      </c>
      <c r="J839" s="20">
        <f t="shared" si="16338"/>
        <v>3963</v>
      </c>
      <c r="K839" s="21">
        <f t="shared" si="16338"/>
        <v>3853</v>
      </c>
      <c r="L839" s="20">
        <f t="shared" si="16338"/>
        <v>12029</v>
      </c>
      <c r="M839" s="21">
        <f t="shared" si="16338"/>
        <v>11728</v>
      </c>
      <c r="N839" s="20">
        <f t="shared" si="16338"/>
        <v>22135</v>
      </c>
      <c r="O839" s="21">
        <f t="shared" si="16338"/>
        <v>22050</v>
      </c>
      <c r="P839" s="20">
        <f t="shared" si="16338"/>
        <v>11406</v>
      </c>
      <c r="Q839" s="21">
        <f t="shared" si="16338"/>
        <v>11123</v>
      </c>
      <c r="R839" s="20">
        <f t="shared" si="16338"/>
        <v>14374</v>
      </c>
      <c r="S839" s="21">
        <f t="shared" si="16338"/>
        <v>14578</v>
      </c>
      <c r="T839" s="20">
        <f t="shared" si="16338"/>
        <v>3697</v>
      </c>
      <c r="U839" s="21">
        <f t="shared" si="16338"/>
        <v>3867</v>
      </c>
      <c r="V839" s="20">
        <f t="shared" si="16338"/>
        <v>11759</v>
      </c>
      <c r="W839" s="21">
        <f t="shared" si="16338"/>
        <v>12969</v>
      </c>
      <c r="X839" s="20">
        <f t="shared" si="16338"/>
        <v>9732</v>
      </c>
      <c r="Y839" s="21">
        <f t="shared" si="16338"/>
        <v>6301</v>
      </c>
      <c r="Z839" s="20">
        <f t="shared" si="16338"/>
        <v>20752</v>
      </c>
      <c r="AA839" s="21">
        <f t="shared" si="16338"/>
        <v>22468</v>
      </c>
      <c r="AB839" s="173">
        <f t="shared" ref="AB839:AC839" si="16339">SUM(AB815:AB838)</f>
        <v>167232</v>
      </c>
      <c r="AC839" s="174">
        <f t="shared" si="16339"/>
        <v>166937</v>
      </c>
      <c r="BI839" s="266" t="s">
        <v>13</v>
      </c>
      <c r="BJ839" s="154">
        <f>SUM(BJ815:BJ838)</f>
        <v>1</v>
      </c>
      <c r="BK839" s="155">
        <f t="shared" ref="BK839:CK839" si="16340">SUM(BK815:BK838)</f>
        <v>1</v>
      </c>
      <c r="BL839" s="154">
        <f t="shared" si="16340"/>
        <v>0.99999999999999989</v>
      </c>
      <c r="BM839" s="155">
        <f t="shared" si="16340"/>
        <v>0.99999999999999989</v>
      </c>
      <c r="BN839" s="154">
        <f t="shared" si="16340"/>
        <v>0.99999999999999989</v>
      </c>
      <c r="BO839" s="155">
        <f t="shared" si="16340"/>
        <v>1</v>
      </c>
      <c r="BP839" s="154">
        <f t="shared" si="16340"/>
        <v>1</v>
      </c>
      <c r="BQ839" s="155">
        <f t="shared" si="16340"/>
        <v>1</v>
      </c>
      <c r="BR839" s="154">
        <f t="shared" si="16340"/>
        <v>0.99999999999999989</v>
      </c>
      <c r="BS839" s="155">
        <f t="shared" si="16340"/>
        <v>1</v>
      </c>
      <c r="BT839" s="154">
        <f t="shared" si="16340"/>
        <v>1</v>
      </c>
      <c r="BU839" s="155">
        <f t="shared" si="16340"/>
        <v>1</v>
      </c>
      <c r="BV839" s="154">
        <f t="shared" si="16340"/>
        <v>1</v>
      </c>
      <c r="BW839" s="155">
        <f t="shared" si="16340"/>
        <v>1.0000000000000002</v>
      </c>
      <c r="BX839" s="154">
        <f t="shared" si="16340"/>
        <v>1</v>
      </c>
      <c r="BY839" s="155">
        <f t="shared" si="16340"/>
        <v>1</v>
      </c>
      <c r="BZ839" s="154">
        <f t="shared" si="16340"/>
        <v>0.99999999999999989</v>
      </c>
      <c r="CA839" s="155">
        <f t="shared" si="16340"/>
        <v>0.99999999999999989</v>
      </c>
      <c r="CB839" s="154">
        <f t="shared" si="16340"/>
        <v>1</v>
      </c>
      <c r="CC839" s="155">
        <f t="shared" si="16340"/>
        <v>0.99999999999999989</v>
      </c>
      <c r="CD839" s="154">
        <f t="shared" si="16340"/>
        <v>0.99999999999999989</v>
      </c>
      <c r="CE839" s="155">
        <f t="shared" si="16340"/>
        <v>1.0000000000000002</v>
      </c>
      <c r="CF839" s="154">
        <f t="shared" si="16340"/>
        <v>0.99999999999999978</v>
      </c>
      <c r="CG839" s="155">
        <f t="shared" si="16340"/>
        <v>1.0000000000000002</v>
      </c>
      <c r="CH839" s="154">
        <f t="shared" si="16340"/>
        <v>0.99999999999999989</v>
      </c>
      <c r="CI839" s="155">
        <f t="shared" si="16340"/>
        <v>1.0000000000000002</v>
      </c>
      <c r="CJ839" s="154">
        <f t="shared" si="16340"/>
        <v>1</v>
      </c>
      <c r="CK839" s="155">
        <f t="shared" si="16340"/>
        <v>1</v>
      </c>
    </row>
    <row r="840" spans="1:89" ht="13.5" thickTop="1" x14ac:dyDescent="0.2">
      <c r="A840" s="186"/>
    </row>
    <row r="841" spans="1:89" ht="15" x14ac:dyDescent="0.3">
      <c r="A841" s="213"/>
    </row>
    <row r="842" spans="1:89" x14ac:dyDescent="0.2">
      <c r="A842" s="300">
        <f>+A811+1</f>
        <v>44589</v>
      </c>
      <c r="B842" s="300"/>
      <c r="C842" s="300"/>
      <c r="D842" s="300"/>
      <c r="BI842" s="305">
        <f>+BI780+2</f>
        <v>44589</v>
      </c>
      <c r="BJ842" s="305"/>
      <c r="BK842" s="305"/>
      <c r="BL842" s="305"/>
    </row>
    <row r="843" spans="1:89" ht="13.5" thickBot="1" x14ac:dyDescent="0.25">
      <c r="AE843" s="269" t="s">
        <v>84</v>
      </c>
    </row>
    <row r="844" spans="1:89" ht="14.25" thickTop="1" thickBot="1" x14ac:dyDescent="0.25">
      <c r="A844" s="296" t="s">
        <v>0</v>
      </c>
      <c r="B844" s="298" t="s">
        <v>1</v>
      </c>
      <c r="C844" s="299"/>
      <c r="D844" s="298" t="s">
        <v>2</v>
      </c>
      <c r="E844" s="299"/>
      <c r="F844" s="298" t="s">
        <v>3</v>
      </c>
      <c r="G844" s="299"/>
      <c r="H844" s="298" t="s">
        <v>4</v>
      </c>
      <c r="I844" s="299"/>
      <c r="J844" s="298" t="s">
        <v>5</v>
      </c>
      <c r="K844" s="299"/>
      <c r="L844" s="298" t="s">
        <v>6</v>
      </c>
      <c r="M844" s="299"/>
      <c r="N844" s="298" t="s">
        <v>7</v>
      </c>
      <c r="O844" s="299"/>
      <c r="P844" s="298" t="s">
        <v>8</v>
      </c>
      <c r="Q844" s="299"/>
      <c r="R844" s="298" t="s">
        <v>9</v>
      </c>
      <c r="S844" s="299"/>
      <c r="T844" s="298" t="s">
        <v>10</v>
      </c>
      <c r="U844" s="299"/>
      <c r="V844" s="298" t="s">
        <v>11</v>
      </c>
      <c r="W844" s="299"/>
      <c r="X844" s="298" t="s">
        <v>12</v>
      </c>
      <c r="Y844" s="299"/>
      <c r="Z844" s="301" t="s">
        <v>40</v>
      </c>
      <c r="AA844" s="302"/>
      <c r="AB844" s="303" t="s">
        <v>41</v>
      </c>
      <c r="AC844" s="304"/>
      <c r="AE844" s="296" t="s">
        <v>0</v>
      </c>
      <c r="AF844" s="298" t="s">
        <v>1</v>
      </c>
      <c r="AG844" s="299"/>
      <c r="AH844" s="298" t="s">
        <v>2</v>
      </c>
      <c r="AI844" s="299"/>
      <c r="AJ844" s="298" t="s">
        <v>3</v>
      </c>
      <c r="AK844" s="299"/>
      <c r="AL844" s="298" t="s">
        <v>4</v>
      </c>
      <c r="AM844" s="299"/>
      <c r="AN844" s="298" t="s">
        <v>5</v>
      </c>
      <c r="AO844" s="299"/>
      <c r="AP844" s="298" t="s">
        <v>6</v>
      </c>
      <c r="AQ844" s="299"/>
      <c r="AR844" s="298" t="s">
        <v>7</v>
      </c>
      <c r="AS844" s="299"/>
      <c r="AT844" s="298" t="s">
        <v>8</v>
      </c>
      <c r="AU844" s="299"/>
      <c r="AV844" s="298" t="s">
        <v>9</v>
      </c>
      <c r="AW844" s="299"/>
      <c r="AX844" s="298" t="s">
        <v>10</v>
      </c>
      <c r="AY844" s="299"/>
      <c r="AZ844" s="298" t="s">
        <v>11</v>
      </c>
      <c r="BA844" s="299"/>
      <c r="BB844" s="298" t="s">
        <v>12</v>
      </c>
      <c r="BC844" s="299"/>
      <c r="BD844" s="301" t="s">
        <v>40</v>
      </c>
      <c r="BE844" s="302"/>
      <c r="BF844" s="303" t="s">
        <v>41</v>
      </c>
      <c r="BG844" s="304"/>
      <c r="BI844" s="296" t="s">
        <v>0</v>
      </c>
      <c r="BJ844" s="298" t="s">
        <v>1</v>
      </c>
      <c r="BK844" s="299"/>
      <c r="BL844" s="298" t="s">
        <v>2</v>
      </c>
      <c r="BM844" s="299"/>
      <c r="BN844" s="298" t="s">
        <v>3</v>
      </c>
      <c r="BO844" s="299"/>
      <c r="BP844" s="298" t="s">
        <v>4</v>
      </c>
      <c r="BQ844" s="299"/>
      <c r="BR844" s="298" t="s">
        <v>5</v>
      </c>
      <c r="BS844" s="299"/>
      <c r="BT844" s="298" t="s">
        <v>6</v>
      </c>
      <c r="BU844" s="299"/>
      <c r="BV844" s="298" t="s">
        <v>7</v>
      </c>
      <c r="BW844" s="299"/>
      <c r="BX844" s="298" t="s">
        <v>8</v>
      </c>
      <c r="BY844" s="299"/>
      <c r="BZ844" s="298" t="s">
        <v>9</v>
      </c>
      <c r="CA844" s="299"/>
      <c r="CB844" s="298" t="s">
        <v>10</v>
      </c>
      <c r="CC844" s="299"/>
      <c r="CD844" s="298" t="s">
        <v>11</v>
      </c>
      <c r="CE844" s="299"/>
      <c r="CF844" s="298" t="s">
        <v>12</v>
      </c>
      <c r="CG844" s="299"/>
      <c r="CH844" s="301" t="s">
        <v>40</v>
      </c>
      <c r="CI844" s="302"/>
      <c r="CJ844" s="298" t="s">
        <v>41</v>
      </c>
      <c r="CK844" s="299"/>
    </row>
    <row r="845" spans="1:89" ht="15" thickTop="1" thickBot="1" x14ac:dyDescent="0.3">
      <c r="A845" s="297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75" t="s">
        <v>14</v>
      </c>
      <c r="AC845" s="176" t="s">
        <v>15</v>
      </c>
      <c r="AE845" s="297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75" t="s">
        <v>14</v>
      </c>
      <c r="BG845" s="176" t="s">
        <v>15</v>
      </c>
      <c r="BI845" s="297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85"/>
      <c r="D846" s="126"/>
      <c r="E846" s="179"/>
      <c r="F846" s="125"/>
      <c r="G846" s="127"/>
      <c r="H846" s="126"/>
      <c r="I846" s="179"/>
      <c r="J846" s="125"/>
      <c r="K846" s="127"/>
      <c r="L846" s="126"/>
      <c r="M846" s="125"/>
      <c r="N846" s="178"/>
      <c r="O846" s="180"/>
      <c r="P846" s="125"/>
      <c r="Q846" s="127"/>
      <c r="R846" s="126"/>
      <c r="S846" s="179"/>
      <c r="T846" s="125"/>
      <c r="U846" s="127"/>
      <c r="V846" s="126"/>
      <c r="W846" s="179"/>
      <c r="X846" s="125"/>
      <c r="Y846" s="127"/>
      <c r="Z846" s="183"/>
      <c r="AA846" s="184"/>
      <c r="AB846" s="169">
        <f>B846+D846+F846+H846+J846+L846+N846+P846+R846+T846+V846+X846+Z846</f>
        <v>0</v>
      </c>
      <c r="AC846" s="170">
        <f>C846+E846+G846+I846+K846+M846+O846+Q846+S846+U846+W846+Y846+AA846</f>
        <v>0</v>
      </c>
      <c r="AE846" s="272" t="str">
        <f>$AE$9</f>
        <v>07:00 - 07:59</v>
      </c>
      <c r="AF846" s="125">
        <f>SUMIF($A$9:$A$32,$AE846,B$846:B$869)</f>
        <v>1667</v>
      </c>
      <c r="AG846" s="185">
        <f t="shared" ref="AG846:AV848" si="16341">SUMIF($A$9:$A$32,$AE846,C$846:C$869)</f>
        <v>743</v>
      </c>
      <c r="AH846" s="126">
        <f t="shared" si="16341"/>
        <v>573</v>
      </c>
      <c r="AI846" s="179">
        <f t="shared" si="16341"/>
        <v>518</v>
      </c>
      <c r="AJ846" s="125">
        <f t="shared" si="16341"/>
        <v>1670</v>
      </c>
      <c r="AK846" s="127">
        <f t="shared" si="16341"/>
        <v>961</v>
      </c>
      <c r="AL846" s="126">
        <f t="shared" si="16341"/>
        <v>2002</v>
      </c>
      <c r="AM846" s="179">
        <f t="shared" si="16341"/>
        <v>1356</v>
      </c>
      <c r="AN846" s="125">
        <f t="shared" si="16341"/>
        <v>172</v>
      </c>
      <c r="AO846" s="127">
        <f t="shared" si="16341"/>
        <v>593</v>
      </c>
      <c r="AP846" s="126">
        <f t="shared" si="16341"/>
        <v>594</v>
      </c>
      <c r="AQ846" s="125">
        <f t="shared" si="16341"/>
        <v>1584</v>
      </c>
      <c r="AR846" s="178">
        <f t="shared" si="16341"/>
        <v>1611</v>
      </c>
      <c r="AS846" s="180">
        <f t="shared" si="16341"/>
        <v>2341</v>
      </c>
      <c r="AT846" s="125">
        <f t="shared" si="16341"/>
        <v>1163</v>
      </c>
      <c r="AU846" s="127">
        <f t="shared" si="16341"/>
        <v>1031</v>
      </c>
      <c r="AV846" s="126">
        <f t="shared" si="16341"/>
        <v>1374</v>
      </c>
      <c r="AW846" s="179">
        <f t="shared" ref="AW846:BE848" si="16342">SUMIF($A$9:$A$32,$AE846,S$846:S$869)</f>
        <v>969</v>
      </c>
      <c r="AX846" s="125">
        <f t="shared" si="16342"/>
        <v>206</v>
      </c>
      <c r="AY846" s="127">
        <f t="shared" si="16342"/>
        <v>572</v>
      </c>
      <c r="AZ846" s="126">
        <f t="shared" si="16342"/>
        <v>598</v>
      </c>
      <c r="BA846" s="179">
        <f t="shared" si="16342"/>
        <v>1176</v>
      </c>
      <c r="BB846" s="125">
        <f t="shared" si="16342"/>
        <v>915</v>
      </c>
      <c r="BC846" s="127">
        <f t="shared" si="16342"/>
        <v>801</v>
      </c>
      <c r="BD846" s="183">
        <f t="shared" si="16342"/>
        <v>1944</v>
      </c>
      <c r="BE846" s="184">
        <f t="shared" si="16342"/>
        <v>1378</v>
      </c>
      <c r="BF846" s="169">
        <f>AF846+AH846+AJ846+AL846+AN846+AP846+AR846+AT846+AV846+AX846+AZ846+BB846+BD846</f>
        <v>14489</v>
      </c>
      <c r="BG846" s="170">
        <f>AG846+AI846+AK846+AM846+AO846+AQ846+AS846+AU846+AW846+AY846+BA846+BC846+BE846</f>
        <v>14023</v>
      </c>
      <c r="BI846" s="124" t="s">
        <v>16</v>
      </c>
      <c r="BJ846" s="128">
        <f>B846/B870</f>
        <v>0</v>
      </c>
      <c r="BK846" s="129">
        <f t="shared" ref="BK846" si="16343">C846/C870</f>
        <v>0</v>
      </c>
      <c r="BL846" s="130">
        <f t="shared" ref="BL846" si="16344">D846/D870</f>
        <v>0</v>
      </c>
      <c r="BM846" s="131">
        <f t="shared" ref="BM846" si="16345">E846/E870</f>
        <v>0</v>
      </c>
      <c r="BN846" s="128">
        <f t="shared" ref="BN846" si="16346">F846/F870</f>
        <v>0</v>
      </c>
      <c r="BO846" s="129">
        <f t="shared" ref="BO846" si="16347">G846/G870</f>
        <v>0</v>
      </c>
      <c r="BP846" s="130">
        <f t="shared" ref="BP846" si="16348">H846/H870</f>
        <v>0</v>
      </c>
      <c r="BQ846" s="131">
        <f t="shared" ref="BQ846" si="16349">I846/I870</f>
        <v>0</v>
      </c>
      <c r="BR846" s="128">
        <f t="shared" ref="BR846" si="16350">J846/J870</f>
        <v>0</v>
      </c>
      <c r="BS846" s="129">
        <f t="shared" ref="BS846" si="16351">K846/K870</f>
        <v>0</v>
      </c>
      <c r="BT846" s="130">
        <f t="shared" ref="BT846" si="16352">L846/L870</f>
        <v>0</v>
      </c>
      <c r="BU846" s="128">
        <f t="shared" ref="BU846" si="16353">M846/M870</f>
        <v>0</v>
      </c>
      <c r="BV846" s="132">
        <f t="shared" ref="BV846" si="16354">N846/N870</f>
        <v>0</v>
      </c>
      <c r="BW846" s="133">
        <f t="shared" ref="BW846" si="16355">O846/O870</f>
        <v>0</v>
      </c>
      <c r="BX846" s="128">
        <f t="shared" ref="BX846" si="16356">P846/P870</f>
        <v>0</v>
      </c>
      <c r="BY846" s="129">
        <f t="shared" ref="BY846" si="16357">Q846/Q870</f>
        <v>0</v>
      </c>
      <c r="BZ846" s="130">
        <f t="shared" ref="BZ846" si="16358">R846/R870</f>
        <v>0</v>
      </c>
      <c r="CA846" s="131">
        <f t="shared" ref="CA846" si="16359">S846/S870</f>
        <v>0</v>
      </c>
      <c r="CB846" s="128">
        <f t="shared" ref="CB846" si="16360">T846/T870</f>
        <v>0</v>
      </c>
      <c r="CC846" s="129">
        <f t="shared" ref="CC846" si="16361">U846/U870</f>
        <v>0</v>
      </c>
      <c r="CD846" s="130">
        <f t="shared" ref="CD846" si="16362">V846/V870</f>
        <v>0</v>
      </c>
      <c r="CE846" s="131">
        <f t="shared" ref="CE846" si="16363">W846/W870</f>
        <v>0</v>
      </c>
      <c r="CF846" s="128">
        <f t="shared" ref="CF846" si="16364">X846/X870</f>
        <v>0</v>
      </c>
      <c r="CG846" s="129">
        <f t="shared" ref="CG846" si="16365">Y846/Y870</f>
        <v>0</v>
      </c>
      <c r="CH846" s="130">
        <f t="shared" ref="CH846" si="16366">Z846/Z870</f>
        <v>0</v>
      </c>
      <c r="CI846" s="128">
        <f t="shared" ref="CI846" si="16367">AA846/AA870</f>
        <v>0</v>
      </c>
      <c r="CJ846" s="134">
        <f t="shared" ref="CJ846" si="16368">AB846/AB870</f>
        <v>0</v>
      </c>
      <c r="CK846" s="135">
        <f t="shared" ref="CK846" si="16369">AC846/AC870</f>
        <v>0</v>
      </c>
    </row>
    <row r="847" spans="1:89" x14ac:dyDescent="0.2">
      <c r="A847" s="136" t="s">
        <v>17</v>
      </c>
      <c r="B847" s="188">
        <v>184</v>
      </c>
      <c r="C847" s="189">
        <v>0</v>
      </c>
      <c r="D847" s="190">
        <v>86</v>
      </c>
      <c r="E847" s="191">
        <v>0</v>
      </c>
      <c r="F847" s="188">
        <v>349</v>
      </c>
      <c r="G847" s="192">
        <v>8</v>
      </c>
      <c r="H847" s="190">
        <v>218</v>
      </c>
      <c r="I847" s="191">
        <v>29</v>
      </c>
      <c r="J847" s="188">
        <v>10</v>
      </c>
      <c r="K847" s="192">
        <v>6</v>
      </c>
      <c r="L847" s="190">
        <v>13</v>
      </c>
      <c r="M847" s="188">
        <v>21</v>
      </c>
      <c r="N847" s="193">
        <v>77</v>
      </c>
      <c r="O847" s="194">
        <v>74</v>
      </c>
      <c r="P847" s="188">
        <v>34</v>
      </c>
      <c r="Q847" s="192">
        <v>39</v>
      </c>
      <c r="R847" s="190">
        <v>14</v>
      </c>
      <c r="S847" s="191">
        <v>63</v>
      </c>
      <c r="T847" s="188">
        <v>0</v>
      </c>
      <c r="U847" s="192">
        <v>0</v>
      </c>
      <c r="V847" s="190">
        <v>5</v>
      </c>
      <c r="W847" s="191">
        <v>0</v>
      </c>
      <c r="X847" s="188">
        <v>0</v>
      </c>
      <c r="Y847" s="192">
        <v>0</v>
      </c>
      <c r="Z847" s="190">
        <v>0</v>
      </c>
      <c r="AA847" s="188">
        <v>0</v>
      </c>
      <c r="AB847" s="169">
        <f t="shared" ref="AB847:AB866" si="16370">B847+D847+F847+H847+J847+L847+N847+P847+R847+T847+V847+X847+Z847</f>
        <v>990</v>
      </c>
      <c r="AC847" s="170">
        <f t="shared" ref="AC847:AC866" si="16371">C847+E847+G847+I847+K847+M847+O847+Q847+S847+U847+W847+Y847+AA847</f>
        <v>240</v>
      </c>
      <c r="AE847" s="274" t="str">
        <f>$AE$10</f>
        <v>08:00 - 08:59</v>
      </c>
      <c r="AF847" s="125">
        <f>SUMIF($A$9:$A$32,$AE847,B$846:B$869)</f>
        <v>1399</v>
      </c>
      <c r="AG847" s="189">
        <f t="shared" si="16341"/>
        <v>625</v>
      </c>
      <c r="AH847" s="190">
        <f t="shared" si="16341"/>
        <v>467</v>
      </c>
      <c r="AI847" s="191">
        <f t="shared" si="16341"/>
        <v>469</v>
      </c>
      <c r="AJ847" s="275">
        <f t="shared" si="16341"/>
        <v>1636</v>
      </c>
      <c r="AK847" s="192">
        <f t="shared" si="16341"/>
        <v>744</v>
      </c>
      <c r="AL847" s="190">
        <f t="shared" si="16341"/>
        <v>1761</v>
      </c>
      <c r="AM847" s="191">
        <f t="shared" si="16341"/>
        <v>1127</v>
      </c>
      <c r="AN847" s="275">
        <f t="shared" si="16341"/>
        <v>162</v>
      </c>
      <c r="AO847" s="192">
        <f t="shared" si="16341"/>
        <v>482</v>
      </c>
      <c r="AP847" s="190">
        <f t="shared" si="16341"/>
        <v>524</v>
      </c>
      <c r="AQ847" s="275">
        <f t="shared" si="16341"/>
        <v>1573</v>
      </c>
      <c r="AR847" s="193">
        <f t="shared" si="16341"/>
        <v>1345</v>
      </c>
      <c r="AS847" s="194">
        <f t="shared" si="16341"/>
        <v>2236</v>
      </c>
      <c r="AT847" s="275">
        <f t="shared" si="16341"/>
        <v>896</v>
      </c>
      <c r="AU847" s="192">
        <f t="shared" si="16341"/>
        <v>921</v>
      </c>
      <c r="AV847" s="190">
        <f t="shared" si="16341"/>
        <v>1266</v>
      </c>
      <c r="AW847" s="191">
        <f t="shared" si="16342"/>
        <v>979</v>
      </c>
      <c r="AX847" s="275">
        <f t="shared" si="16342"/>
        <v>150</v>
      </c>
      <c r="AY847" s="192">
        <f t="shared" si="16342"/>
        <v>549</v>
      </c>
      <c r="AZ847" s="190">
        <f t="shared" si="16342"/>
        <v>425</v>
      </c>
      <c r="BA847" s="191">
        <f t="shared" si="16342"/>
        <v>1328</v>
      </c>
      <c r="BB847" s="275">
        <f t="shared" si="16342"/>
        <v>708</v>
      </c>
      <c r="BC847" s="192">
        <f t="shared" si="16342"/>
        <v>815</v>
      </c>
      <c r="BD847" s="190">
        <f t="shared" si="16342"/>
        <v>1560</v>
      </c>
      <c r="BE847" s="275">
        <f t="shared" si="16342"/>
        <v>1373</v>
      </c>
      <c r="BF847" s="171">
        <f>SUM(AF847,AH847,AJ847,AL847,AN847,AP847,AR847,AT847,AV847,AX847,AZ847,BB847,BD847)</f>
        <v>12299</v>
      </c>
      <c r="BG847" s="172">
        <f>SUM(AG847,AI847,AK847,AM847,AO847,AQ847,AS847,AU847,AW847,AY847,BA847,BC847,BE847)</f>
        <v>13221</v>
      </c>
      <c r="BI847" s="136" t="s">
        <v>17</v>
      </c>
      <c r="BJ847" s="128">
        <f>B847/B870</f>
        <v>1.242823370482945E-2</v>
      </c>
      <c r="BK847" s="129">
        <f t="shared" ref="BK847" si="16372">C847/C870</f>
        <v>0</v>
      </c>
      <c r="BL847" s="130">
        <f t="shared" ref="BL847" si="16373">D847/D870</f>
        <v>1.2418772563176896E-2</v>
      </c>
      <c r="BM847" s="131">
        <f t="shared" ref="BM847" si="16374">E847/E870</f>
        <v>0</v>
      </c>
      <c r="BN847" s="128">
        <f t="shared" ref="BN847" si="16375">F847/F870</f>
        <v>2.0293057332247937E-2</v>
      </c>
      <c r="BO847" s="129">
        <f t="shared" ref="BO847" si="16376">G847/G870</f>
        <v>4.6726242626014835E-4</v>
      </c>
      <c r="BP847" s="130">
        <f t="shared" ref="BP847" si="16377">H847/H870</f>
        <v>9.9131462871174577E-3</v>
      </c>
      <c r="BQ847" s="131">
        <f t="shared" ref="BQ847" si="16378">I847/I870</f>
        <v>1.2145070776446939E-3</v>
      </c>
      <c r="BR847" s="128">
        <f t="shared" ref="BR847" si="16379">J847/J870</f>
        <v>2.4666995559940799E-3</v>
      </c>
      <c r="BS847" s="129">
        <f t="shared" ref="BS847" si="16380">K847/K870</f>
        <v>1.5384615384615385E-3</v>
      </c>
      <c r="BT847" s="130">
        <f t="shared" ref="BT847" si="16381">L847/L870</f>
        <v>1.0069713400464755E-3</v>
      </c>
      <c r="BU847" s="128">
        <f t="shared" ref="BU847" si="16382">M847/M870</f>
        <v>1.6824226886716872E-3</v>
      </c>
      <c r="BV847" s="132">
        <f t="shared" ref="BV847" si="16383">N847/N870</f>
        <v>3.2376066938569568E-3</v>
      </c>
      <c r="BW847" s="133">
        <f t="shared" ref="BW847" si="16384">O847/O870</f>
        <v>3.1702510496101448E-3</v>
      </c>
      <c r="BX847" s="128">
        <f t="shared" ref="BX847" si="16385">P847/P870</f>
        <v>2.767377502848771E-3</v>
      </c>
      <c r="BY847" s="129">
        <f t="shared" ref="BY847" si="16386">Q847/Q870</f>
        <v>3.379842274027212E-3</v>
      </c>
      <c r="BZ847" s="130">
        <f t="shared" ref="BZ847" si="16387">R847/R870</f>
        <v>8.9285714285714283E-4</v>
      </c>
      <c r="CA847" s="131">
        <f t="shared" ref="CA847" si="16388">S847/S870</f>
        <v>4.1219576027218003E-3</v>
      </c>
      <c r="CB847" s="128">
        <f t="shared" ref="CB847" si="16389">T847/T870</f>
        <v>0</v>
      </c>
      <c r="CC847" s="129">
        <f t="shared" ref="CC847" si="16390">U847/U870</f>
        <v>0</v>
      </c>
      <c r="CD847" s="130">
        <f t="shared" ref="CD847" si="16391">V847/V870</f>
        <v>3.8886296469124281E-4</v>
      </c>
      <c r="CE847" s="131">
        <f t="shared" ref="CE847" si="16392">W847/W870</f>
        <v>0</v>
      </c>
      <c r="CF847" s="128">
        <f t="shared" ref="CF847" si="16393">X847/X870</f>
        <v>0</v>
      </c>
      <c r="CG847" s="129">
        <f t="shared" ref="CG847" si="16394">Y847/Y870</f>
        <v>0</v>
      </c>
      <c r="CH847" s="130">
        <f t="shared" ref="CH847" si="16395">Z847/Z870</f>
        <v>0</v>
      </c>
      <c r="CI847" s="128">
        <f t="shared" ref="CI847" si="16396">AA847/AA870</f>
        <v>0</v>
      </c>
      <c r="CJ847" s="134">
        <f t="shared" ref="CJ847" si="16397">AB847/AB870</f>
        <v>5.518425409283218E-3</v>
      </c>
      <c r="CK847" s="135">
        <f t="shared" ref="CK847" si="16398">AC847/AC870</f>
        <v>1.3399811285991056E-3</v>
      </c>
    </row>
    <row r="848" spans="1:89" ht="13.5" thickBot="1" x14ac:dyDescent="0.25">
      <c r="A848" s="145" t="s">
        <v>18</v>
      </c>
      <c r="B848" s="195">
        <v>811</v>
      </c>
      <c r="C848" s="196">
        <v>78</v>
      </c>
      <c r="D848" s="197">
        <v>378</v>
      </c>
      <c r="E848" s="198">
        <v>82</v>
      </c>
      <c r="F848" s="195">
        <v>1548</v>
      </c>
      <c r="G848" s="199">
        <v>206</v>
      </c>
      <c r="H848" s="197">
        <v>1075</v>
      </c>
      <c r="I848" s="198">
        <v>334</v>
      </c>
      <c r="J848" s="195">
        <v>49</v>
      </c>
      <c r="K848" s="199">
        <v>132</v>
      </c>
      <c r="L848" s="197">
        <v>234</v>
      </c>
      <c r="M848" s="195">
        <v>474</v>
      </c>
      <c r="N848" s="200">
        <v>682</v>
      </c>
      <c r="O848" s="201">
        <v>903</v>
      </c>
      <c r="P848" s="195">
        <v>377</v>
      </c>
      <c r="Q848" s="199">
        <v>473</v>
      </c>
      <c r="R848" s="197">
        <v>451</v>
      </c>
      <c r="S848" s="198">
        <v>513</v>
      </c>
      <c r="T848" s="195">
        <v>43</v>
      </c>
      <c r="U848" s="199">
        <v>279</v>
      </c>
      <c r="V848" s="197">
        <v>211</v>
      </c>
      <c r="W848" s="198">
        <v>623</v>
      </c>
      <c r="X848" s="195">
        <v>347</v>
      </c>
      <c r="Y848" s="199">
        <v>300</v>
      </c>
      <c r="Z848" s="197">
        <v>857</v>
      </c>
      <c r="AA848" s="195">
        <v>568</v>
      </c>
      <c r="AB848" s="169">
        <f t="shared" si="16370"/>
        <v>7063</v>
      </c>
      <c r="AC848" s="170">
        <f t="shared" si="16371"/>
        <v>4965</v>
      </c>
      <c r="AE848" s="272">
        <f>$AE$11</f>
        <v>0</v>
      </c>
      <c r="AF848" s="125">
        <f>SUMIF($A$9:$A$32,$AE848,B$846:B$869)</f>
        <v>0</v>
      </c>
      <c r="AG848" s="196">
        <f t="shared" si="16341"/>
        <v>0</v>
      </c>
      <c r="AH848" s="197">
        <f t="shared" si="16341"/>
        <v>0</v>
      </c>
      <c r="AI848" s="198">
        <f t="shared" si="16341"/>
        <v>0</v>
      </c>
      <c r="AJ848" s="195">
        <f t="shared" si="16341"/>
        <v>0</v>
      </c>
      <c r="AK848" s="199">
        <f t="shared" si="16341"/>
        <v>0</v>
      </c>
      <c r="AL848" s="197">
        <f t="shared" si="16341"/>
        <v>0</v>
      </c>
      <c r="AM848" s="198">
        <f t="shared" si="16341"/>
        <v>0</v>
      </c>
      <c r="AN848" s="195">
        <f t="shared" si="16341"/>
        <v>0</v>
      </c>
      <c r="AO848" s="199">
        <f t="shared" si="16341"/>
        <v>0</v>
      </c>
      <c r="AP848" s="197">
        <f t="shared" si="16341"/>
        <v>0</v>
      </c>
      <c r="AQ848" s="195">
        <f t="shared" si="16341"/>
        <v>0</v>
      </c>
      <c r="AR848" s="200">
        <f t="shared" si="16341"/>
        <v>0</v>
      </c>
      <c r="AS848" s="201">
        <f t="shared" si="16341"/>
        <v>0</v>
      </c>
      <c r="AT848" s="195">
        <f t="shared" si="16341"/>
        <v>0</v>
      </c>
      <c r="AU848" s="199">
        <f t="shared" si="16341"/>
        <v>0</v>
      </c>
      <c r="AV848" s="197">
        <f t="shared" si="16341"/>
        <v>0</v>
      </c>
      <c r="AW848" s="198">
        <f t="shared" si="16342"/>
        <v>0</v>
      </c>
      <c r="AX848" s="195">
        <f t="shared" si="16342"/>
        <v>0</v>
      </c>
      <c r="AY848" s="199">
        <f t="shared" si="16342"/>
        <v>0</v>
      </c>
      <c r="AZ848" s="197">
        <f t="shared" si="16342"/>
        <v>0</v>
      </c>
      <c r="BA848" s="198">
        <f t="shared" si="16342"/>
        <v>0</v>
      </c>
      <c r="BB848" s="195">
        <f t="shared" si="16342"/>
        <v>0</v>
      </c>
      <c r="BC848" s="199">
        <f t="shared" si="16342"/>
        <v>0</v>
      </c>
      <c r="BD848" s="197">
        <f t="shared" si="16342"/>
        <v>0</v>
      </c>
      <c r="BE848" s="195">
        <f t="shared" si="16342"/>
        <v>0</v>
      </c>
      <c r="BF848" s="171">
        <f>SUM(AF848,AH848,AJ848,AL848,AN848,AP848,AR848,AT848,AV848,AX848,AZ848,BB848,BD848)</f>
        <v>0</v>
      </c>
      <c r="BG848" s="172">
        <f>SUM(AG848,AI848,AK848,AM848,AO848,AQ848,AS848,AU848,AW848,AY848,BA848,BC848,BE848)</f>
        <v>0</v>
      </c>
      <c r="BI848" s="145" t="s">
        <v>18</v>
      </c>
      <c r="BJ848" s="128">
        <f>B848/B870</f>
        <v>5.4778790949003717E-2</v>
      </c>
      <c r="BK848" s="129">
        <f t="shared" ref="BK848" si="16399">C848/C870</f>
        <v>5.031933423650087E-3</v>
      </c>
      <c r="BL848" s="130">
        <f t="shared" ref="BL848" si="16400">D848/D870</f>
        <v>5.4584837545126351E-2</v>
      </c>
      <c r="BM848" s="131">
        <f t="shared" ref="BM848" si="16401">E848/E870</f>
        <v>1.1541168191414496E-2</v>
      </c>
      <c r="BN848" s="128">
        <f t="shared" ref="BN848" si="16402">F848/F870</f>
        <v>9.001046633329457E-2</v>
      </c>
      <c r="BO848" s="129">
        <f t="shared" ref="BO848" si="16403">G848/G870</f>
        <v>1.2032007476198821E-2</v>
      </c>
      <c r="BP848" s="130">
        <f t="shared" ref="BP848" si="16404">H848/H870</f>
        <v>4.8883634213996635E-2</v>
      </c>
      <c r="BQ848" s="131">
        <f t="shared" ref="BQ848" si="16405">I848/I870</f>
        <v>1.398777117011475E-2</v>
      </c>
      <c r="BR848" s="128">
        <f t="shared" ref="BR848" si="16406">J848/J870</f>
        <v>1.2086827824370991E-2</v>
      </c>
      <c r="BS848" s="129">
        <f t="shared" ref="BS848" si="16407">K848/K870</f>
        <v>3.3846153846153845E-2</v>
      </c>
      <c r="BT848" s="130">
        <f t="shared" ref="BT848" si="16408">L848/L870</f>
        <v>1.812548412083656E-2</v>
      </c>
      <c r="BU848" s="128">
        <f t="shared" ref="BU848" si="16409">M848/M870</f>
        <v>3.7974683544303799E-2</v>
      </c>
      <c r="BV848" s="132">
        <f t="shared" ref="BV848" si="16410">N848/N870</f>
        <v>2.8675945002733044E-2</v>
      </c>
      <c r="BW848" s="133">
        <f t="shared" ref="BW848" si="16411">O848/O870</f>
        <v>3.8685631051323797E-2</v>
      </c>
      <c r="BX848" s="128">
        <f t="shared" ref="BX848" si="16412">P848/P870</f>
        <v>3.0685332899234901E-2</v>
      </c>
      <c r="BY848" s="129">
        <f t="shared" ref="BY848" si="16413">Q848/Q870</f>
        <v>4.0991420400381312E-2</v>
      </c>
      <c r="BZ848" s="130">
        <f t="shared" ref="BZ848" si="16414">R848/R870</f>
        <v>2.8762755102040818E-2</v>
      </c>
      <c r="CA848" s="131">
        <f t="shared" ref="CA848" si="16415">S848/S870</f>
        <v>3.3564511907877521E-2</v>
      </c>
      <c r="CB848" s="128">
        <f t="shared" ref="CB848" si="16416">T848/T870</f>
        <v>1.1073911923770281E-2</v>
      </c>
      <c r="CC848" s="129">
        <f t="shared" ref="CC848" si="16417">U848/U870</f>
        <v>6.9454817027632565E-2</v>
      </c>
      <c r="CD848" s="130">
        <f t="shared" ref="CD848" si="16418">V848/V870</f>
        <v>1.6410017109970445E-2</v>
      </c>
      <c r="CE848" s="131">
        <f t="shared" ref="CE848" si="16419">W848/W870</f>
        <v>4.4446029820931723E-2</v>
      </c>
      <c r="CF848" s="128">
        <f t="shared" ref="CF848" si="16420">X848/X870</f>
        <v>3.3009893455098936E-2</v>
      </c>
      <c r="CG848" s="129">
        <f t="shared" ref="CG848" si="16421">Y848/Y870</f>
        <v>4.5710802986439127E-2</v>
      </c>
      <c r="CH848" s="130">
        <f t="shared" ref="CH848" si="16422">Z848/Z870</f>
        <v>3.8065203873145596E-2</v>
      </c>
      <c r="CI848" s="128">
        <f t="shared" ref="CI848" si="16423">AA848/AA870</f>
        <v>2.3318827489941702E-2</v>
      </c>
      <c r="CJ848" s="134">
        <f t="shared" ref="CJ848" si="16424">AB848/AB870</f>
        <v>3.9370342086633703E-2</v>
      </c>
      <c r="CK848" s="135">
        <f t="shared" ref="CK848" si="16425">AC848/AC870</f>
        <v>2.7720859597893995E-2</v>
      </c>
    </row>
    <row r="849" spans="1:89" ht="14.25" thickTop="1" thickBot="1" x14ac:dyDescent="0.25">
      <c r="A849" s="136" t="s">
        <v>19</v>
      </c>
      <c r="B849" s="188">
        <v>1435</v>
      </c>
      <c r="C849" s="189">
        <v>421</v>
      </c>
      <c r="D849" s="190">
        <v>673</v>
      </c>
      <c r="E849" s="191">
        <v>452</v>
      </c>
      <c r="F849" s="188">
        <v>1890</v>
      </c>
      <c r="G849" s="192">
        <v>722</v>
      </c>
      <c r="H849" s="190">
        <v>1685</v>
      </c>
      <c r="I849" s="191">
        <v>872</v>
      </c>
      <c r="J849" s="188">
        <v>105</v>
      </c>
      <c r="K849" s="192">
        <v>315</v>
      </c>
      <c r="L849" s="190">
        <v>427</v>
      </c>
      <c r="M849" s="188">
        <v>1014</v>
      </c>
      <c r="N849" s="193">
        <v>1285</v>
      </c>
      <c r="O849" s="194">
        <v>1775</v>
      </c>
      <c r="P849" s="188">
        <v>896</v>
      </c>
      <c r="Q849" s="192">
        <v>923</v>
      </c>
      <c r="R849" s="190">
        <v>1096</v>
      </c>
      <c r="S849" s="191">
        <v>934</v>
      </c>
      <c r="T849" s="188">
        <v>120</v>
      </c>
      <c r="U849" s="192">
        <v>495</v>
      </c>
      <c r="V849" s="190">
        <v>441</v>
      </c>
      <c r="W849" s="191">
        <v>1329</v>
      </c>
      <c r="X849" s="188">
        <v>695</v>
      </c>
      <c r="Y849" s="192">
        <v>551</v>
      </c>
      <c r="Z849" s="190">
        <v>1550</v>
      </c>
      <c r="AA849" s="188">
        <v>1133</v>
      </c>
      <c r="AB849" s="169">
        <f t="shared" si="16370"/>
        <v>12298</v>
      </c>
      <c r="AC849" s="170">
        <f t="shared" si="16371"/>
        <v>10936</v>
      </c>
      <c r="AE849" s="266" t="s">
        <v>13</v>
      </c>
      <c r="AF849" s="20">
        <f t="shared" ref="AF849:BG849" si="16426">SUM(AF846:AF848)</f>
        <v>3066</v>
      </c>
      <c r="AG849" s="21">
        <f t="shared" si="16426"/>
        <v>1368</v>
      </c>
      <c r="AH849" s="20">
        <f t="shared" si="16426"/>
        <v>1040</v>
      </c>
      <c r="AI849" s="21">
        <f t="shared" si="16426"/>
        <v>987</v>
      </c>
      <c r="AJ849" s="20">
        <f t="shared" si="16426"/>
        <v>3306</v>
      </c>
      <c r="AK849" s="21">
        <f t="shared" si="16426"/>
        <v>1705</v>
      </c>
      <c r="AL849" s="20">
        <f t="shared" si="16426"/>
        <v>3763</v>
      </c>
      <c r="AM849" s="21">
        <f t="shared" si="16426"/>
        <v>2483</v>
      </c>
      <c r="AN849" s="20">
        <f t="shared" si="16426"/>
        <v>334</v>
      </c>
      <c r="AO849" s="21">
        <f t="shared" si="16426"/>
        <v>1075</v>
      </c>
      <c r="AP849" s="20">
        <f t="shared" si="16426"/>
        <v>1118</v>
      </c>
      <c r="AQ849" s="21">
        <f t="shared" si="16426"/>
        <v>3157</v>
      </c>
      <c r="AR849" s="20">
        <f t="shared" si="16426"/>
        <v>2956</v>
      </c>
      <c r="AS849" s="21">
        <f t="shared" si="16426"/>
        <v>4577</v>
      </c>
      <c r="AT849" s="20">
        <f t="shared" si="16426"/>
        <v>2059</v>
      </c>
      <c r="AU849" s="21">
        <f t="shared" si="16426"/>
        <v>1952</v>
      </c>
      <c r="AV849" s="20">
        <f t="shared" si="16426"/>
        <v>2640</v>
      </c>
      <c r="AW849" s="21">
        <f t="shared" si="16426"/>
        <v>1948</v>
      </c>
      <c r="AX849" s="20">
        <f t="shared" si="16426"/>
        <v>356</v>
      </c>
      <c r="AY849" s="21">
        <f t="shared" si="16426"/>
        <v>1121</v>
      </c>
      <c r="AZ849" s="20">
        <f t="shared" si="16426"/>
        <v>1023</v>
      </c>
      <c r="BA849" s="21">
        <f t="shared" si="16426"/>
        <v>2504</v>
      </c>
      <c r="BB849" s="20">
        <f t="shared" si="16426"/>
        <v>1623</v>
      </c>
      <c r="BC849" s="21">
        <f t="shared" si="16426"/>
        <v>1616</v>
      </c>
      <c r="BD849" s="20">
        <f t="shared" si="16426"/>
        <v>3504</v>
      </c>
      <c r="BE849" s="21">
        <f t="shared" si="16426"/>
        <v>2751</v>
      </c>
      <c r="BF849" s="173">
        <f t="shared" si="16426"/>
        <v>26788</v>
      </c>
      <c r="BG849" s="174">
        <f t="shared" si="16426"/>
        <v>27244</v>
      </c>
      <c r="BI849" s="136" t="s">
        <v>19</v>
      </c>
      <c r="BJ849" s="128">
        <f>B849/B870</f>
        <v>9.6926713947990545E-2</v>
      </c>
      <c r="BK849" s="129">
        <f t="shared" ref="BK849" si="16427">C849/C870</f>
        <v>2.7159538094316496E-2</v>
      </c>
      <c r="BL849" s="130">
        <f t="shared" ref="BL849" si="16428">D849/D870</f>
        <v>9.7184115523465703E-2</v>
      </c>
      <c r="BM849" s="131">
        <f t="shared" ref="BM849" si="16429">E849/E870</f>
        <v>6.3617171006333573E-2</v>
      </c>
      <c r="BN849" s="128">
        <f t="shared" ref="BN849" si="16430">F849/F870</f>
        <v>0.10989649959297593</v>
      </c>
      <c r="BO849" s="129">
        <f t="shared" ref="BO849" si="16431">G849/G870</f>
        <v>4.2170433969978389E-2</v>
      </c>
      <c r="BP849" s="130">
        <f t="shared" ref="BP849" si="16432">H849/H870</f>
        <v>7.6622254558683101E-2</v>
      </c>
      <c r="BQ849" s="131">
        <f t="shared" ref="BQ849" si="16433">I849/I870</f>
        <v>3.65189714381439E-2</v>
      </c>
      <c r="BR849" s="128">
        <f t="shared" ref="BR849" si="16434">J849/J870</f>
        <v>2.5900345337937839E-2</v>
      </c>
      <c r="BS849" s="129">
        <f t="shared" ref="BS849" si="16435">K849/K870</f>
        <v>8.0769230769230774E-2</v>
      </c>
      <c r="BT849" s="130">
        <f t="shared" ref="BT849" si="16436">L849/L870</f>
        <v>3.3075135553834234E-2</v>
      </c>
      <c r="BU849" s="128">
        <f t="shared" ref="BU849" si="16437">M849/M870</f>
        <v>8.1236981253004326E-2</v>
      </c>
      <c r="BV849" s="132">
        <f t="shared" ref="BV849" si="16438">N849/N870</f>
        <v>5.4030189631249212E-2</v>
      </c>
      <c r="BW849" s="133">
        <f t="shared" ref="BW849" si="16439">O849/O870</f>
        <v>7.6043183960243343E-2</v>
      </c>
      <c r="BX849" s="128">
        <f t="shared" ref="BX849" si="16440">P849/P870</f>
        <v>7.2928536545661726E-2</v>
      </c>
      <c r="BY849" s="129">
        <f t="shared" ref="BY849" si="16441">Q849/Q870</f>
        <v>7.9989600485310688E-2</v>
      </c>
      <c r="BZ849" s="130">
        <f t="shared" ref="BZ849" si="16442">R849/R870</f>
        <v>6.9897959183673475E-2</v>
      </c>
      <c r="CA849" s="131">
        <f t="shared" ref="CA849" si="16443">S849/S870</f>
        <v>6.1109657157812095E-2</v>
      </c>
      <c r="CB849" s="128">
        <f t="shared" ref="CB849" si="16444">T849/T870</f>
        <v>3.0903940252382179E-2</v>
      </c>
      <c r="CC849" s="129">
        <f t="shared" ref="CC849" si="16445">U849/U870</f>
        <v>0.12322628827483197</v>
      </c>
      <c r="CD849" s="130">
        <f t="shared" ref="CD849" si="16446">V849/V870</f>
        <v>3.4297713485767614E-2</v>
      </c>
      <c r="CE849" s="131">
        <f t="shared" ref="CE849" si="16447">W849/W870</f>
        <v>9.4813440821859177E-2</v>
      </c>
      <c r="CF849" s="128">
        <f t="shared" ref="CF849" si="16448">X849/X870</f>
        <v>6.611491628614917E-2</v>
      </c>
      <c r="CG849" s="129">
        <f t="shared" ref="CG849" si="16449">Y849/Y870</f>
        <v>8.3955508151759867E-2</v>
      </c>
      <c r="CH849" s="130">
        <f t="shared" ref="CH849" si="16450">Z849/Z870</f>
        <v>6.8846051345829259E-2</v>
      </c>
      <c r="CI849" s="128">
        <f t="shared" ref="CI849" si="16451">AA849/AA870</f>
        <v>4.6514492158633715E-2</v>
      </c>
      <c r="CJ849" s="134">
        <f t="shared" ref="CJ849" si="16452">AB849/AB870</f>
        <v>6.8551106750873753E-2</v>
      </c>
      <c r="CK849" s="135">
        <f t="shared" ref="CK849" si="16453">AC849/AC870</f>
        <v>6.1058473426499241E-2</v>
      </c>
    </row>
    <row r="850" spans="1:89" ht="13.5" thickTop="1" x14ac:dyDescent="0.2">
      <c r="A850" s="145" t="s">
        <v>20</v>
      </c>
      <c r="B850" s="195">
        <v>1667</v>
      </c>
      <c r="C850" s="196">
        <v>743</v>
      </c>
      <c r="D850" s="197">
        <v>573</v>
      </c>
      <c r="E850" s="198">
        <v>518</v>
      </c>
      <c r="F850" s="195">
        <v>1670</v>
      </c>
      <c r="G850" s="199">
        <v>961</v>
      </c>
      <c r="H850" s="197">
        <v>2002</v>
      </c>
      <c r="I850" s="198">
        <v>1356</v>
      </c>
      <c r="J850" s="195">
        <v>172</v>
      </c>
      <c r="K850" s="199">
        <v>593</v>
      </c>
      <c r="L850" s="197">
        <v>594</v>
      </c>
      <c r="M850" s="195">
        <v>1584</v>
      </c>
      <c r="N850" s="200">
        <v>1611</v>
      </c>
      <c r="O850" s="201">
        <v>2341</v>
      </c>
      <c r="P850" s="195">
        <v>1163</v>
      </c>
      <c r="Q850" s="199">
        <v>1031</v>
      </c>
      <c r="R850" s="197">
        <v>1374</v>
      </c>
      <c r="S850" s="198">
        <v>969</v>
      </c>
      <c r="T850" s="195">
        <v>206</v>
      </c>
      <c r="U850" s="199">
        <v>572</v>
      </c>
      <c r="V850" s="197">
        <v>598</v>
      </c>
      <c r="W850" s="198">
        <v>1176</v>
      </c>
      <c r="X850" s="195">
        <v>915</v>
      </c>
      <c r="Y850" s="199">
        <v>801</v>
      </c>
      <c r="Z850" s="197">
        <v>1944</v>
      </c>
      <c r="AA850" s="195">
        <v>1378</v>
      </c>
      <c r="AB850" s="169">
        <f t="shared" si="16370"/>
        <v>14489</v>
      </c>
      <c r="AC850" s="170">
        <f t="shared" si="16371"/>
        <v>14023</v>
      </c>
      <c r="BI850" s="145" t="s">
        <v>20</v>
      </c>
      <c r="BJ850" s="128">
        <f>B850/B870</f>
        <v>0.11259709557581898</v>
      </c>
      <c r="BK850" s="129">
        <f t="shared" ref="BK850" si="16454">C850/C870</f>
        <v>4.7932391458615574E-2</v>
      </c>
      <c r="BL850" s="130">
        <f t="shared" ref="BL850" si="16455">D850/D870</f>
        <v>8.2743682310469316E-2</v>
      </c>
      <c r="BM850" s="131">
        <f t="shared" ref="BM850" si="16456">E850/E870</f>
        <v>7.2906403940886697E-2</v>
      </c>
      <c r="BN850" s="128">
        <f t="shared" ref="BN850" si="16457">F850/F870</f>
        <v>9.7104314455169205E-2</v>
      </c>
      <c r="BO850" s="129">
        <f t="shared" ref="BO850" si="16458">G850/G870</f>
        <v>5.6129898954500324E-2</v>
      </c>
      <c r="BP850" s="130">
        <f t="shared" ref="BP850" si="16459">H850/H870</f>
        <v>9.1037242508298852E-2</v>
      </c>
      <c r="BQ850" s="131">
        <f t="shared" ref="BQ850" si="16460">I850/I870</f>
        <v>5.6788675768489824E-2</v>
      </c>
      <c r="BR850" s="128">
        <f t="shared" ref="BR850" si="16461">J850/J870</f>
        <v>4.2427232363098172E-2</v>
      </c>
      <c r="BS850" s="129">
        <f t="shared" ref="BS850" si="16462">K850/K870</f>
        <v>0.15205128205128204</v>
      </c>
      <c r="BT850" s="130">
        <f t="shared" ref="BT850" si="16463">L850/L870</f>
        <v>4.6010844306738963E-2</v>
      </c>
      <c r="BU850" s="128">
        <f t="shared" ref="BU850" si="16464">M850/M870</f>
        <v>0.12690273994552156</v>
      </c>
      <c r="BV850" s="132">
        <f t="shared" ref="BV850" si="16465">N850/N870</f>
        <v>6.7737459529916333E-2</v>
      </c>
      <c r="BW850" s="133">
        <f t="shared" ref="BW850" si="16466">O850/O870</f>
        <v>0.10029132036672093</v>
      </c>
      <c r="BX850" s="128">
        <f t="shared" ref="BX850" si="16467">P850/P870</f>
        <v>9.46605892886212E-2</v>
      </c>
      <c r="BY850" s="129">
        <f t="shared" ref="BY850" si="16468">Q850/Q870</f>
        <v>8.9349163705693735E-2</v>
      </c>
      <c r="BZ850" s="130">
        <f t="shared" ref="BZ850" si="16469">R850/R870</f>
        <v>8.7627551020408159E-2</v>
      </c>
      <c r="CA850" s="131">
        <f t="shared" ref="CA850" si="16470">S850/S870</f>
        <v>6.3399633603768643E-2</v>
      </c>
      <c r="CB850" s="128">
        <f t="shared" ref="CB850" si="16471">T850/T870</f>
        <v>5.3051764099922738E-2</v>
      </c>
      <c r="CC850" s="129">
        <f t="shared" ref="CC850" si="16472">U850/U870</f>
        <v>0.14239482200647249</v>
      </c>
      <c r="CD850" s="130">
        <f t="shared" ref="CD850" si="16473">V850/V870</f>
        <v>4.6508010577072642E-2</v>
      </c>
      <c r="CE850" s="131">
        <f t="shared" ref="CE850" si="16474">W850/W870</f>
        <v>8.3898123706927299E-2</v>
      </c>
      <c r="CF850" s="128">
        <f t="shared" ref="CF850" si="16475">X850/X870</f>
        <v>8.7043378995433796E-2</v>
      </c>
      <c r="CG850" s="129">
        <f t="shared" ref="CG850" si="16476">Y850/Y870</f>
        <v>0.12204784397379247</v>
      </c>
      <c r="CH850" s="130">
        <f t="shared" ref="CH850" si="16477">Z850/Z870</f>
        <v>8.6346273429865866E-2</v>
      </c>
      <c r="CI850" s="128">
        <f t="shared" ref="CI850" si="16478">AA850/AA870</f>
        <v>5.6572789227358568E-2</v>
      </c>
      <c r="CJ850" s="134">
        <f t="shared" ref="CJ850" si="16479">AB850/AB870</f>
        <v>8.0764106823337928E-2</v>
      </c>
      <c r="CK850" s="135">
        <f t="shared" ref="CK850" si="16480">AC850/AC870</f>
        <v>7.8293980693105239E-2</v>
      </c>
    </row>
    <row r="851" spans="1:89" ht="13.5" thickBot="1" x14ac:dyDescent="0.25">
      <c r="A851" s="136" t="s">
        <v>21</v>
      </c>
      <c r="B851" s="188">
        <v>1399</v>
      </c>
      <c r="C851" s="189">
        <v>625</v>
      </c>
      <c r="D851" s="190">
        <v>467</v>
      </c>
      <c r="E851" s="191">
        <v>469</v>
      </c>
      <c r="F851" s="188">
        <v>1636</v>
      </c>
      <c r="G851" s="192">
        <v>744</v>
      </c>
      <c r="H851" s="190">
        <v>1761</v>
      </c>
      <c r="I851" s="191">
        <v>1127</v>
      </c>
      <c r="J851" s="188">
        <v>162</v>
      </c>
      <c r="K851" s="192">
        <v>482</v>
      </c>
      <c r="L851" s="190">
        <v>524</v>
      </c>
      <c r="M851" s="188">
        <v>1573</v>
      </c>
      <c r="N851" s="193">
        <v>1345</v>
      </c>
      <c r="O851" s="194">
        <v>2236</v>
      </c>
      <c r="P851" s="188">
        <v>896</v>
      </c>
      <c r="Q851" s="192">
        <v>921</v>
      </c>
      <c r="R851" s="190">
        <v>1266</v>
      </c>
      <c r="S851" s="191">
        <v>979</v>
      </c>
      <c r="T851" s="188">
        <v>150</v>
      </c>
      <c r="U851" s="192">
        <v>549</v>
      </c>
      <c r="V851" s="190">
        <v>425</v>
      </c>
      <c r="W851" s="191">
        <v>1328</v>
      </c>
      <c r="X851" s="188">
        <v>708</v>
      </c>
      <c r="Y851" s="192">
        <v>815</v>
      </c>
      <c r="Z851" s="190">
        <v>1560</v>
      </c>
      <c r="AA851" s="188">
        <v>1373</v>
      </c>
      <c r="AB851" s="169">
        <f t="shared" si="16370"/>
        <v>12299</v>
      </c>
      <c r="AC851" s="170">
        <f t="shared" si="16371"/>
        <v>13221</v>
      </c>
      <c r="AE851" s="269" t="s">
        <v>85</v>
      </c>
      <c r="BI851" s="136" t="s">
        <v>21</v>
      </c>
      <c r="BJ851" s="128">
        <f>B851/B870</f>
        <v>9.4495103005741307E-2</v>
      </c>
      <c r="BK851" s="129">
        <f t="shared" ref="BK851" si="16481">C851/C870</f>
        <v>4.0319979356170571E-2</v>
      </c>
      <c r="BL851" s="130">
        <f t="shared" ref="BL851" si="16482">D851/D870</f>
        <v>6.7436823104693136E-2</v>
      </c>
      <c r="BM851" s="131">
        <f t="shared" ref="BM851" si="16483">E851/E870</f>
        <v>6.6009852216748766E-2</v>
      </c>
      <c r="BN851" s="128">
        <f t="shared" ref="BN851" si="16484">F851/F870</f>
        <v>9.5127340388417261E-2</v>
      </c>
      <c r="BO851" s="129">
        <f t="shared" ref="BO851" si="16485">G851/G870</f>
        <v>4.3455405642193794E-2</v>
      </c>
      <c r="BP851" s="130">
        <f t="shared" ref="BP851" si="16486">H851/H870</f>
        <v>8.0078213814742394E-2</v>
      </c>
      <c r="BQ851" s="131">
        <f t="shared" ref="BQ851" si="16487">I851/I870</f>
        <v>4.7198257810536895E-2</v>
      </c>
      <c r="BR851" s="128">
        <f t="shared" ref="BR851" si="16488">J851/J870</f>
        <v>3.9960532807104092E-2</v>
      </c>
      <c r="BS851" s="129">
        <f t="shared" ref="BS851" si="16489">K851/K870</f>
        <v>0.12358974358974359</v>
      </c>
      <c r="BT851" s="130">
        <f t="shared" ref="BT851" si="16490">L851/L870</f>
        <v>4.0588690937257942E-2</v>
      </c>
      <c r="BU851" s="128">
        <f t="shared" ref="BU851" si="16491">M851/M870</f>
        <v>0.1260214709181221</v>
      </c>
      <c r="BV851" s="132">
        <f t="shared" ref="BV851" si="16492">N851/N870</f>
        <v>5.6553000042046837E-2</v>
      </c>
      <c r="BW851" s="133">
        <f t="shared" ref="BW851" si="16493">O851/O870</f>
        <v>9.5792991174706535E-2</v>
      </c>
      <c r="BX851" s="128">
        <f t="shared" ref="BX851" si="16494">P851/P870</f>
        <v>7.2928536545661726E-2</v>
      </c>
      <c r="BY851" s="129">
        <f t="shared" ref="BY851" si="16495">Q851/Q870</f>
        <v>7.9816275240488774E-2</v>
      </c>
      <c r="BZ851" s="130">
        <f t="shared" ref="BZ851" si="16496">R851/R870</f>
        <v>8.0739795918367344E-2</v>
      </c>
      <c r="CA851" s="131">
        <f t="shared" ref="CA851" si="16497">S851/S870</f>
        <v>6.4053912588327669E-2</v>
      </c>
      <c r="CB851" s="128">
        <f t="shared" ref="CB851" si="16498">T851/T870</f>
        <v>3.8629925315477723E-2</v>
      </c>
      <c r="CC851" s="129">
        <f t="shared" ref="CC851" si="16499">U851/U870</f>
        <v>0.13666915608663183</v>
      </c>
      <c r="CD851" s="130">
        <f t="shared" ref="CD851" si="16500">V851/V870</f>
        <v>3.3053351998755635E-2</v>
      </c>
      <c r="CE851" s="131">
        <f t="shared" ref="CE851" si="16501">W851/W870</f>
        <v>9.4742098879931513E-2</v>
      </c>
      <c r="CF851" s="128">
        <f t="shared" ref="CF851" si="16502">X851/X870</f>
        <v>6.7351598173515978E-2</v>
      </c>
      <c r="CG851" s="129">
        <f t="shared" ref="CG851" si="16503">Y851/Y870</f>
        <v>0.12418101477982629</v>
      </c>
      <c r="CH851" s="130">
        <f t="shared" ref="CH851" si="16504">Z851/Z870</f>
        <v>6.929021941902816E-2</v>
      </c>
      <c r="CI851" s="128">
        <f t="shared" ref="CI851" si="16505">AA851/AA870</f>
        <v>5.6367517858609079E-2</v>
      </c>
      <c r="CJ851" s="134">
        <f t="shared" ref="CJ851" si="16506">AB851/AB870</f>
        <v>6.8556680917953833E-2</v>
      </c>
      <c r="CK851" s="135">
        <f t="shared" ref="CK851" si="16507">AC851/AC870</f>
        <v>7.3816210421703221E-2</v>
      </c>
    </row>
    <row r="852" spans="1:89" ht="14.25" thickTop="1" thickBot="1" x14ac:dyDescent="0.25">
      <c r="A852" s="145" t="s">
        <v>22</v>
      </c>
      <c r="B852" s="195">
        <v>1231</v>
      </c>
      <c r="C852" s="196">
        <v>787</v>
      </c>
      <c r="D852" s="197">
        <v>447</v>
      </c>
      <c r="E852" s="198">
        <v>375</v>
      </c>
      <c r="F852" s="195">
        <v>1612</v>
      </c>
      <c r="G852" s="199">
        <v>568</v>
      </c>
      <c r="H852" s="197">
        <v>1699</v>
      </c>
      <c r="I852" s="198">
        <v>1125</v>
      </c>
      <c r="J852" s="195">
        <v>185</v>
      </c>
      <c r="K852" s="199">
        <v>486</v>
      </c>
      <c r="L852" s="197">
        <v>507</v>
      </c>
      <c r="M852" s="195">
        <v>1372</v>
      </c>
      <c r="N852" s="200">
        <v>1346</v>
      </c>
      <c r="O852" s="201">
        <v>2073</v>
      </c>
      <c r="P852" s="195">
        <v>750</v>
      </c>
      <c r="Q852" s="199">
        <v>697</v>
      </c>
      <c r="R852" s="197">
        <v>1278</v>
      </c>
      <c r="S852" s="198">
        <v>867</v>
      </c>
      <c r="T852" s="195">
        <v>138</v>
      </c>
      <c r="U852" s="199">
        <v>352</v>
      </c>
      <c r="V852" s="197">
        <v>418</v>
      </c>
      <c r="W852" s="198">
        <v>1297</v>
      </c>
      <c r="X852" s="195">
        <v>602</v>
      </c>
      <c r="Y852" s="199">
        <v>499</v>
      </c>
      <c r="Z852" s="197">
        <v>1533</v>
      </c>
      <c r="AA852" s="195">
        <v>1270</v>
      </c>
      <c r="AB852" s="169">
        <f t="shared" si="16370"/>
        <v>11746</v>
      </c>
      <c r="AC852" s="170">
        <f t="shared" si="16371"/>
        <v>11768</v>
      </c>
      <c r="AE852" s="296" t="s">
        <v>0</v>
      </c>
      <c r="AF852" s="298" t="s">
        <v>1</v>
      </c>
      <c r="AG852" s="299"/>
      <c r="AH852" s="298" t="s">
        <v>2</v>
      </c>
      <c r="AI852" s="299"/>
      <c r="AJ852" s="298" t="s">
        <v>3</v>
      </c>
      <c r="AK852" s="299"/>
      <c r="AL852" s="298" t="s">
        <v>4</v>
      </c>
      <c r="AM852" s="299"/>
      <c r="AN852" s="298" t="s">
        <v>5</v>
      </c>
      <c r="AO852" s="299"/>
      <c r="AP852" s="298" t="s">
        <v>6</v>
      </c>
      <c r="AQ852" s="299"/>
      <c r="AR852" s="298" t="s">
        <v>7</v>
      </c>
      <c r="AS852" s="299"/>
      <c r="AT852" s="298" t="s">
        <v>8</v>
      </c>
      <c r="AU852" s="299"/>
      <c r="AV852" s="298" t="s">
        <v>9</v>
      </c>
      <c r="AW852" s="299"/>
      <c r="AX852" s="298" t="s">
        <v>10</v>
      </c>
      <c r="AY852" s="299"/>
      <c r="AZ852" s="298" t="s">
        <v>11</v>
      </c>
      <c r="BA852" s="299"/>
      <c r="BB852" s="298" t="s">
        <v>12</v>
      </c>
      <c r="BC852" s="299"/>
      <c r="BD852" s="301" t="s">
        <v>40</v>
      </c>
      <c r="BE852" s="302"/>
      <c r="BF852" s="303" t="s">
        <v>41</v>
      </c>
      <c r="BG852" s="304"/>
      <c r="BI852" s="145" t="s">
        <v>22</v>
      </c>
      <c r="BJ852" s="128">
        <f>B852/B870</f>
        <v>8.3147585275244851E-2</v>
      </c>
      <c r="BK852" s="129">
        <f t="shared" ref="BK852" si="16508">C852/C870</f>
        <v>5.0770918005289982E-2</v>
      </c>
      <c r="BL852" s="130">
        <f t="shared" ref="BL852" si="16509">D852/D870</f>
        <v>6.4548736462093859E-2</v>
      </c>
      <c r="BM852" s="131">
        <f t="shared" ref="BM852" si="16510">E852/E870</f>
        <v>5.2779732582688248E-2</v>
      </c>
      <c r="BN852" s="128">
        <f t="shared" ref="BN852" si="16511">F852/F870</f>
        <v>9.3731829282474713E-2</v>
      </c>
      <c r="BO852" s="129">
        <f t="shared" ref="BO852" si="16512">G852/G870</f>
        <v>3.3175632264470532E-2</v>
      </c>
      <c r="BP852" s="130">
        <f t="shared" ref="BP852" si="16513">H852/H870</f>
        <v>7.725887863216771E-2</v>
      </c>
      <c r="BQ852" s="131">
        <f t="shared" ref="BQ852" si="16514">I852/I870</f>
        <v>4.7114498701733815E-2</v>
      </c>
      <c r="BR852" s="128">
        <f t="shared" ref="BR852" si="16515">J852/J870</f>
        <v>4.5633941785890482E-2</v>
      </c>
      <c r="BS852" s="129">
        <f t="shared" ref="BS852" si="16516">K852/K870</f>
        <v>0.12461538461538461</v>
      </c>
      <c r="BT852" s="130">
        <f t="shared" ref="BT852" si="16517">L852/L870</f>
        <v>3.9271882261812552E-2</v>
      </c>
      <c r="BU852" s="128">
        <f t="shared" ref="BU852" si="16518">M852/M870</f>
        <v>0.10991828232655024</v>
      </c>
      <c r="BV852" s="132">
        <f t="shared" ref="BV852" si="16519">N852/N870</f>
        <v>5.6595046882226802E-2</v>
      </c>
      <c r="BW852" s="133">
        <f t="shared" ref="BW852" si="16520">O852/O870</f>
        <v>8.8809870619484185E-2</v>
      </c>
      <c r="BX852" s="128">
        <f t="shared" ref="BX852" si="16521">P852/P870</f>
        <v>6.104509197460524E-2</v>
      </c>
      <c r="BY852" s="129">
        <f t="shared" ref="BY852" si="16522">Q852/Q870</f>
        <v>6.0403847820435043E-2</v>
      </c>
      <c r="BZ852" s="130">
        <f t="shared" ref="BZ852" si="16523">R852/R870</f>
        <v>8.1505102040816332E-2</v>
      </c>
      <c r="CA852" s="131">
        <f t="shared" ref="CA852" si="16524">S852/S870</f>
        <v>5.6725987961266683E-2</v>
      </c>
      <c r="CB852" s="128">
        <f t="shared" ref="CB852" si="16525">T852/T870</f>
        <v>3.5539531290239505E-2</v>
      </c>
      <c r="CC852" s="129">
        <f t="shared" ref="CC852" si="16526">U852/U870</f>
        <v>8.7627582773213836E-2</v>
      </c>
      <c r="CD852" s="130">
        <f t="shared" ref="CD852" si="16527">V852/V870</f>
        <v>3.25089438481879E-2</v>
      </c>
      <c r="CE852" s="131">
        <f t="shared" ref="CE852" si="16528">W852/W870</f>
        <v>9.2530498680174073E-2</v>
      </c>
      <c r="CF852" s="128">
        <f t="shared" ref="CF852" si="16529">X852/X870</f>
        <v>5.726788432267884E-2</v>
      </c>
      <c r="CG852" s="129">
        <f t="shared" ref="CG852" si="16530">Y852/Y870</f>
        <v>7.603230230077708E-2</v>
      </c>
      <c r="CH852" s="130">
        <f t="shared" ref="CH852" si="16531">Z852/Z870</f>
        <v>6.8090965621391136E-2</v>
      </c>
      <c r="CI852" s="128">
        <f t="shared" ref="CI852" si="16532">AA852/AA870</f>
        <v>5.2138927662369654E-2</v>
      </c>
      <c r="CJ852" s="134">
        <f t="shared" ref="CJ852" si="16533">AB852/AB870</f>
        <v>6.5474166522667354E-2</v>
      </c>
      <c r="CK852" s="135">
        <f t="shared" ref="CK852" si="16534">AC852/AC870</f>
        <v>6.5703741338976149E-2</v>
      </c>
    </row>
    <row r="853" spans="1:89" ht="15" thickTop="1" thickBot="1" x14ac:dyDescent="0.3">
      <c r="A853" s="136" t="s">
        <v>23</v>
      </c>
      <c r="B853" s="188">
        <v>806</v>
      </c>
      <c r="C853" s="189">
        <v>692</v>
      </c>
      <c r="D853" s="190">
        <v>376</v>
      </c>
      <c r="E853" s="191">
        <v>297</v>
      </c>
      <c r="F853" s="188">
        <v>1103</v>
      </c>
      <c r="G853" s="192">
        <v>515</v>
      </c>
      <c r="H853" s="190">
        <v>1412</v>
      </c>
      <c r="I853" s="191">
        <v>960</v>
      </c>
      <c r="J853" s="188">
        <v>185</v>
      </c>
      <c r="K853" s="192">
        <v>375</v>
      </c>
      <c r="L853" s="190">
        <v>431</v>
      </c>
      <c r="M853" s="188">
        <v>937</v>
      </c>
      <c r="N853" s="193">
        <v>1112</v>
      </c>
      <c r="O853" s="194">
        <v>1385</v>
      </c>
      <c r="P853" s="188">
        <v>573</v>
      </c>
      <c r="Q853" s="192">
        <v>562</v>
      </c>
      <c r="R853" s="190">
        <v>829</v>
      </c>
      <c r="S853" s="191">
        <v>788</v>
      </c>
      <c r="T853" s="188">
        <v>137</v>
      </c>
      <c r="U853" s="192">
        <v>276</v>
      </c>
      <c r="V853" s="190">
        <v>423</v>
      </c>
      <c r="W853" s="191">
        <v>981</v>
      </c>
      <c r="X853" s="188">
        <v>531</v>
      </c>
      <c r="Y853" s="192">
        <v>362</v>
      </c>
      <c r="Z853" s="190">
        <v>1320</v>
      </c>
      <c r="AA853" s="188">
        <v>1474</v>
      </c>
      <c r="AB853" s="169">
        <f t="shared" si="16370"/>
        <v>9238</v>
      </c>
      <c r="AC853" s="170">
        <f t="shared" si="16371"/>
        <v>9604</v>
      </c>
      <c r="AE853" s="297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75" t="s">
        <v>14</v>
      </c>
      <c r="BG853" s="176" t="s">
        <v>15</v>
      </c>
      <c r="BI853" s="136" t="s">
        <v>23</v>
      </c>
      <c r="BJ853" s="128">
        <f>B853/B870</f>
        <v>5.4441067207024657E-2</v>
      </c>
      <c r="BK853" s="129">
        <f t="shared" ref="BK853" si="16535">C853/C870</f>
        <v>4.4642281143152052E-2</v>
      </c>
      <c r="BL853" s="130">
        <f t="shared" ref="BL853" si="16536">D853/D870</f>
        <v>5.4296028880866425E-2</v>
      </c>
      <c r="BM853" s="131">
        <f t="shared" ref="BM853" si="16537">E853/E870</f>
        <v>4.1801548205489092E-2</v>
      </c>
      <c r="BN853" s="128">
        <f t="shared" ref="BN853" si="16538">F853/F870</f>
        <v>6.4135364577276421E-2</v>
      </c>
      <c r="BO853" s="129">
        <f t="shared" ref="BO853" si="16539">G853/G870</f>
        <v>3.0080018690497052E-2</v>
      </c>
      <c r="BP853" s="130">
        <f t="shared" ref="BP853" si="16540">H853/H870</f>
        <v>6.4208085125733255E-2</v>
      </c>
      <c r="BQ853" s="131">
        <f t="shared" ref="BQ853" si="16541">I853/I870</f>
        <v>4.0204372225479519E-2</v>
      </c>
      <c r="BR853" s="128">
        <f t="shared" ref="BR853" si="16542">J853/J870</f>
        <v>4.5633941785890482E-2</v>
      </c>
      <c r="BS853" s="129">
        <f t="shared" ref="BS853" si="16543">K853/K870</f>
        <v>9.6153846153846159E-2</v>
      </c>
      <c r="BT853" s="130">
        <f t="shared" ref="BT853" si="16544">L853/L870</f>
        <v>3.3384972889233151E-2</v>
      </c>
      <c r="BU853" s="128">
        <f t="shared" ref="BU853" si="16545">M853/M870</f>
        <v>7.5068098061208136E-2</v>
      </c>
      <c r="BV853" s="132">
        <f t="shared" ref="BV853" si="16546">N853/N870</f>
        <v>4.6756086280116051E-2</v>
      </c>
      <c r="BW853" s="133">
        <f t="shared" ref="BW853" si="16547">O853/O870</f>
        <v>5.9335104104189872E-2</v>
      </c>
      <c r="BX853" s="128">
        <f t="shared" ref="BX853" si="16548">P853/P870</f>
        <v>4.6638450268598405E-2</v>
      </c>
      <c r="BY853" s="129">
        <f t="shared" ref="BY853" si="16549">Q853/Q870</f>
        <v>4.8704393794956238E-2</v>
      </c>
      <c r="BZ853" s="130">
        <f t="shared" ref="BZ853" si="16550">R853/R870</f>
        <v>5.2869897959183676E-2</v>
      </c>
      <c r="CA853" s="131">
        <f t="shared" ref="CA853" si="16551">S853/S870</f>
        <v>5.155718398325046E-2</v>
      </c>
      <c r="CB853" s="128">
        <f t="shared" ref="CB853" si="16552">T853/T870</f>
        <v>3.5281998454802989E-2</v>
      </c>
      <c r="CC853" s="129">
        <f t="shared" ref="CC853" si="16553">U853/U870</f>
        <v>6.8707991038088126E-2</v>
      </c>
      <c r="CD853" s="130">
        <f t="shared" ref="CD853" si="16554">V853/V870</f>
        <v>3.2897806812879141E-2</v>
      </c>
      <c r="CE853" s="131">
        <f t="shared" ref="CE853" si="16555">W853/W870</f>
        <v>6.9986445031033739E-2</v>
      </c>
      <c r="CF853" s="128">
        <f t="shared" ref="CF853" si="16556">X853/X870</f>
        <v>5.0513698630136987E-2</v>
      </c>
      <c r="CG853" s="129">
        <f t="shared" ref="CG853" si="16557">Y853/Y870</f>
        <v>5.5157702270303213E-2</v>
      </c>
      <c r="CH853" s="130">
        <f t="shared" ref="CH853" si="16558">Z853/Z870</f>
        <v>5.86301856622546E-2</v>
      </c>
      <c r="CI853" s="128">
        <f t="shared" ref="CI853" si="16559">AA853/AA870</f>
        <v>6.0513999507348717E-2</v>
      </c>
      <c r="CJ853" s="134">
        <f t="shared" ref="CJ853" si="16560">AB853/AB870</f>
        <v>5.1494155485816533E-2</v>
      </c>
      <c r="CK853" s="135">
        <f t="shared" ref="CK853" si="16561">AC853/AC870</f>
        <v>5.3621578162774207E-2</v>
      </c>
    </row>
    <row r="854" spans="1:89" ht="13.5" thickTop="1" x14ac:dyDescent="0.2">
      <c r="A854" s="145" t="s">
        <v>24</v>
      </c>
      <c r="B854" s="202">
        <v>774</v>
      </c>
      <c r="C854" s="196">
        <v>687</v>
      </c>
      <c r="D854" s="197">
        <v>338</v>
      </c>
      <c r="E854" s="198">
        <v>349</v>
      </c>
      <c r="F854" s="195">
        <v>896</v>
      </c>
      <c r="G854" s="199">
        <v>523</v>
      </c>
      <c r="H854" s="197">
        <v>1278</v>
      </c>
      <c r="I854" s="198">
        <v>929</v>
      </c>
      <c r="J854" s="195">
        <v>177</v>
      </c>
      <c r="K854" s="199">
        <v>238</v>
      </c>
      <c r="L854" s="197">
        <v>452</v>
      </c>
      <c r="M854" s="195">
        <v>859</v>
      </c>
      <c r="N854" s="200">
        <v>1068</v>
      </c>
      <c r="O854" s="203">
        <v>1156</v>
      </c>
      <c r="P854" s="195">
        <v>534</v>
      </c>
      <c r="Q854" s="199">
        <v>432</v>
      </c>
      <c r="R854" s="197">
        <v>791</v>
      </c>
      <c r="S854" s="198">
        <v>669</v>
      </c>
      <c r="T854" s="195">
        <v>182</v>
      </c>
      <c r="U854" s="199">
        <v>211</v>
      </c>
      <c r="V854" s="197">
        <v>446</v>
      </c>
      <c r="W854" s="204">
        <v>888</v>
      </c>
      <c r="X854" s="195">
        <v>491</v>
      </c>
      <c r="Y854" s="199">
        <v>333</v>
      </c>
      <c r="Z854" s="197">
        <v>1226</v>
      </c>
      <c r="AA854" s="195">
        <v>1367</v>
      </c>
      <c r="AB854" s="169">
        <f t="shared" si="16370"/>
        <v>8653</v>
      </c>
      <c r="AC854" s="170">
        <f t="shared" si="16371"/>
        <v>8641</v>
      </c>
      <c r="AE854" s="272" t="str">
        <f>$AE$17</f>
        <v>17:00 - 17:59</v>
      </c>
      <c r="AF854" s="125">
        <f t="shared" ref="AF854:AU856" si="16562">SUMIF($A$9:$A$32,$AE854,B$846:B$869)</f>
        <v>857</v>
      </c>
      <c r="AG854" s="185">
        <f t="shared" si="16562"/>
        <v>1801</v>
      </c>
      <c r="AH854" s="126">
        <f t="shared" si="16562"/>
        <v>624</v>
      </c>
      <c r="AI854" s="179">
        <f t="shared" si="16562"/>
        <v>530</v>
      </c>
      <c r="AJ854" s="125">
        <f t="shared" si="16562"/>
        <v>808</v>
      </c>
      <c r="AK854" s="127">
        <f t="shared" si="16562"/>
        <v>2089</v>
      </c>
      <c r="AL854" s="126">
        <f t="shared" si="16562"/>
        <v>1416</v>
      </c>
      <c r="AM854" s="179">
        <f t="shared" si="16562"/>
        <v>2632</v>
      </c>
      <c r="AN854" s="125">
        <f t="shared" si="16562"/>
        <v>564</v>
      </c>
      <c r="AO854" s="127">
        <f t="shared" si="16562"/>
        <v>158</v>
      </c>
      <c r="AP854" s="126">
        <f t="shared" si="16562"/>
        <v>1554</v>
      </c>
      <c r="AQ854" s="125">
        <f t="shared" si="16562"/>
        <v>508</v>
      </c>
      <c r="AR854" s="178">
        <f t="shared" si="16562"/>
        <v>2394</v>
      </c>
      <c r="AS854" s="180">
        <f t="shared" si="16562"/>
        <v>1255</v>
      </c>
      <c r="AT854" s="125">
        <f t="shared" si="16562"/>
        <v>1231</v>
      </c>
      <c r="AU854" s="127">
        <f t="shared" si="16562"/>
        <v>929</v>
      </c>
      <c r="AV854" s="126">
        <f t="shared" ref="AP854:BE856" si="16563">SUMIF($A$9:$A$32,$AE854,R$846:R$869)</f>
        <v>1148</v>
      </c>
      <c r="AW854" s="179">
        <f t="shared" si="16563"/>
        <v>1419</v>
      </c>
      <c r="AX854" s="125">
        <f t="shared" si="16563"/>
        <v>565</v>
      </c>
      <c r="AY854" s="127">
        <f t="shared" si="16563"/>
        <v>109</v>
      </c>
      <c r="AZ854" s="126">
        <f t="shared" si="16563"/>
        <v>1504</v>
      </c>
      <c r="BA854" s="179">
        <f t="shared" si="16563"/>
        <v>797</v>
      </c>
      <c r="BB854" s="125">
        <f t="shared" si="16563"/>
        <v>1199</v>
      </c>
      <c r="BC854" s="127">
        <f t="shared" si="16563"/>
        <v>305</v>
      </c>
      <c r="BD854" s="183">
        <f t="shared" si="16563"/>
        <v>1654</v>
      </c>
      <c r="BE854" s="184">
        <f t="shared" si="16563"/>
        <v>2119</v>
      </c>
      <c r="BF854" s="169">
        <f>AF854+AH854+AJ854+AL854+AN854+AP854+AR854+AT854+AV854+AX854+AZ854+BB854+BD854</f>
        <v>15518</v>
      </c>
      <c r="BG854" s="170">
        <f>AG854+AI854+AK854+AM854+AO854+AQ854+AS854+AU854+AW854+AY854+BA854+BC854+BE854</f>
        <v>14651</v>
      </c>
      <c r="BI854" s="145" t="s">
        <v>24</v>
      </c>
      <c r="BJ854" s="128">
        <f>B854/B870</f>
        <v>5.2279635258358666E-2</v>
      </c>
      <c r="BK854" s="129">
        <f t="shared" ref="BK854" si="16564">C854/C870</f>
        <v>4.4319721308302688E-2</v>
      </c>
      <c r="BL854" s="130">
        <f t="shared" ref="BL854" si="16565">D854/D870</f>
        <v>4.8808664259927796E-2</v>
      </c>
      <c r="BM854" s="131">
        <f t="shared" ref="BM854" si="16566">E854/E870</f>
        <v>4.9120337790288529E-2</v>
      </c>
      <c r="BN854" s="128">
        <f t="shared" ref="BN854" si="16567">F854/F870</f>
        <v>5.209908128852192E-2</v>
      </c>
      <c r="BO854" s="129">
        <f t="shared" ref="BO854" si="16568">G854/G870</f>
        <v>3.05472811167572E-2</v>
      </c>
      <c r="BP854" s="130">
        <f t="shared" ref="BP854" si="16569">H854/H870</f>
        <v>5.8114683279523439E-2</v>
      </c>
      <c r="BQ854" s="131">
        <f t="shared" ref="BQ854" si="16570">I854/I870</f>
        <v>3.8906106039031746E-2</v>
      </c>
      <c r="BR854" s="128">
        <f t="shared" ref="BR854" si="16571">J854/J870</f>
        <v>4.3660582141095215E-2</v>
      </c>
      <c r="BS854" s="129">
        <f t="shared" ref="BS854" si="16572">K854/K870</f>
        <v>6.1025641025641023E-2</v>
      </c>
      <c r="BT854" s="130">
        <f t="shared" ref="BT854" si="16573">L854/L870</f>
        <v>3.5011618900077458E-2</v>
      </c>
      <c r="BU854" s="128">
        <f t="shared" ref="BU854" si="16574">M854/M870</f>
        <v>6.8819099503284728E-2</v>
      </c>
      <c r="BV854" s="132">
        <f t="shared" ref="BV854" si="16575">N854/N870</f>
        <v>4.4906025312197791E-2</v>
      </c>
      <c r="BW854" s="133">
        <f t="shared" ref="BW854" si="16576">O854/O870</f>
        <v>4.952446234255848E-2</v>
      </c>
      <c r="BX854" s="128">
        <f t="shared" ref="BX854" si="16577">P854/P870</f>
        <v>4.3464105485918933E-2</v>
      </c>
      <c r="BY854" s="129">
        <f t="shared" ref="BY854" si="16578">Q854/Q870</f>
        <v>3.7438252881532193E-2</v>
      </c>
      <c r="BZ854" s="130">
        <f t="shared" ref="BZ854" si="16579">R854/R870</f>
        <v>5.0446428571428573E-2</v>
      </c>
      <c r="CA854" s="131">
        <f t="shared" ref="CA854" si="16580">S854/S870</f>
        <v>4.3771264066998168E-2</v>
      </c>
      <c r="CB854" s="128">
        <f t="shared" ref="CB854" si="16581">T854/T870</f>
        <v>4.6870976049446303E-2</v>
      </c>
      <c r="CC854" s="129">
        <f t="shared" ref="CC854" si="16582">U854/U870</f>
        <v>5.2526761264625341E-2</v>
      </c>
      <c r="CD854" s="130">
        <f t="shared" ref="CD854" si="16583">V854/V870</f>
        <v>3.4686576450458861E-2</v>
      </c>
      <c r="CE854" s="131">
        <f t="shared" ref="CE854" si="16584">W854/W870</f>
        <v>6.3351644431761431E-2</v>
      </c>
      <c r="CF854" s="128">
        <f t="shared" ref="CF854" si="16585">X854/X870</f>
        <v>4.6708523592085237E-2</v>
      </c>
      <c r="CG854" s="129">
        <f t="shared" ref="CG854" si="16586">Y854/Y870</f>
        <v>5.0738991314947433E-2</v>
      </c>
      <c r="CH854" s="130">
        <f t="shared" ref="CH854" si="16587">Z854/Z870</f>
        <v>5.4455005774184953E-2</v>
      </c>
      <c r="CI854" s="128">
        <f t="shared" ref="CI854" si="16588">AA854/AA870</f>
        <v>5.61211922161097E-2</v>
      </c>
      <c r="CJ854" s="134">
        <f t="shared" ref="CJ854" si="16589">AB854/AB870</f>
        <v>4.8233267743967356E-2</v>
      </c>
      <c r="CK854" s="135">
        <f t="shared" ref="CK854" si="16590">AC854/AC870</f>
        <v>4.8244903884270295E-2</v>
      </c>
    </row>
    <row r="855" spans="1:89" x14ac:dyDescent="0.2">
      <c r="A855" s="136" t="s">
        <v>25</v>
      </c>
      <c r="B855" s="205">
        <v>631</v>
      </c>
      <c r="C855" s="189">
        <v>737</v>
      </c>
      <c r="D855" s="190">
        <v>331</v>
      </c>
      <c r="E855" s="191">
        <v>363</v>
      </c>
      <c r="F855" s="188">
        <v>776</v>
      </c>
      <c r="G855" s="192">
        <v>625</v>
      </c>
      <c r="H855" s="190">
        <v>1044</v>
      </c>
      <c r="I855" s="191">
        <v>1196</v>
      </c>
      <c r="J855" s="188">
        <v>185</v>
      </c>
      <c r="K855" s="189">
        <v>191</v>
      </c>
      <c r="L855" s="190">
        <v>511</v>
      </c>
      <c r="M855" s="188">
        <v>705</v>
      </c>
      <c r="N855" s="193">
        <v>968</v>
      </c>
      <c r="O855" s="206">
        <v>1184</v>
      </c>
      <c r="P855" s="188">
        <v>449</v>
      </c>
      <c r="Q855" s="189">
        <v>480</v>
      </c>
      <c r="R855" s="190">
        <v>733</v>
      </c>
      <c r="S855" s="191">
        <v>650</v>
      </c>
      <c r="T855" s="197">
        <v>183</v>
      </c>
      <c r="U855" s="188">
        <v>209</v>
      </c>
      <c r="V855" s="190">
        <v>467</v>
      </c>
      <c r="W855" s="207">
        <v>680</v>
      </c>
      <c r="X855" s="188">
        <v>411</v>
      </c>
      <c r="Y855" s="192">
        <v>273</v>
      </c>
      <c r="Z855" s="190">
        <v>1236</v>
      </c>
      <c r="AA855" s="188">
        <v>1441</v>
      </c>
      <c r="AB855" s="169">
        <f t="shared" si="16370"/>
        <v>7925</v>
      </c>
      <c r="AC855" s="170">
        <f t="shared" si="16371"/>
        <v>8734</v>
      </c>
      <c r="AE855" s="274" t="str">
        <f>$AE$18</f>
        <v>18:00 - 18:59</v>
      </c>
      <c r="AF855" s="125">
        <f t="shared" si="16562"/>
        <v>790</v>
      </c>
      <c r="AG855" s="189">
        <f t="shared" si="16562"/>
        <v>2053</v>
      </c>
      <c r="AH855" s="190">
        <f t="shared" si="16562"/>
        <v>422</v>
      </c>
      <c r="AI855" s="191">
        <f t="shared" si="16562"/>
        <v>633</v>
      </c>
      <c r="AJ855" s="275">
        <f t="shared" si="16562"/>
        <v>651</v>
      </c>
      <c r="AK855" s="192">
        <f t="shared" si="16562"/>
        <v>2114</v>
      </c>
      <c r="AL855" s="190">
        <f t="shared" si="16562"/>
        <v>1413</v>
      </c>
      <c r="AM855" s="191">
        <f t="shared" si="16562"/>
        <v>2504</v>
      </c>
      <c r="AN855" s="275">
        <f t="shared" si="16562"/>
        <v>402</v>
      </c>
      <c r="AO855" s="192">
        <f t="shared" si="16562"/>
        <v>119</v>
      </c>
      <c r="AP855" s="190">
        <f t="shared" si="16563"/>
        <v>1522</v>
      </c>
      <c r="AQ855" s="275">
        <f t="shared" si="16563"/>
        <v>381</v>
      </c>
      <c r="AR855" s="193">
        <f t="shared" si="16563"/>
        <v>2291</v>
      </c>
      <c r="AS855" s="194">
        <f t="shared" si="16563"/>
        <v>1368</v>
      </c>
      <c r="AT855" s="275">
        <f t="shared" si="16563"/>
        <v>1034</v>
      </c>
      <c r="AU855" s="192">
        <f t="shared" si="16563"/>
        <v>848</v>
      </c>
      <c r="AV855" s="190">
        <f t="shared" si="16563"/>
        <v>1097</v>
      </c>
      <c r="AW855" s="191">
        <f t="shared" si="16563"/>
        <v>1315</v>
      </c>
      <c r="AX855" s="275">
        <f t="shared" si="16563"/>
        <v>481</v>
      </c>
      <c r="AY855" s="192">
        <f t="shared" si="16563"/>
        <v>95</v>
      </c>
      <c r="AZ855" s="190">
        <f t="shared" si="16563"/>
        <v>1545</v>
      </c>
      <c r="BA855" s="191">
        <f t="shared" si="16563"/>
        <v>774</v>
      </c>
      <c r="BB855" s="275">
        <f t="shared" si="16563"/>
        <v>1040</v>
      </c>
      <c r="BC855" s="192">
        <f t="shared" si="16563"/>
        <v>338</v>
      </c>
      <c r="BD855" s="190">
        <f t="shared" si="16563"/>
        <v>1475</v>
      </c>
      <c r="BE855" s="275">
        <f t="shared" si="16563"/>
        <v>2433</v>
      </c>
      <c r="BF855" s="171">
        <f>SUM(AF855,AH855,AJ855,AL855,AN855,AP855,AR855,AT855,AV855,AX855,AZ855,BB855,BD855)</f>
        <v>14163</v>
      </c>
      <c r="BG855" s="172">
        <f>SUM(AG855,AI855,AK855,AM855,AO855,AQ855,AS855,AU855,AW855,AY855,BA855,BC855,BE855)</f>
        <v>14975</v>
      </c>
      <c r="BI855" s="136" t="s">
        <v>25</v>
      </c>
      <c r="BJ855" s="128">
        <f>B855/B870</f>
        <v>4.2620736237757514E-2</v>
      </c>
      <c r="BK855" s="129">
        <f t="shared" ref="BK855" si="16591">C855/C870</f>
        <v>4.7545319656796335E-2</v>
      </c>
      <c r="BL855" s="130">
        <f t="shared" ref="BL855" si="16592">D855/D870</f>
        <v>4.7797833935018054E-2</v>
      </c>
      <c r="BM855" s="131">
        <f t="shared" ref="BM855" si="16593">E855/E870</f>
        <v>5.1090781140042223E-2</v>
      </c>
      <c r="BN855" s="128">
        <f t="shared" ref="BN855" si="16594">F855/F870</f>
        <v>4.5121525758809164E-2</v>
      </c>
      <c r="BO855" s="129">
        <f t="shared" ref="BO855" si="16595">G855/G870</f>
        <v>3.650487705157409E-2</v>
      </c>
      <c r="BP855" s="130">
        <f t="shared" ref="BP855" si="16596">H855/H870</f>
        <v>4.7473966622709293E-2</v>
      </c>
      <c r="BQ855" s="131">
        <f t="shared" ref="BQ855" si="16597">I855/I870</f>
        <v>5.0087947064243236E-2</v>
      </c>
      <c r="BR855" s="128">
        <f t="shared" ref="BR855" si="16598">J855/J870</f>
        <v>4.5633941785890482E-2</v>
      </c>
      <c r="BS855" s="129">
        <f t="shared" ref="BS855" si="16599">K855/K870</f>
        <v>4.8974358974358971E-2</v>
      </c>
      <c r="BT855" s="130">
        <f t="shared" ref="BT855" si="16600">L855/L870</f>
        <v>3.9581719597211462E-2</v>
      </c>
      <c r="BU855" s="128">
        <f t="shared" ref="BU855" si="16601">M855/M870</f>
        <v>5.6481333119692355E-2</v>
      </c>
      <c r="BV855" s="132">
        <f t="shared" ref="BV855" si="16602">N855/N870</f>
        <v>4.0701341294201741E-2</v>
      </c>
      <c r="BW855" s="133">
        <f t="shared" ref="BW855" si="16603">O855/O870</f>
        <v>5.0724016793762317E-2</v>
      </c>
      <c r="BX855" s="128">
        <f t="shared" ref="BX855" si="16604">P855/P870</f>
        <v>3.6545661728797002E-2</v>
      </c>
      <c r="BY855" s="129">
        <f t="shared" ref="BY855" si="16605">Q855/Q870</f>
        <v>4.1598058757257993E-2</v>
      </c>
      <c r="BZ855" s="130">
        <f t="shared" ref="BZ855" si="16606">R855/R870</f>
        <v>4.6747448979591835E-2</v>
      </c>
      <c r="CA855" s="131">
        <f t="shared" ref="CA855" si="16607">S855/S870</f>
        <v>4.2528133996336037E-2</v>
      </c>
      <c r="CB855" s="128">
        <f t="shared" ref="CB855" si="16608">T855/T870</f>
        <v>4.7128508884882819E-2</v>
      </c>
      <c r="CC855" s="129">
        <f t="shared" ref="CC855" si="16609">U855/U870</f>
        <v>5.2028877271595719E-2</v>
      </c>
      <c r="CD855" s="130">
        <f t="shared" ref="CD855" si="16610">V855/V870</f>
        <v>3.631980090216208E-2</v>
      </c>
      <c r="CE855" s="131">
        <f t="shared" ref="CE855" si="16611">W855/W870</f>
        <v>4.8512520510808302E-2</v>
      </c>
      <c r="CF855" s="128">
        <f t="shared" ref="CF855" si="16612">X855/X870</f>
        <v>3.9098173515981736E-2</v>
      </c>
      <c r="CG855" s="129">
        <f t="shared" ref="CG855" si="16613">Y855/Y870</f>
        <v>4.1596830717659607E-2</v>
      </c>
      <c r="CH855" s="130">
        <f t="shared" ref="CH855" si="16614">Z855/Z870</f>
        <v>5.4899173847383853E-2</v>
      </c>
      <c r="CI855" s="128">
        <f t="shared" ref="CI855" si="16615">AA855/AA870</f>
        <v>5.91592084736021E-2</v>
      </c>
      <c r="CJ855" s="134">
        <f t="shared" ref="CJ855" si="16616">AB855/AB870</f>
        <v>4.4175274109666166E-2</v>
      </c>
      <c r="CK855" s="135">
        <f t="shared" ref="CK855" si="16617">AC855/AC870</f>
        <v>4.8764146571602447E-2</v>
      </c>
    </row>
    <row r="856" spans="1:89" ht="13.5" thickBot="1" x14ac:dyDescent="0.25">
      <c r="A856" s="145" t="s">
        <v>26</v>
      </c>
      <c r="B856" s="202">
        <v>551</v>
      </c>
      <c r="C856" s="196">
        <v>641</v>
      </c>
      <c r="D856" s="197">
        <v>262</v>
      </c>
      <c r="E856" s="198">
        <v>372</v>
      </c>
      <c r="F856" s="195">
        <v>636</v>
      </c>
      <c r="G856" s="199">
        <v>573</v>
      </c>
      <c r="H856" s="197">
        <v>1025</v>
      </c>
      <c r="I856" s="198">
        <v>1027</v>
      </c>
      <c r="J856" s="195">
        <v>191</v>
      </c>
      <c r="K856" s="196">
        <v>163</v>
      </c>
      <c r="L856" s="197">
        <v>491</v>
      </c>
      <c r="M856" s="195">
        <v>497</v>
      </c>
      <c r="N856" s="200">
        <v>997</v>
      </c>
      <c r="O856" s="203">
        <v>930</v>
      </c>
      <c r="P856" s="195">
        <v>497</v>
      </c>
      <c r="Q856" s="196">
        <v>455</v>
      </c>
      <c r="R856" s="197">
        <v>681</v>
      </c>
      <c r="S856" s="198">
        <v>642</v>
      </c>
      <c r="T856" s="195">
        <v>154</v>
      </c>
      <c r="U856" s="199">
        <v>219</v>
      </c>
      <c r="V856" s="197">
        <v>499</v>
      </c>
      <c r="W856" s="204">
        <v>640</v>
      </c>
      <c r="X856" s="195">
        <v>382</v>
      </c>
      <c r="Y856" s="199">
        <v>252</v>
      </c>
      <c r="Z856" s="197">
        <v>1178</v>
      </c>
      <c r="AA856" s="195">
        <v>1290</v>
      </c>
      <c r="AB856" s="169">
        <f t="shared" si="16370"/>
        <v>7544</v>
      </c>
      <c r="AC856" s="170">
        <f t="shared" si="16371"/>
        <v>7701</v>
      </c>
      <c r="AE856" s="272">
        <f>$AE$19</f>
        <v>0</v>
      </c>
      <c r="AF856" s="125">
        <f t="shared" si="16562"/>
        <v>0</v>
      </c>
      <c r="AG856" s="196">
        <f t="shared" si="16562"/>
        <v>0</v>
      </c>
      <c r="AH856" s="197">
        <f t="shared" si="16562"/>
        <v>0</v>
      </c>
      <c r="AI856" s="198">
        <f t="shared" si="16562"/>
        <v>0</v>
      </c>
      <c r="AJ856" s="195">
        <f t="shared" si="16562"/>
        <v>0</v>
      </c>
      <c r="AK856" s="199">
        <f t="shared" si="16562"/>
        <v>0</v>
      </c>
      <c r="AL856" s="197">
        <f t="shared" si="16562"/>
        <v>0</v>
      </c>
      <c r="AM856" s="198">
        <f t="shared" si="16562"/>
        <v>0</v>
      </c>
      <c r="AN856" s="195">
        <f t="shared" si="16562"/>
        <v>0</v>
      </c>
      <c r="AO856" s="199">
        <f t="shared" si="16562"/>
        <v>0</v>
      </c>
      <c r="AP856" s="197">
        <f t="shared" si="16563"/>
        <v>0</v>
      </c>
      <c r="AQ856" s="195">
        <f t="shared" si="16563"/>
        <v>0</v>
      </c>
      <c r="AR856" s="200">
        <f t="shared" si="16563"/>
        <v>0</v>
      </c>
      <c r="AS856" s="201">
        <f t="shared" si="16563"/>
        <v>0</v>
      </c>
      <c r="AT856" s="195">
        <f t="shared" si="16563"/>
        <v>0</v>
      </c>
      <c r="AU856" s="199">
        <f t="shared" si="16563"/>
        <v>0</v>
      </c>
      <c r="AV856" s="197">
        <f t="shared" si="16563"/>
        <v>0</v>
      </c>
      <c r="AW856" s="198">
        <f t="shared" si="16563"/>
        <v>0</v>
      </c>
      <c r="AX856" s="195">
        <f t="shared" si="16563"/>
        <v>0</v>
      </c>
      <c r="AY856" s="199">
        <f t="shared" si="16563"/>
        <v>0</v>
      </c>
      <c r="AZ856" s="197">
        <f t="shared" si="16563"/>
        <v>0</v>
      </c>
      <c r="BA856" s="198">
        <f t="shared" si="16563"/>
        <v>0</v>
      </c>
      <c r="BB856" s="195">
        <f t="shared" si="16563"/>
        <v>0</v>
      </c>
      <c r="BC856" s="199">
        <f t="shared" si="16563"/>
        <v>0</v>
      </c>
      <c r="BD856" s="197">
        <f t="shared" si="16563"/>
        <v>0</v>
      </c>
      <c r="BE856" s="195">
        <f t="shared" si="16563"/>
        <v>0</v>
      </c>
      <c r="BF856" s="171">
        <f>SUM(AF856,AH856,AJ856,AL856,AN856,AP856,AR856,AT856,AV856,AX856,AZ856,BB856,BD856)</f>
        <v>0</v>
      </c>
      <c r="BG856" s="172">
        <f>SUM(AG856,AI856,AK856,AM856,AO856,AQ856,AS856,AU856,AW856,AY856,BA856,BC856,BE856)</f>
        <v>0</v>
      </c>
      <c r="BI856" s="145" t="s">
        <v>26</v>
      </c>
      <c r="BJ856" s="128">
        <f>B856/B870</f>
        <v>3.7217156366092539E-2</v>
      </c>
      <c r="BK856" s="129">
        <f t="shared" ref="BK856" si="16618">C856/C870</f>
        <v>4.1352170827688536E-2</v>
      </c>
      <c r="BL856" s="130">
        <f t="shared" ref="BL856" si="16619">D856/D870</f>
        <v>3.7833935018050539E-2</v>
      </c>
      <c r="BM856" s="131">
        <f t="shared" ref="BM856" si="16620">E856/E870</f>
        <v>5.2357494722026741E-2</v>
      </c>
      <c r="BN856" s="128">
        <f t="shared" ref="BN856" si="16621">F856/F870</f>
        <v>3.698104430747761E-2</v>
      </c>
      <c r="BO856" s="129">
        <f t="shared" ref="BO856" si="16622">G856/G870</f>
        <v>3.3467671280883127E-2</v>
      </c>
      <c r="BP856" s="130">
        <f t="shared" ref="BP856" si="16623">H856/H870</f>
        <v>4.6609976808694463E-2</v>
      </c>
      <c r="BQ856" s="131">
        <f t="shared" ref="BQ856" si="16624">I856/I870</f>
        <v>4.301030237038278E-2</v>
      </c>
      <c r="BR856" s="128">
        <f t="shared" ref="BR856" si="16625">J856/J870</f>
        <v>4.7113961519486929E-2</v>
      </c>
      <c r="BS856" s="129">
        <f t="shared" ref="BS856" si="16626">K856/K870</f>
        <v>4.1794871794871798E-2</v>
      </c>
      <c r="BT856" s="130">
        <f t="shared" ref="BT856" si="16627">L856/L870</f>
        <v>3.8032532920216883E-2</v>
      </c>
      <c r="BU856" s="128">
        <f t="shared" ref="BU856" si="16628">M856/M870</f>
        <v>3.9817336965229932E-2</v>
      </c>
      <c r="BV856" s="132">
        <f t="shared" ref="BV856" si="16629">N856/N870</f>
        <v>4.1920699659420593E-2</v>
      </c>
      <c r="BW856" s="133">
        <f t="shared" ref="BW856" si="16630">O856/O870</f>
        <v>3.9842344272127496E-2</v>
      </c>
      <c r="BX856" s="128">
        <f t="shared" ref="BX856" si="16631">P856/P870</f>
        <v>4.0452547615171738E-2</v>
      </c>
      <c r="BY856" s="129">
        <f t="shared" ref="BY856" si="16632">Q856/Q870</f>
        <v>3.9431493196984142E-2</v>
      </c>
      <c r="BZ856" s="130">
        <f t="shared" ref="BZ856" si="16633">R856/R870</f>
        <v>4.3431122448979592E-2</v>
      </c>
      <c r="CA856" s="131">
        <f t="shared" ref="CA856" si="16634">S856/S870</f>
        <v>4.2004710808688825E-2</v>
      </c>
      <c r="CB856" s="128">
        <f t="shared" ref="CB856" si="16635">T856/T870</f>
        <v>3.9660056657223795E-2</v>
      </c>
      <c r="CC856" s="129">
        <f t="shared" ref="CC856" si="16636">U856/U870</f>
        <v>5.451829723674384E-2</v>
      </c>
      <c r="CD856" s="130">
        <f t="shared" ref="CD856" si="16637">V856/V870</f>
        <v>3.8808523876186031E-2</v>
      </c>
      <c r="CE856" s="131">
        <f t="shared" ref="CE856" si="16638">W856/W870</f>
        <v>4.5658842833701932E-2</v>
      </c>
      <c r="CF856" s="128">
        <f t="shared" ref="CF856" si="16639">X856/X870</f>
        <v>3.6339421613394214E-2</v>
      </c>
      <c r="CG856" s="129">
        <f t="shared" ref="CG856" si="16640">Y856/Y870</f>
        <v>3.8397074508608867E-2</v>
      </c>
      <c r="CH856" s="130">
        <f t="shared" ref="CH856" si="16641">Z856/Z870</f>
        <v>5.232299902283024E-2</v>
      </c>
      <c r="CI856" s="128">
        <f t="shared" ref="CI856" si="16642">AA856/AA870</f>
        <v>5.2960013137367597E-2</v>
      </c>
      <c r="CJ856" s="134">
        <f t="shared" ref="CJ856" si="16643">AB856/AB870</f>
        <v>4.2051516452154138E-2</v>
      </c>
      <c r="CK856" s="135">
        <f t="shared" ref="CK856" si="16644">AC856/AC870</f>
        <v>4.2996644463923803E-2</v>
      </c>
    </row>
    <row r="857" spans="1:89" ht="14.25" thickTop="1" thickBot="1" x14ac:dyDescent="0.25">
      <c r="A857" s="136" t="s">
        <v>27</v>
      </c>
      <c r="B857" s="205">
        <v>560</v>
      </c>
      <c r="C857" s="189">
        <v>710</v>
      </c>
      <c r="D857" s="190">
        <v>323</v>
      </c>
      <c r="E857" s="191">
        <v>303</v>
      </c>
      <c r="F857" s="188">
        <v>658</v>
      </c>
      <c r="G857" s="192">
        <v>597</v>
      </c>
      <c r="H857" s="190">
        <v>1028</v>
      </c>
      <c r="I857" s="191">
        <v>1149</v>
      </c>
      <c r="J857" s="188">
        <v>232</v>
      </c>
      <c r="K857" s="189">
        <v>163</v>
      </c>
      <c r="L857" s="190">
        <v>587</v>
      </c>
      <c r="M857" s="188">
        <v>433</v>
      </c>
      <c r="N857" s="193">
        <v>1121</v>
      </c>
      <c r="O857" s="206">
        <v>879</v>
      </c>
      <c r="P857" s="188">
        <v>596</v>
      </c>
      <c r="Q857" s="189">
        <v>458</v>
      </c>
      <c r="R857" s="190">
        <v>704</v>
      </c>
      <c r="S857" s="191">
        <v>670</v>
      </c>
      <c r="T857" s="188">
        <v>173</v>
      </c>
      <c r="U857" s="192">
        <v>145</v>
      </c>
      <c r="V857" s="190">
        <v>597</v>
      </c>
      <c r="W857" s="207">
        <v>552</v>
      </c>
      <c r="X857" s="188">
        <v>425</v>
      </c>
      <c r="Y857" s="192">
        <v>228</v>
      </c>
      <c r="Z857" s="190">
        <v>1188</v>
      </c>
      <c r="AA857" s="188">
        <v>1276</v>
      </c>
      <c r="AB857" s="169">
        <f t="shared" si="16370"/>
        <v>8192</v>
      </c>
      <c r="AC857" s="170">
        <f t="shared" si="16371"/>
        <v>7563</v>
      </c>
      <c r="AE857" s="266" t="s">
        <v>13</v>
      </c>
      <c r="AF857" s="20">
        <f t="shared" ref="AF857:BG857" si="16645">SUM(AF854:AF856)</f>
        <v>1647</v>
      </c>
      <c r="AG857" s="21">
        <f t="shared" si="16645"/>
        <v>3854</v>
      </c>
      <c r="AH857" s="20">
        <f t="shared" si="16645"/>
        <v>1046</v>
      </c>
      <c r="AI857" s="21">
        <f t="shared" si="16645"/>
        <v>1163</v>
      </c>
      <c r="AJ857" s="20">
        <f t="shared" si="16645"/>
        <v>1459</v>
      </c>
      <c r="AK857" s="21">
        <f t="shared" si="16645"/>
        <v>4203</v>
      </c>
      <c r="AL857" s="20">
        <f t="shared" si="16645"/>
        <v>2829</v>
      </c>
      <c r="AM857" s="21">
        <f t="shared" si="16645"/>
        <v>5136</v>
      </c>
      <c r="AN857" s="20">
        <f t="shared" si="16645"/>
        <v>966</v>
      </c>
      <c r="AO857" s="21">
        <f t="shared" si="16645"/>
        <v>277</v>
      </c>
      <c r="AP857" s="20">
        <f t="shared" si="16645"/>
        <v>3076</v>
      </c>
      <c r="AQ857" s="21">
        <f t="shared" si="16645"/>
        <v>889</v>
      </c>
      <c r="AR857" s="20">
        <f t="shared" si="16645"/>
        <v>4685</v>
      </c>
      <c r="AS857" s="21">
        <f t="shared" si="16645"/>
        <v>2623</v>
      </c>
      <c r="AT857" s="20">
        <f t="shared" si="16645"/>
        <v>2265</v>
      </c>
      <c r="AU857" s="21">
        <f t="shared" si="16645"/>
        <v>1777</v>
      </c>
      <c r="AV857" s="20">
        <f t="shared" si="16645"/>
        <v>2245</v>
      </c>
      <c r="AW857" s="21">
        <f t="shared" si="16645"/>
        <v>2734</v>
      </c>
      <c r="AX857" s="20">
        <f t="shared" si="16645"/>
        <v>1046</v>
      </c>
      <c r="AY857" s="21">
        <f t="shared" si="16645"/>
        <v>204</v>
      </c>
      <c r="AZ857" s="20">
        <f t="shared" si="16645"/>
        <v>3049</v>
      </c>
      <c r="BA857" s="21">
        <f t="shared" si="16645"/>
        <v>1571</v>
      </c>
      <c r="BB857" s="20">
        <f t="shared" si="16645"/>
        <v>2239</v>
      </c>
      <c r="BC857" s="21">
        <f t="shared" si="16645"/>
        <v>643</v>
      </c>
      <c r="BD857" s="20">
        <f t="shared" si="16645"/>
        <v>3129</v>
      </c>
      <c r="BE857" s="21">
        <f t="shared" si="16645"/>
        <v>4552</v>
      </c>
      <c r="BF857" s="173">
        <f t="shared" si="16645"/>
        <v>29681</v>
      </c>
      <c r="BG857" s="174">
        <f t="shared" si="16645"/>
        <v>29626</v>
      </c>
      <c r="BI857" s="136" t="s">
        <v>27</v>
      </c>
      <c r="BJ857" s="128">
        <f>B857/B870</f>
        <v>3.7825059101654845E-2</v>
      </c>
      <c r="BK857" s="129">
        <f t="shared" ref="BK857" si="16646">C857/C870</f>
        <v>4.5803496548609768E-2</v>
      </c>
      <c r="BL857" s="130">
        <f t="shared" ref="BL857" si="16647">D857/D870</f>
        <v>4.6642599277978342E-2</v>
      </c>
      <c r="BM857" s="131">
        <f t="shared" ref="BM857" si="16648">E857/E870</f>
        <v>4.2646023926812104E-2</v>
      </c>
      <c r="BN857" s="128">
        <f t="shared" ref="BN857" si="16649">F857/F870</f>
        <v>3.8260262821258287E-2</v>
      </c>
      <c r="BO857" s="129">
        <f t="shared" ref="BO857" si="16650">G857/G870</f>
        <v>3.4869458559663571E-2</v>
      </c>
      <c r="BP857" s="130">
        <f t="shared" ref="BP857" si="16651">H857/H870</f>
        <v>4.6746396253012593E-2</v>
      </c>
      <c r="BQ857" s="131">
        <f t="shared" ref="BQ857" si="16652">I857/I870</f>
        <v>4.81196080073708E-2</v>
      </c>
      <c r="BR857" s="128">
        <f t="shared" ref="BR857" si="16653">J857/J870</f>
        <v>5.7227429699062651E-2</v>
      </c>
      <c r="BS857" s="129">
        <f t="shared" ref="BS857" si="16654">K857/K870</f>
        <v>4.1794871794871798E-2</v>
      </c>
      <c r="BT857" s="130">
        <f t="shared" ref="BT857" si="16655">L857/L870</f>
        <v>4.5468628969790863E-2</v>
      </c>
      <c r="BU857" s="128">
        <f t="shared" ref="BU857" si="16656">M857/M870</f>
        <v>3.4689953533087646E-2</v>
      </c>
      <c r="BV857" s="132">
        <f t="shared" ref="BV857" si="16657">N857/N870</f>
        <v>4.7134507841735694E-2</v>
      </c>
      <c r="BW857" s="133">
        <f t="shared" ref="BW857" si="16658">O857/O870</f>
        <v>3.7657441521720507E-2</v>
      </c>
      <c r="BX857" s="128">
        <f t="shared" ref="BX857" si="16659">P857/P870</f>
        <v>4.8510499755819635E-2</v>
      </c>
      <c r="BY857" s="129">
        <f t="shared" ref="BY857" si="16660">Q857/Q870</f>
        <v>3.9691481064217E-2</v>
      </c>
      <c r="BZ857" s="130">
        <f t="shared" ref="BZ857" si="16661">R857/R870</f>
        <v>4.4897959183673466E-2</v>
      </c>
      <c r="CA857" s="131">
        <f t="shared" ref="CA857" si="16662">S857/S870</f>
        <v>4.3836691965454068E-2</v>
      </c>
      <c r="CB857" s="128">
        <f t="shared" ref="CB857" si="16663">T857/T870</f>
        <v>4.4553180530517641E-2</v>
      </c>
      <c r="CC857" s="129">
        <f t="shared" ref="CC857" si="16664">U857/U870</f>
        <v>3.6096589494647745E-2</v>
      </c>
      <c r="CD857" s="130">
        <f t="shared" ref="CD857" si="16665">V857/V870</f>
        <v>4.6430237984134391E-2</v>
      </c>
      <c r="CE857" s="131">
        <f t="shared" ref="CE857" si="16666">W857/W870</f>
        <v>3.938075194406792E-2</v>
      </c>
      <c r="CF857" s="128">
        <f t="shared" ref="CF857" si="16667">X857/X870</f>
        <v>4.0429984779299849E-2</v>
      </c>
      <c r="CG857" s="129">
        <f t="shared" ref="CG857" si="16668">Y857/Y870</f>
        <v>3.474021026969374E-2</v>
      </c>
      <c r="CH857" s="130">
        <f t="shared" ref="CH857" si="16669">Z857/Z870</f>
        <v>5.276716709602914E-2</v>
      </c>
      <c r="CI857" s="128">
        <f t="shared" ref="CI857" si="16670">AA857/AA870</f>
        <v>5.2385253304869039E-2</v>
      </c>
      <c r="CJ857" s="134">
        <f t="shared" ref="CJ857" si="16671">AB857/AB870</f>
        <v>4.5663576720048608E-2</v>
      </c>
      <c r="CK857" s="135">
        <f t="shared" ref="CK857" si="16672">AC857/AC870</f>
        <v>4.2226155314979315E-2</v>
      </c>
    </row>
    <row r="858" spans="1:89" ht="13.5" thickTop="1" x14ac:dyDescent="0.2">
      <c r="A858" s="145" t="s">
        <v>28</v>
      </c>
      <c r="B858" s="202">
        <v>529</v>
      </c>
      <c r="C858" s="196">
        <v>1065</v>
      </c>
      <c r="D858" s="197">
        <v>373</v>
      </c>
      <c r="E858" s="198">
        <v>348</v>
      </c>
      <c r="F858" s="195">
        <v>619</v>
      </c>
      <c r="G858" s="199">
        <v>883</v>
      </c>
      <c r="H858" s="197">
        <v>1111</v>
      </c>
      <c r="I858" s="198">
        <v>1415</v>
      </c>
      <c r="J858" s="195">
        <v>290</v>
      </c>
      <c r="K858" s="196">
        <v>116</v>
      </c>
      <c r="L858" s="197">
        <v>998</v>
      </c>
      <c r="M858" s="195">
        <v>500</v>
      </c>
      <c r="N858" s="200">
        <v>1425</v>
      </c>
      <c r="O858" s="203">
        <v>1043</v>
      </c>
      <c r="P858" s="195">
        <v>665</v>
      </c>
      <c r="Q858" s="196">
        <v>498</v>
      </c>
      <c r="R858" s="197">
        <v>846</v>
      </c>
      <c r="S858" s="198">
        <v>851</v>
      </c>
      <c r="T858" s="195">
        <v>283</v>
      </c>
      <c r="U858" s="199">
        <v>105</v>
      </c>
      <c r="V858" s="197">
        <v>926</v>
      </c>
      <c r="W858" s="204">
        <v>596</v>
      </c>
      <c r="X858" s="195">
        <v>546</v>
      </c>
      <c r="Y858" s="199">
        <v>199</v>
      </c>
      <c r="Z858" s="197">
        <v>1332</v>
      </c>
      <c r="AA858" s="195">
        <v>1474</v>
      </c>
      <c r="AB858" s="169">
        <f t="shared" si="16370"/>
        <v>9943</v>
      </c>
      <c r="AC858" s="170">
        <f t="shared" si="16371"/>
        <v>9093</v>
      </c>
      <c r="BI858" s="145" t="s">
        <v>28</v>
      </c>
      <c r="BJ858" s="128">
        <f>B858/B870</f>
        <v>3.5731171901384667E-2</v>
      </c>
      <c r="BK858" s="129">
        <f t="shared" ref="BK858" si="16673">C858/C870</f>
        <v>6.8705244822914652E-2</v>
      </c>
      <c r="BL858" s="130">
        <f t="shared" ref="BL858" si="16674">D858/D870</f>
        <v>5.3862815884476535E-2</v>
      </c>
      <c r="BM858" s="131">
        <f t="shared" ref="BM858" si="16675">E858/E870</f>
        <v>4.8979591836734691E-2</v>
      </c>
      <c r="BN858" s="128">
        <f t="shared" ref="BN858" si="16676">F858/F870</f>
        <v>3.5992557274101639E-2</v>
      </c>
      <c r="BO858" s="129">
        <f t="shared" ref="BO858" si="16677">G858/G870</f>
        <v>5.1574090298463875E-2</v>
      </c>
      <c r="BP858" s="130">
        <f t="shared" ref="BP858" si="16678">H858/H870</f>
        <v>5.0520667545814198E-2</v>
      </c>
      <c r="BQ858" s="131">
        <f t="shared" ref="BQ858" si="16679">I858/I870</f>
        <v>5.925956947818075E-2</v>
      </c>
      <c r="BR858" s="128">
        <f t="shared" ref="BR858" si="16680">J858/J870</f>
        <v>7.1534287123828325E-2</v>
      </c>
      <c r="BS858" s="129">
        <f t="shared" ref="BS858" si="16681">K858/K870</f>
        <v>2.9743589743589743E-2</v>
      </c>
      <c r="BT858" s="130">
        <f t="shared" ref="BT858" si="16682">L858/L870</f>
        <v>7.7304415182029435E-2</v>
      </c>
      <c r="BU858" s="128">
        <f t="shared" ref="BU858" si="16683">M858/M870</f>
        <v>4.0057683063611599E-2</v>
      </c>
      <c r="BV858" s="132">
        <f t="shared" ref="BV858" si="16684">N858/N870</f>
        <v>5.9916747256443678E-2</v>
      </c>
      <c r="BW858" s="133">
        <f t="shared" ref="BW858" si="16685">O858/O870</f>
        <v>4.4683403307342988E-2</v>
      </c>
      <c r="BX858" s="128">
        <f t="shared" ref="BX858" si="16686">P858/P870</f>
        <v>5.4126648217483316E-2</v>
      </c>
      <c r="BY858" s="129">
        <f t="shared" ref="BY858" si="16687">Q858/Q870</f>
        <v>4.3157985960655169E-2</v>
      </c>
      <c r="BZ858" s="130">
        <f t="shared" ref="BZ858" si="16688">R858/R870</f>
        <v>5.3954081632653063E-2</v>
      </c>
      <c r="CA858" s="131">
        <f t="shared" ref="CA858" si="16689">S858/S870</f>
        <v>5.5679141585972258E-2</v>
      </c>
      <c r="CB858" s="128">
        <f t="shared" ref="CB858" si="16690">T858/T870</f>
        <v>7.2881792428534639E-2</v>
      </c>
      <c r="CC858" s="129">
        <f t="shared" ref="CC858" si="16691">U858/U870</f>
        <v>2.6138909634055265E-2</v>
      </c>
      <c r="CD858" s="130">
        <f t="shared" ref="CD858" si="16692">V858/V870</f>
        <v>7.2017421060818168E-2</v>
      </c>
      <c r="CE858" s="131">
        <f t="shared" ref="CE858" si="16693">W858/W870</f>
        <v>4.2519797388884922E-2</v>
      </c>
      <c r="CF858" s="128">
        <f t="shared" ref="CF858" si="16694">X858/X870</f>
        <v>5.194063926940639E-2</v>
      </c>
      <c r="CG858" s="129">
        <f t="shared" ref="CG858" si="16695">Y858/Y870</f>
        <v>3.0321499314337957E-2</v>
      </c>
      <c r="CH858" s="130">
        <f t="shared" ref="CH858" si="16696">Z858/Z870</f>
        <v>5.9163187350093273E-2</v>
      </c>
      <c r="CI858" s="128">
        <f t="shared" ref="CI858" si="16697">AA858/AA870</f>
        <v>6.0513999507348717E-2</v>
      </c>
      <c r="CJ858" s="134">
        <f t="shared" ref="CJ858" si="16698">AB858/AB870</f>
        <v>5.5423943277275796E-2</v>
      </c>
      <c r="CK858" s="135">
        <f t="shared" ref="CK858" si="16699">AC858/AC870</f>
        <v>5.076853500979861E-2</v>
      </c>
    </row>
    <row r="859" spans="1:89" x14ac:dyDescent="0.2">
      <c r="A859" s="136" t="s">
        <v>29</v>
      </c>
      <c r="B859" s="205">
        <v>645</v>
      </c>
      <c r="C859" s="189">
        <v>1437</v>
      </c>
      <c r="D859" s="190">
        <v>608</v>
      </c>
      <c r="E859" s="191">
        <v>521</v>
      </c>
      <c r="F859" s="188">
        <v>812</v>
      </c>
      <c r="G859" s="192">
        <v>1666</v>
      </c>
      <c r="H859" s="190">
        <v>1253</v>
      </c>
      <c r="I859" s="191">
        <v>2135</v>
      </c>
      <c r="J859" s="188">
        <v>431</v>
      </c>
      <c r="K859" s="189">
        <v>123</v>
      </c>
      <c r="L859" s="190">
        <v>1167</v>
      </c>
      <c r="M859" s="188">
        <v>421</v>
      </c>
      <c r="N859" s="193">
        <v>1852</v>
      </c>
      <c r="O859" s="206">
        <v>1235</v>
      </c>
      <c r="P859" s="188">
        <v>992</v>
      </c>
      <c r="Q859" s="189">
        <v>591</v>
      </c>
      <c r="R859" s="190">
        <v>1156</v>
      </c>
      <c r="S859" s="191">
        <v>1093</v>
      </c>
      <c r="T859" s="188">
        <v>486</v>
      </c>
      <c r="U859" s="192">
        <v>81</v>
      </c>
      <c r="V859" s="190">
        <v>1270</v>
      </c>
      <c r="W859" s="207">
        <v>752</v>
      </c>
      <c r="X859" s="188">
        <v>913</v>
      </c>
      <c r="Y859" s="192">
        <v>237</v>
      </c>
      <c r="Z859" s="190">
        <v>1551</v>
      </c>
      <c r="AA859" s="188">
        <v>1742</v>
      </c>
      <c r="AB859" s="169">
        <f t="shared" si="16370"/>
        <v>13136</v>
      </c>
      <c r="AC859" s="170">
        <f t="shared" si="16371"/>
        <v>12034</v>
      </c>
      <c r="BI859" s="136" t="s">
        <v>29</v>
      </c>
      <c r="BJ859" s="128">
        <f>B859/B870</f>
        <v>4.3566362715298887E-2</v>
      </c>
      <c r="BK859" s="129">
        <f t="shared" ref="BK859" si="16700">C859/C870</f>
        <v>9.2703696535707369E-2</v>
      </c>
      <c r="BL859" s="130">
        <f t="shared" ref="BL859" si="16701">D859/D870</f>
        <v>8.7797833935018055E-2</v>
      </c>
      <c r="BM859" s="131">
        <f t="shared" ref="BM859" si="16702">E859/E870</f>
        <v>7.3328641801548203E-2</v>
      </c>
      <c r="BN859" s="128">
        <f t="shared" ref="BN859" si="16703">F859/F870</f>
        <v>4.7214792417722994E-2</v>
      </c>
      <c r="BO859" s="129">
        <f t="shared" ref="BO859" si="16704">G859/G870</f>
        <v>9.7307400268675889E-2</v>
      </c>
      <c r="BP859" s="130">
        <f t="shared" ref="BP859" si="16705">H859/H870</f>
        <v>5.6977854576872357E-2</v>
      </c>
      <c r="BQ859" s="131">
        <f t="shared" ref="BQ859" si="16706">I859/I870</f>
        <v>8.9412848647290391E-2</v>
      </c>
      <c r="BR859" s="128">
        <f t="shared" ref="BR859" si="16707">J859/J870</f>
        <v>0.10631475086334484</v>
      </c>
      <c r="BS859" s="129">
        <f t="shared" ref="BS859" si="16708">K859/K870</f>
        <v>3.1538461538461536E-2</v>
      </c>
      <c r="BT859" s="130">
        <f t="shared" ref="BT859" si="16709">L859/L870</f>
        <v>9.0395042602633618E-2</v>
      </c>
      <c r="BU859" s="128">
        <f t="shared" ref="BU859" si="16710">M859/M870</f>
        <v>3.3728569139560967E-2</v>
      </c>
      <c r="BV859" s="132">
        <f t="shared" ref="BV859" si="16711">N859/N870</f>
        <v>7.7870748013286806E-2</v>
      </c>
      <c r="BW859" s="133">
        <f t="shared" ref="BW859" si="16712">O859/O870</f>
        <v>5.2908919544169306E-2</v>
      </c>
      <c r="BX859" s="128">
        <f t="shared" ref="BX859" si="16713">P859/P870</f>
        <v>8.0742308318411199E-2</v>
      </c>
      <c r="BY859" s="129">
        <f t="shared" ref="BY859" si="16714">Q859/Q870</f>
        <v>5.1217609844873904E-2</v>
      </c>
      <c r="BZ859" s="130">
        <f t="shared" ref="BZ859" si="16715">R859/R870</f>
        <v>7.3724489795918363E-2</v>
      </c>
      <c r="CA859" s="131">
        <f t="shared" ref="CA859" si="16716">S859/S870</f>
        <v>7.1512693012300441E-2</v>
      </c>
      <c r="CB859" s="128">
        <f t="shared" ref="CB859" si="16717">T859/T870</f>
        <v>0.12516095802214783</v>
      </c>
      <c r="CC859" s="129">
        <f t="shared" ref="CC859" si="16718">U859/U870</f>
        <v>2.0164301717699777E-2</v>
      </c>
      <c r="CD859" s="130">
        <f t="shared" ref="CD859" si="16719">V859/V870</f>
        <v>9.8771193031575666E-2</v>
      </c>
      <c r="CE859" s="131">
        <f t="shared" ref="CE859" si="16720">W859/W870</f>
        <v>5.3649140329599769E-2</v>
      </c>
      <c r="CF859" s="128">
        <f t="shared" ref="CF859" si="16721">X859/X870</f>
        <v>8.6853120243531201E-2</v>
      </c>
      <c r="CG859" s="129">
        <f t="shared" ref="CG859" si="16722">Y859/Y870</f>
        <v>3.6111534359286913E-2</v>
      </c>
      <c r="CH859" s="130">
        <f t="shared" ref="CH859" si="16723">Z859/Z870</f>
        <v>6.8890468153149156E-2</v>
      </c>
      <c r="CI859" s="128">
        <f t="shared" ref="CI859" si="16724">AA859/AA870</f>
        <v>7.1516544872321203E-2</v>
      </c>
      <c r="CJ859" s="134">
        <f t="shared" ref="CJ859" si="16725">AB859/AB870</f>
        <v>7.3222258763984194E-2</v>
      </c>
      <c r="CK859" s="135">
        <f t="shared" ref="CK859" si="16726">AC859/AC870</f>
        <v>6.7188887089840152E-2</v>
      </c>
    </row>
    <row r="860" spans="1:89" x14ac:dyDescent="0.2">
      <c r="A860" s="145" t="s">
        <v>30</v>
      </c>
      <c r="B860" s="202">
        <v>857</v>
      </c>
      <c r="C860" s="196">
        <v>1801</v>
      </c>
      <c r="D860" s="197">
        <v>624</v>
      </c>
      <c r="E860" s="198">
        <v>530</v>
      </c>
      <c r="F860" s="195">
        <v>808</v>
      </c>
      <c r="G860" s="199">
        <v>2089</v>
      </c>
      <c r="H860" s="197">
        <v>1416</v>
      </c>
      <c r="I860" s="198">
        <v>2632</v>
      </c>
      <c r="J860" s="195">
        <v>564</v>
      </c>
      <c r="K860" s="196">
        <v>158</v>
      </c>
      <c r="L860" s="197">
        <v>1554</v>
      </c>
      <c r="M860" s="195">
        <v>508</v>
      </c>
      <c r="N860" s="200">
        <v>2394</v>
      </c>
      <c r="O860" s="203">
        <v>1255</v>
      </c>
      <c r="P860" s="195">
        <v>1231</v>
      </c>
      <c r="Q860" s="196">
        <v>929</v>
      </c>
      <c r="R860" s="197">
        <v>1148</v>
      </c>
      <c r="S860" s="198">
        <v>1419</v>
      </c>
      <c r="T860" s="195">
        <v>565</v>
      </c>
      <c r="U860" s="199">
        <v>109</v>
      </c>
      <c r="V860" s="197">
        <v>1504</v>
      </c>
      <c r="W860" s="204">
        <v>797</v>
      </c>
      <c r="X860" s="195">
        <v>1199</v>
      </c>
      <c r="Y860" s="199">
        <v>305</v>
      </c>
      <c r="Z860" s="197">
        <v>1654</v>
      </c>
      <c r="AA860" s="195">
        <v>2119</v>
      </c>
      <c r="AB860" s="169">
        <f t="shared" si="16370"/>
        <v>15518</v>
      </c>
      <c r="AC860" s="170">
        <f t="shared" si="16371"/>
        <v>14651</v>
      </c>
      <c r="BI860" s="145" t="s">
        <v>30</v>
      </c>
      <c r="BJ860" s="128">
        <f>B860/B870</f>
        <v>5.7885849375211081E-2</v>
      </c>
      <c r="BK860" s="129">
        <f t="shared" ref="BK860" si="16727">C860/C870</f>
        <v>0.11618605251274111</v>
      </c>
      <c r="BL860" s="130">
        <f t="shared" ref="BL860" si="16728">D860/D870</f>
        <v>9.0108303249097479E-2</v>
      </c>
      <c r="BM860" s="131">
        <f t="shared" ref="BM860" si="16729">E860/E870</f>
        <v>7.4595355383532722E-2</v>
      </c>
      <c r="BN860" s="128">
        <f t="shared" ref="BN860" si="16730">F860/F870</f>
        <v>4.6982207233399235E-2</v>
      </c>
      <c r="BO860" s="129">
        <f t="shared" ref="BO860" si="16731">G860/G870</f>
        <v>0.12201390105718124</v>
      </c>
      <c r="BP860" s="130">
        <f t="shared" ref="BP860" si="16732">H860/H870</f>
        <v>6.4389977718157423E-2</v>
      </c>
      <c r="BQ860" s="131">
        <f t="shared" ref="BQ860" si="16733">I860/I870</f>
        <v>0.11022698718485635</v>
      </c>
      <c r="BR860" s="128">
        <f t="shared" ref="BR860" si="16734">J860/J870</f>
        <v>0.13912185495806612</v>
      </c>
      <c r="BS860" s="129">
        <f t="shared" ref="BS860" si="16735">K860/K870</f>
        <v>4.0512820512820513E-2</v>
      </c>
      <c r="BT860" s="130">
        <f t="shared" ref="BT860" si="16736">L860/L870</f>
        <v>0.12037180480247869</v>
      </c>
      <c r="BU860" s="128">
        <f t="shared" ref="BU860" si="16737">M860/M870</f>
        <v>4.0698605992629387E-2</v>
      </c>
      <c r="BV860" s="132">
        <f t="shared" ref="BV860" si="16738">N860/N870</f>
        <v>0.10066013539082538</v>
      </c>
      <c r="BW860" s="133">
        <f t="shared" ref="BW860" si="16739">O860/O870</f>
        <v>5.376574415217205E-2</v>
      </c>
      <c r="BX860" s="128">
        <f t="shared" ref="BX860" si="16740">P860/P870</f>
        <v>0.10019534429431874</v>
      </c>
      <c r="BY860" s="129">
        <f t="shared" ref="BY860" si="16741">Q860/Q870</f>
        <v>8.0509576219776405E-2</v>
      </c>
      <c r="BZ860" s="130">
        <f t="shared" ref="BZ860" si="16742">R860/R870</f>
        <v>7.3214285714285718E-2</v>
      </c>
      <c r="CA860" s="131">
        <f t="shared" ref="CA860" si="16743">S860/S870</f>
        <v>9.2842187908924359E-2</v>
      </c>
      <c r="CB860" s="128">
        <f t="shared" ref="CB860" si="16744">T860/T870</f>
        <v>0.14550605202163275</v>
      </c>
      <c r="CC860" s="129">
        <f t="shared" ref="CC860" si="16745">U860/U870</f>
        <v>2.7134677620114515E-2</v>
      </c>
      <c r="CD860" s="130">
        <f t="shared" ref="CD860" si="16746">V860/V870</f>
        <v>0.11696997977912583</v>
      </c>
      <c r="CE860" s="131">
        <f t="shared" ref="CE860" si="16747">W860/W870</f>
        <v>5.6859527716344442E-2</v>
      </c>
      <c r="CF860" s="128">
        <f t="shared" ref="CF860" si="16748">X860/X870</f>
        <v>0.11406012176560122</v>
      </c>
      <c r="CG860" s="129">
        <f t="shared" ref="CG860" si="16749">Y860/Y870</f>
        <v>4.647264970287978E-2</v>
      </c>
      <c r="CH860" s="130">
        <f t="shared" ref="CH860" si="16750">Z860/Z870</f>
        <v>7.3465399307097806E-2</v>
      </c>
      <c r="CI860" s="128">
        <f t="shared" ref="CI860" si="16751">AA860/AA870</f>
        <v>8.6994006076032512E-2</v>
      </c>
      <c r="CJ860" s="134">
        <f t="shared" ref="CJ860" si="16752">AB860/AB870</f>
        <v>8.649992474874442E-2</v>
      </c>
      <c r="CK860" s="135">
        <f t="shared" ref="CK860" si="16753">AC860/AC870</f>
        <v>8.1800264646272894E-2</v>
      </c>
    </row>
    <row r="861" spans="1:89" x14ac:dyDescent="0.2">
      <c r="A861" s="136" t="s">
        <v>31</v>
      </c>
      <c r="B861" s="205">
        <v>790</v>
      </c>
      <c r="C861" s="189">
        <v>2053</v>
      </c>
      <c r="D861" s="190">
        <v>422</v>
      </c>
      <c r="E861" s="191">
        <v>633</v>
      </c>
      <c r="F861" s="188">
        <v>651</v>
      </c>
      <c r="G861" s="192">
        <v>2114</v>
      </c>
      <c r="H861" s="190">
        <v>1413</v>
      </c>
      <c r="I861" s="191">
        <v>2504</v>
      </c>
      <c r="J861" s="188">
        <v>402</v>
      </c>
      <c r="K861" s="189">
        <v>119</v>
      </c>
      <c r="L861" s="190">
        <v>1522</v>
      </c>
      <c r="M861" s="188">
        <v>381</v>
      </c>
      <c r="N861" s="193">
        <v>2291</v>
      </c>
      <c r="O861" s="206">
        <v>1368</v>
      </c>
      <c r="P861" s="188">
        <v>1034</v>
      </c>
      <c r="Q861" s="189">
        <v>848</v>
      </c>
      <c r="R861" s="190">
        <v>1097</v>
      </c>
      <c r="S861" s="191">
        <v>1315</v>
      </c>
      <c r="T861" s="188">
        <v>481</v>
      </c>
      <c r="U861" s="192">
        <v>95</v>
      </c>
      <c r="V861" s="190">
        <v>1545</v>
      </c>
      <c r="W861" s="207">
        <v>774</v>
      </c>
      <c r="X861" s="188">
        <v>1040</v>
      </c>
      <c r="Y861" s="192">
        <v>338</v>
      </c>
      <c r="Z861" s="190">
        <v>1475</v>
      </c>
      <c r="AA861" s="188">
        <v>2433</v>
      </c>
      <c r="AB861" s="169">
        <f t="shared" si="16370"/>
        <v>14163</v>
      </c>
      <c r="AC861" s="170">
        <f t="shared" si="16371"/>
        <v>14975</v>
      </c>
      <c r="BI861" s="136" t="s">
        <v>31</v>
      </c>
      <c r="BJ861" s="128">
        <f>B861/B870</f>
        <v>5.3360351232691658E-2</v>
      </c>
      <c r="BK861" s="129">
        <f t="shared" ref="BK861" si="16754">C861/C870</f>
        <v>0.13244306818914908</v>
      </c>
      <c r="BL861" s="130">
        <f t="shared" ref="BL861" si="16755">D861/D870</f>
        <v>6.0938628158844765E-2</v>
      </c>
      <c r="BM861" s="131">
        <f t="shared" ref="BM861" si="16756">E861/E870</f>
        <v>8.9092188599577765E-2</v>
      </c>
      <c r="BN861" s="128">
        <f t="shared" ref="BN861" si="16757">F861/F870</f>
        <v>3.785323874869171E-2</v>
      </c>
      <c r="BO861" s="129">
        <f t="shared" ref="BO861" si="16758">G861/G870</f>
        <v>0.1234740961392442</v>
      </c>
      <c r="BP861" s="130">
        <f t="shared" ref="BP861" si="16759">H861/H870</f>
        <v>6.4253558273839301E-2</v>
      </c>
      <c r="BQ861" s="131">
        <f t="shared" ref="BQ861" si="16760">I861/I870</f>
        <v>0.10486640422145908</v>
      </c>
      <c r="BR861" s="128">
        <f t="shared" ref="BR861" si="16761">J861/J870</f>
        <v>9.9161322150962017E-2</v>
      </c>
      <c r="BS861" s="129">
        <f t="shared" ref="BS861" si="16762">K861/K870</f>
        <v>3.0512820512820511E-2</v>
      </c>
      <c r="BT861" s="130">
        <f t="shared" ref="BT861" si="16763">L861/L870</f>
        <v>0.11789310611928737</v>
      </c>
      <c r="BU861" s="128">
        <f t="shared" ref="BU861" si="16764">M861/M870</f>
        <v>3.0523954494472039E-2</v>
      </c>
      <c r="BV861" s="132">
        <f t="shared" ref="BV861" si="16765">N861/N870</f>
        <v>9.6329310852289449E-2</v>
      </c>
      <c r="BW861" s="133">
        <f t="shared" ref="BW861" si="16766">O861/O870</f>
        <v>5.8606803187387542E-2</v>
      </c>
      <c r="BX861" s="128">
        <f t="shared" ref="BX861" si="16767">P861/P870</f>
        <v>8.4160833468989088E-2</v>
      </c>
      <c r="BY861" s="129">
        <f t="shared" ref="BY861" si="16768">Q861/Q870</f>
        <v>7.3489903804489123E-2</v>
      </c>
      <c r="BZ861" s="130">
        <f t="shared" ref="BZ861" si="16769">R861/R870</f>
        <v>6.996173469387755E-2</v>
      </c>
      <c r="CA861" s="131">
        <f t="shared" ref="CA861" si="16770">S861/S870</f>
        <v>8.6037686469510599E-2</v>
      </c>
      <c r="CB861" s="128">
        <f t="shared" ref="CB861" si="16771">T861/T870</f>
        <v>0.12387329384496523</v>
      </c>
      <c r="CC861" s="129">
        <f t="shared" ref="CC861" si="16772">U861/U870</f>
        <v>2.3649489668907144E-2</v>
      </c>
      <c r="CD861" s="130">
        <f t="shared" ref="CD861" si="16773">V861/V870</f>
        <v>0.12015865608959403</v>
      </c>
      <c r="CE861" s="131">
        <f t="shared" ref="CE861" si="16774">W861/W870</f>
        <v>5.5218663052008274E-2</v>
      </c>
      <c r="CF861" s="128">
        <f t="shared" ref="CF861" si="16775">X861/X870</f>
        <v>9.8934550989345504E-2</v>
      </c>
      <c r="CG861" s="129">
        <f t="shared" ref="CG861" si="16776">Y861/Y870</f>
        <v>5.1500838031388087E-2</v>
      </c>
      <c r="CH861" s="130">
        <f t="shared" ref="CH861" si="16777">Z861/Z870</f>
        <v>6.551479079683753E-2</v>
      </c>
      <c r="CI861" s="128">
        <f t="shared" ref="CI861" si="16778">AA861/AA870</f>
        <v>9.988504803350029E-2</v>
      </c>
      <c r="CJ861" s="134">
        <f t="shared" ref="CJ861" si="16779">AB861/AB870</f>
        <v>7.8946928355230525E-2</v>
      </c>
      <c r="CK861" s="135">
        <f t="shared" ref="CK861" si="16780">AC861/AC870</f>
        <v>8.3609239169881694E-2</v>
      </c>
    </row>
    <row r="862" spans="1:89" x14ac:dyDescent="0.2">
      <c r="A862" s="145" t="s">
        <v>32</v>
      </c>
      <c r="B862" s="202">
        <v>926</v>
      </c>
      <c r="C862" s="196">
        <v>1446</v>
      </c>
      <c r="D862" s="197">
        <v>320</v>
      </c>
      <c r="E862" s="198">
        <v>619</v>
      </c>
      <c r="F862" s="195">
        <v>569</v>
      </c>
      <c r="G862" s="199">
        <v>1839</v>
      </c>
      <c r="H862" s="197">
        <v>1236</v>
      </c>
      <c r="I862" s="198">
        <v>2275</v>
      </c>
      <c r="J862" s="195">
        <v>358</v>
      </c>
      <c r="K862" s="196">
        <v>128</v>
      </c>
      <c r="L862" s="197">
        <v>1172</v>
      </c>
      <c r="M862" s="195">
        <v>358</v>
      </c>
      <c r="N862" s="200">
        <v>2116</v>
      </c>
      <c r="O862" s="203">
        <v>1285</v>
      </c>
      <c r="P862" s="195">
        <v>722</v>
      </c>
      <c r="Q862" s="196">
        <v>903</v>
      </c>
      <c r="R862" s="197">
        <v>848</v>
      </c>
      <c r="S862" s="198">
        <v>1293</v>
      </c>
      <c r="T862" s="195">
        <v>228</v>
      </c>
      <c r="U862" s="199">
        <v>89</v>
      </c>
      <c r="V862" s="197">
        <v>1337</v>
      </c>
      <c r="W862" s="204">
        <v>690</v>
      </c>
      <c r="X862" s="195">
        <v>675</v>
      </c>
      <c r="Y862" s="199">
        <v>383</v>
      </c>
      <c r="Z862" s="197">
        <v>1172</v>
      </c>
      <c r="AA862" s="195">
        <v>1913</v>
      </c>
      <c r="AB862" s="169">
        <f t="shared" si="16370"/>
        <v>11679</v>
      </c>
      <c r="AC862" s="170">
        <f t="shared" si="16371"/>
        <v>13221</v>
      </c>
      <c r="BI862" s="145" t="s">
        <v>32</v>
      </c>
      <c r="BJ862" s="128">
        <f>B862/B870</f>
        <v>6.2546437014522116E-2</v>
      </c>
      <c r="BK862" s="129">
        <f t="shared" ref="BK862" si="16781">C862/C870</f>
        <v>9.3284304238436228E-2</v>
      </c>
      <c r="BL862" s="130">
        <f t="shared" ref="BL862" si="16782">D862/D870</f>
        <v>4.6209386281588445E-2</v>
      </c>
      <c r="BM862" s="131">
        <f t="shared" ref="BM862" si="16783">E862/E870</f>
        <v>8.7121745249824065E-2</v>
      </c>
      <c r="BN862" s="128">
        <f t="shared" ref="BN862" si="16784">F862/F870</f>
        <v>3.3085242470054656E-2</v>
      </c>
      <c r="BO862" s="129">
        <f t="shared" ref="BO862" si="16785">G862/G870</f>
        <v>0.1074119502365516</v>
      </c>
      <c r="BP862" s="130">
        <f t="shared" ref="BP862" si="16786">H862/H870</f>
        <v>5.6204811059069618E-2</v>
      </c>
      <c r="BQ862" s="131">
        <f t="shared" ref="BQ862" si="16787">I862/I870</f>
        <v>9.5275986263506154E-2</v>
      </c>
      <c r="BR862" s="128">
        <f t="shared" ref="BR862" si="16788">J862/J870</f>
        <v>8.8307844104588057E-2</v>
      </c>
      <c r="BS862" s="129">
        <f t="shared" ref="BS862" si="16789">K862/K870</f>
        <v>3.282051282051282E-2</v>
      </c>
      <c r="BT862" s="130">
        <f t="shared" ref="BT862" si="16790">L862/L870</f>
        <v>9.0782339271882256E-2</v>
      </c>
      <c r="BU862" s="128">
        <f t="shared" ref="BU862" si="16791">M862/M870</f>
        <v>2.8681301073545905E-2</v>
      </c>
      <c r="BV862" s="132">
        <f t="shared" ref="BV862" si="16792">N862/N870</f>
        <v>8.8971113820796366E-2</v>
      </c>
      <c r="BW862" s="133">
        <f t="shared" ref="BW862" si="16793">O862/O870</f>
        <v>5.5050981064176163E-2</v>
      </c>
      <c r="BX862" s="128">
        <f t="shared" ref="BX862" si="16794">P862/P870</f>
        <v>5.8766075207553316E-2</v>
      </c>
      <c r="BY862" s="129">
        <f t="shared" ref="BY862" si="16795">Q862/Q870</f>
        <v>7.8256348037091597E-2</v>
      </c>
      <c r="BZ862" s="130">
        <f t="shared" ref="BZ862" si="16796">R862/R870</f>
        <v>5.4081632653061228E-2</v>
      </c>
      <c r="CA862" s="131">
        <f t="shared" ref="CA862" si="16797">S862/S870</f>
        <v>8.4598272703480762E-2</v>
      </c>
      <c r="CB862" s="128">
        <f t="shared" ref="CB862" si="16798">T862/T870</f>
        <v>5.871748647952614E-2</v>
      </c>
      <c r="CC862" s="129">
        <f t="shared" ref="CC862" si="16799">U862/U870</f>
        <v>2.2155837689818273E-2</v>
      </c>
      <c r="CD862" s="130">
        <f t="shared" ref="CD862" si="16800">V862/V870</f>
        <v>0.10398195675843833</v>
      </c>
      <c r="CE862" s="131">
        <f t="shared" ref="CE862" si="16801">W862/W870</f>
        <v>4.9225939930084894E-2</v>
      </c>
      <c r="CF862" s="128">
        <f t="shared" ref="CF862" si="16802">X862/X870</f>
        <v>6.4212328767123295E-2</v>
      </c>
      <c r="CG862" s="129">
        <f t="shared" ref="CG862" si="16803">Y862/Y870</f>
        <v>5.8357458479353953E-2</v>
      </c>
      <c r="CH862" s="130">
        <f t="shared" ref="CH862" si="16804">Z862/Z870</f>
        <v>5.20564981789109E-2</v>
      </c>
      <c r="CI862" s="128">
        <f t="shared" ref="CI862" si="16805">AA862/AA870</f>
        <v>7.8536825683553663E-2</v>
      </c>
      <c r="CJ862" s="134">
        <f t="shared" ref="CJ862" si="16806">AB862/AB870</f>
        <v>6.5100697328301718E-2</v>
      </c>
      <c r="CK862" s="135">
        <f t="shared" ref="CK862" si="16807">AC862/AC870</f>
        <v>7.3816210421703221E-2</v>
      </c>
    </row>
    <row r="863" spans="1:89" x14ac:dyDescent="0.2">
      <c r="A863" s="136" t="s">
        <v>33</v>
      </c>
      <c r="B863" s="205">
        <v>813</v>
      </c>
      <c r="C863" s="189">
        <v>904</v>
      </c>
      <c r="D863" s="190">
        <v>207</v>
      </c>
      <c r="E863" s="191">
        <v>448</v>
      </c>
      <c r="F863" s="188">
        <v>620</v>
      </c>
      <c r="G863" s="192">
        <v>1320</v>
      </c>
      <c r="H863" s="190">
        <v>867</v>
      </c>
      <c r="I863" s="191">
        <v>1634</v>
      </c>
      <c r="J863" s="188">
        <v>282</v>
      </c>
      <c r="K863" s="189">
        <v>61</v>
      </c>
      <c r="L863" s="190">
        <v>899</v>
      </c>
      <c r="M863" s="188">
        <v>462</v>
      </c>
      <c r="N863" s="193">
        <v>1185</v>
      </c>
      <c r="O863" s="206">
        <v>1209</v>
      </c>
      <c r="P863" s="188">
        <v>521</v>
      </c>
      <c r="Q863" s="189">
        <v>771</v>
      </c>
      <c r="R863" s="190">
        <v>717</v>
      </c>
      <c r="S863" s="191">
        <v>900</v>
      </c>
      <c r="T863" s="188">
        <v>216</v>
      </c>
      <c r="U863" s="192">
        <v>115</v>
      </c>
      <c r="V863" s="190">
        <v>1156</v>
      </c>
      <c r="W863" s="207">
        <v>556</v>
      </c>
      <c r="X863" s="188">
        <v>409</v>
      </c>
      <c r="Y863" s="192">
        <v>310</v>
      </c>
      <c r="Z863" s="190">
        <v>946</v>
      </c>
      <c r="AA863" s="188">
        <v>1249</v>
      </c>
      <c r="AB863" s="169">
        <f t="shared" si="16370"/>
        <v>8838</v>
      </c>
      <c r="AC863" s="170">
        <f t="shared" si="16371"/>
        <v>9939</v>
      </c>
      <c r="BI863" s="136" t="s">
        <v>33</v>
      </c>
      <c r="BJ863" s="128">
        <f>B863/B870</f>
        <v>5.4913880445795336E-2</v>
      </c>
      <c r="BK863" s="129">
        <f t="shared" ref="BK863" si="16808">C863/C870</f>
        <v>5.8318818140765109E-2</v>
      </c>
      <c r="BL863" s="130">
        <f t="shared" ref="BL863" si="16809">D863/D870</f>
        <v>2.9891696750902527E-2</v>
      </c>
      <c r="BM863" s="131">
        <f t="shared" ref="BM863" si="16810">E863/E870</f>
        <v>6.3054187192118222E-2</v>
      </c>
      <c r="BN863" s="128">
        <f t="shared" ref="BN863" si="16811">F863/F870</f>
        <v>3.6050703570182578E-2</v>
      </c>
      <c r="BO863" s="129">
        <f t="shared" ref="BO863" si="16812">G863/G870</f>
        <v>7.7098300332924474E-2</v>
      </c>
      <c r="BP863" s="130">
        <f t="shared" ref="BP863" si="16813">H863/H870</f>
        <v>3.942521940793961E-2</v>
      </c>
      <c r="BQ863" s="131">
        <f t="shared" ref="BQ863" si="16814">I863/I870</f>
        <v>6.843119189211827E-2</v>
      </c>
      <c r="BR863" s="128">
        <f t="shared" ref="BR863" si="16815">J863/J870</f>
        <v>6.9560927479033058E-2</v>
      </c>
      <c r="BS863" s="129">
        <f t="shared" ref="BS863" si="16816">K863/K870</f>
        <v>1.5641025641025642E-2</v>
      </c>
      <c r="BT863" s="130">
        <f t="shared" ref="BT863" si="16817">L863/L870</f>
        <v>6.9635941130906279E-2</v>
      </c>
      <c r="BU863" s="128">
        <f t="shared" ref="BU863" si="16818">M863/M870</f>
        <v>3.7013299150777119E-2</v>
      </c>
      <c r="BV863" s="132">
        <f t="shared" ref="BV863" si="16819">N863/N870</f>
        <v>4.9825505613253163E-2</v>
      </c>
      <c r="BW863" s="133">
        <f t="shared" ref="BW863" si="16820">O863/O870</f>
        <v>5.1795047553765745E-2</v>
      </c>
      <c r="BX863" s="128">
        <f t="shared" ref="BX863" si="16821">P863/P870</f>
        <v>4.2405990558359107E-2</v>
      </c>
      <c r="BY863" s="129">
        <f t="shared" ref="BY863" si="16822">Q863/Q870</f>
        <v>6.6816881878845658E-2</v>
      </c>
      <c r="BZ863" s="130">
        <f t="shared" ref="BZ863" si="16823">R863/R870</f>
        <v>4.5727040816326531E-2</v>
      </c>
      <c r="CA863" s="131">
        <f t="shared" ref="CA863" si="16824">S863/S870</f>
        <v>5.8885108610311439E-2</v>
      </c>
      <c r="CB863" s="128">
        <f t="shared" ref="CB863" si="16825">T863/T870</f>
        <v>5.5627092454287923E-2</v>
      </c>
      <c r="CC863" s="129">
        <f t="shared" ref="CC863" si="16826">U863/U870</f>
        <v>2.8628329599203386E-2</v>
      </c>
      <c r="CD863" s="130">
        <f t="shared" ref="CD863" si="16827">V863/V870</f>
        <v>8.9905117436615334E-2</v>
      </c>
      <c r="CE863" s="131">
        <f t="shared" ref="CE863" si="16828">W863/W870</f>
        <v>3.9666119711778552E-2</v>
      </c>
      <c r="CF863" s="128">
        <f t="shared" ref="CF863" si="16829">X863/X870</f>
        <v>3.8907914764079149E-2</v>
      </c>
      <c r="CG863" s="129">
        <f t="shared" ref="CG863" si="16830">Y863/Y870</f>
        <v>4.7234496419320433E-2</v>
      </c>
      <c r="CH863" s="130">
        <f t="shared" ref="CH863" si="16831">Z863/Z870</f>
        <v>4.2018299724615793E-2</v>
      </c>
      <c r="CI863" s="128">
        <f t="shared" ref="CI863" si="16832">AA863/AA870</f>
        <v>5.1276787913621807E-2</v>
      </c>
      <c r="CJ863" s="134">
        <f t="shared" ref="CJ863" si="16833">AB863/AB870</f>
        <v>4.9264488653782912E-2</v>
      </c>
      <c r="CK863" s="135">
        <f t="shared" ref="CK863" si="16834">AC863/AC870</f>
        <v>5.5491968488110457E-2</v>
      </c>
    </row>
    <row r="864" spans="1:89" x14ac:dyDescent="0.2">
      <c r="A864" s="145" t="s">
        <v>34</v>
      </c>
      <c r="B864" s="202">
        <v>196</v>
      </c>
      <c r="C864" s="196">
        <v>528</v>
      </c>
      <c r="D864" s="197">
        <v>114</v>
      </c>
      <c r="E864" s="198">
        <v>320</v>
      </c>
      <c r="F864" s="195">
        <v>340</v>
      </c>
      <c r="G864" s="199">
        <v>826</v>
      </c>
      <c r="H864" s="197">
        <v>437</v>
      </c>
      <c r="I864" s="198">
        <v>905</v>
      </c>
      <c r="J864" s="195">
        <v>59</v>
      </c>
      <c r="K864" s="196">
        <v>39</v>
      </c>
      <c r="L864" s="197">
        <v>738</v>
      </c>
      <c r="M864" s="195">
        <v>329</v>
      </c>
      <c r="N864" s="200">
        <v>752</v>
      </c>
      <c r="O864" s="203">
        <v>873</v>
      </c>
      <c r="P864" s="195">
        <v>299</v>
      </c>
      <c r="Q864" s="196">
        <v>465</v>
      </c>
      <c r="R864" s="197">
        <v>551</v>
      </c>
      <c r="S864" s="198">
        <v>626</v>
      </c>
      <c r="T864" s="195">
        <v>121</v>
      </c>
      <c r="U864" s="199">
        <v>113</v>
      </c>
      <c r="V864" s="197">
        <v>527</v>
      </c>
      <c r="W864" s="204">
        <v>333</v>
      </c>
      <c r="X864" s="195">
        <v>203</v>
      </c>
      <c r="Y864" s="199">
        <v>336</v>
      </c>
      <c r="Z864" s="197">
        <v>729</v>
      </c>
      <c r="AA864" s="195">
        <v>769</v>
      </c>
      <c r="AB864" s="169">
        <f t="shared" si="16370"/>
        <v>5066</v>
      </c>
      <c r="AC864" s="170">
        <f t="shared" si="16371"/>
        <v>6462</v>
      </c>
      <c r="BI864" s="145" t="s">
        <v>34</v>
      </c>
      <c r="BJ864" s="128">
        <f>B864/B870</f>
        <v>1.3238770685579196E-2</v>
      </c>
      <c r="BK864" s="129">
        <f t="shared" ref="BK864" si="16835">C864/C870</f>
        <v>3.4062318560092897E-2</v>
      </c>
      <c r="BL864" s="130">
        <f t="shared" ref="BL864" si="16836">D864/D870</f>
        <v>1.6462093862815885E-2</v>
      </c>
      <c r="BM864" s="131">
        <f t="shared" ref="BM864" si="16837">E864/E870</f>
        <v>4.5038705137227304E-2</v>
      </c>
      <c r="BN864" s="128">
        <f t="shared" ref="BN864" si="16838">F864/F870</f>
        <v>1.9769740667519478E-2</v>
      </c>
      <c r="BO864" s="129">
        <f t="shared" ref="BO864" si="16839">G864/G870</f>
        <v>4.8244845511360317E-2</v>
      </c>
      <c r="BP864" s="130">
        <f t="shared" ref="BP864" si="16840">H864/H870</f>
        <v>1.9871765722340957E-2</v>
      </c>
      <c r="BQ864" s="131">
        <f t="shared" ref="BQ864" si="16841">I864/I870</f>
        <v>3.7900996733394754E-2</v>
      </c>
      <c r="BR864" s="128">
        <f t="shared" ref="BR864" si="16842">J864/J870</f>
        <v>1.4553527380365071E-2</v>
      </c>
      <c r="BS864" s="129">
        <f t="shared" ref="BS864" si="16843">K864/K870</f>
        <v>0.01</v>
      </c>
      <c r="BT864" s="130">
        <f t="shared" ref="BT864" si="16844">L864/L870</f>
        <v>5.7164988381099922E-2</v>
      </c>
      <c r="BU864" s="128">
        <f t="shared" ref="BU864" si="16845">M864/M870</f>
        <v>2.6357955455856435E-2</v>
      </c>
      <c r="BV864" s="132">
        <f t="shared" ref="BV864" si="16846">N864/N870</f>
        <v>3.1619223815330277E-2</v>
      </c>
      <c r="BW864" s="133">
        <f t="shared" ref="BW864" si="16847">O864/O870</f>
        <v>3.7400394139319684E-2</v>
      </c>
      <c r="BX864" s="128">
        <f t="shared" ref="BX864" si="16848">P864/P870</f>
        <v>2.4336643333875956E-2</v>
      </c>
      <c r="BY864" s="129">
        <f t="shared" ref="BY864" si="16849">Q864/Q870</f>
        <v>4.0298119421093681E-2</v>
      </c>
      <c r="BZ864" s="130">
        <f t="shared" ref="BZ864" si="16850">R864/R870</f>
        <v>3.5140306122448978E-2</v>
      </c>
      <c r="CA864" s="131">
        <f t="shared" ref="CA864" si="16851">S864/S870</f>
        <v>4.09578644333944E-2</v>
      </c>
      <c r="CB864" s="128">
        <f t="shared" ref="CB864" si="16852">T864/T870</f>
        <v>3.1161473087818695E-2</v>
      </c>
      <c r="CC864" s="129">
        <f t="shared" ref="CC864" si="16853">U864/U870</f>
        <v>2.8130445606173761E-2</v>
      </c>
      <c r="CD864" s="130">
        <f t="shared" ref="CD864" si="16854">V864/V870</f>
        <v>4.0986156478456992E-2</v>
      </c>
      <c r="CE864" s="131">
        <f t="shared" ref="CE864" si="16855">W864/W870</f>
        <v>2.3756866661910538E-2</v>
      </c>
      <c r="CF864" s="128">
        <f t="shared" ref="CF864" si="16856">X864/X870</f>
        <v>1.9311263318112632E-2</v>
      </c>
      <c r="CG864" s="129">
        <f t="shared" ref="CG864" si="16857">Y864/Y870</f>
        <v>5.1196099344811827E-2</v>
      </c>
      <c r="CH864" s="130">
        <f t="shared" ref="CH864" si="16858">Z864/Z870</f>
        <v>3.2379852536199696E-2</v>
      </c>
      <c r="CI864" s="128">
        <f t="shared" ref="CI864" si="16859">AA864/AA870</f>
        <v>3.1570736513671073E-2</v>
      </c>
      <c r="CJ864" s="134">
        <f t="shared" ref="CJ864" si="16860">AB864/AB870</f>
        <v>2.823873042770584E-2</v>
      </c>
      <c r="CK864" s="135">
        <f t="shared" ref="CK864" si="16861">AC864/AC870</f>
        <v>3.6078991887530915E-2</v>
      </c>
    </row>
    <row r="865" spans="1:89" x14ac:dyDescent="0.2">
      <c r="A865" s="136" t="s">
        <v>35</v>
      </c>
      <c r="B865" s="205">
        <v>0</v>
      </c>
      <c r="C865" s="189">
        <v>146</v>
      </c>
      <c r="D865" s="190">
        <v>3</v>
      </c>
      <c r="E865" s="191">
        <v>106</v>
      </c>
      <c r="F865" s="188">
        <v>5</v>
      </c>
      <c r="G865" s="192">
        <v>342</v>
      </c>
      <c r="H865" s="190">
        <v>31</v>
      </c>
      <c r="I865" s="191">
        <v>274</v>
      </c>
      <c r="J865" s="188">
        <v>15</v>
      </c>
      <c r="K865" s="189">
        <v>12</v>
      </c>
      <c r="L865" s="190">
        <v>89</v>
      </c>
      <c r="M865" s="188">
        <v>54</v>
      </c>
      <c r="N865" s="193">
        <v>156</v>
      </c>
      <c r="O865" s="206">
        <v>138</v>
      </c>
      <c r="P865" s="188">
        <v>57</v>
      </c>
      <c r="Q865" s="189">
        <v>63</v>
      </c>
      <c r="R865" s="190">
        <v>100</v>
      </c>
      <c r="S865" s="191">
        <v>43</v>
      </c>
      <c r="T865" s="188">
        <v>17</v>
      </c>
      <c r="U865" s="192">
        <v>3</v>
      </c>
      <c r="V865" s="190">
        <v>63</v>
      </c>
      <c r="W865" s="207">
        <v>25</v>
      </c>
      <c r="X865" s="188">
        <v>20</v>
      </c>
      <c r="Y865" s="192">
        <v>41</v>
      </c>
      <c r="Z865" s="190">
        <v>63</v>
      </c>
      <c r="AA865" s="188">
        <v>89</v>
      </c>
      <c r="AB865" s="169">
        <f t="shared" si="16370"/>
        <v>619</v>
      </c>
      <c r="AC865" s="170">
        <f t="shared" si="16371"/>
        <v>1336</v>
      </c>
      <c r="BI865" s="136" t="s">
        <v>35</v>
      </c>
      <c r="BJ865" s="128">
        <f>B865/B870</f>
        <v>0</v>
      </c>
      <c r="BK865" s="129">
        <f t="shared" ref="BK865" si="16862">C865/C870</f>
        <v>9.4187471776014456E-3</v>
      </c>
      <c r="BL865" s="130">
        <f t="shared" ref="BL865" si="16863">D865/D870</f>
        <v>4.3321299638989169E-4</v>
      </c>
      <c r="BM865" s="131">
        <f t="shared" ref="BM865" si="16864">E865/E870</f>
        <v>1.4919071076706545E-2</v>
      </c>
      <c r="BN865" s="128">
        <f t="shared" ref="BN865" si="16865">F865/F870</f>
        <v>2.9073148040469825E-4</v>
      </c>
      <c r="BO865" s="129">
        <f t="shared" ref="BO865" si="16866">G865/G870</f>
        <v>1.9975468722621341E-2</v>
      </c>
      <c r="BP865" s="130">
        <f t="shared" ref="BP865" si="16867">H865/H870</f>
        <v>1.4096675912873449E-3</v>
      </c>
      <c r="BQ865" s="131">
        <f t="shared" ref="BQ865" si="16868">I865/I870</f>
        <v>1.147499790602228E-2</v>
      </c>
      <c r="BR865" s="128">
        <f t="shared" ref="BR865" si="16869">J865/J870</f>
        <v>3.7000493339911199E-3</v>
      </c>
      <c r="BS865" s="129">
        <f t="shared" ref="BS865" si="16870">K865/K870</f>
        <v>3.0769230769230769E-3</v>
      </c>
      <c r="BT865" s="130">
        <f t="shared" ref="BT865" si="16871">L865/L870</f>
        <v>6.8938807126258713E-3</v>
      </c>
      <c r="BU865" s="128">
        <f t="shared" ref="BU865" si="16872">M865/M870</f>
        <v>4.3262297708700527E-3</v>
      </c>
      <c r="BV865" s="132">
        <f t="shared" ref="BV865" si="16873">N865/N870</f>
        <v>6.5593070680738342E-3</v>
      </c>
      <c r="BW865" s="133">
        <f t="shared" ref="BW865" si="16874">O865/O870</f>
        <v>5.9120897952189191E-3</v>
      </c>
      <c r="BX865" s="128">
        <f t="shared" ref="BX865" si="16875">P865/P870</f>
        <v>4.6394269900699985E-3</v>
      </c>
      <c r="BY865" s="129">
        <f t="shared" ref="BY865" si="16876">Q865/Q870</f>
        <v>5.4597452118901116E-3</v>
      </c>
      <c r="BZ865" s="130">
        <f t="shared" ref="BZ865" si="16877">R865/R870</f>
        <v>6.3775510204081634E-3</v>
      </c>
      <c r="CA865" s="131">
        <f t="shared" ref="CA865" si="16878">S865/S870</f>
        <v>2.8133996336037687E-3</v>
      </c>
      <c r="CB865" s="128">
        <f t="shared" ref="CB865" si="16879">T865/T870</f>
        <v>4.3780582024208091E-3</v>
      </c>
      <c r="CC865" s="129">
        <f t="shared" ref="CC865" si="16880">U865/U870</f>
        <v>7.468259895444362E-4</v>
      </c>
      <c r="CD865" s="130">
        <f t="shared" ref="CD865" si="16881">V865/V870</f>
        <v>4.8996733551096598E-3</v>
      </c>
      <c r="CE865" s="131">
        <f t="shared" ref="CE865" si="16882">W865/W870</f>
        <v>1.7835485481914818E-3</v>
      </c>
      <c r="CF865" s="128">
        <f t="shared" ref="CF865" si="16883">X865/X870</f>
        <v>1.9025875190258751E-3</v>
      </c>
      <c r="CG865" s="129">
        <f t="shared" ref="CG865" si="16884">Y865/Y870</f>
        <v>6.2471430748133475E-3</v>
      </c>
      <c r="CH865" s="130">
        <f t="shared" ref="CH865" si="16885">Z865/Z870</f>
        <v>2.7982588611530604E-3</v>
      </c>
      <c r="CI865" s="128">
        <f t="shared" ref="CI865" si="16886">AA865/AA870</f>
        <v>3.6538303637408654E-3</v>
      </c>
      <c r="CJ865" s="134">
        <f t="shared" ref="CJ865" si="16887">AB865/AB870</f>
        <v>3.4504094225720323E-3</v>
      </c>
      <c r="CK865" s="135">
        <f t="shared" ref="CK865" si="16888">AC865/AC870</f>
        <v>7.4592282825350206E-3</v>
      </c>
    </row>
    <row r="866" spans="1:89" x14ac:dyDescent="0.2">
      <c r="A866" s="145" t="s">
        <v>36</v>
      </c>
      <c r="B866" s="202"/>
      <c r="C866" s="196"/>
      <c r="D866" s="197"/>
      <c r="E866" s="198"/>
      <c r="F866" s="195"/>
      <c r="G866" s="199"/>
      <c r="H866" s="197"/>
      <c r="I866" s="198"/>
      <c r="J866" s="195"/>
      <c r="K866" s="199"/>
      <c r="L866" s="197"/>
      <c r="M866" s="195"/>
      <c r="N866" s="200"/>
      <c r="O866" s="203"/>
      <c r="P866" s="195"/>
      <c r="Q866" s="199"/>
      <c r="R866" s="197"/>
      <c r="S866" s="198"/>
      <c r="T866" s="195"/>
      <c r="U866" s="199"/>
      <c r="V866" s="197"/>
      <c r="W866" s="198"/>
      <c r="X866" s="195"/>
      <c r="Y866" s="199"/>
      <c r="Z866" s="197"/>
      <c r="AA866" s="195"/>
      <c r="AB866" s="169">
        <f t="shared" si="16370"/>
        <v>0</v>
      </c>
      <c r="AC866" s="170">
        <f t="shared" si="16371"/>
        <v>0</v>
      </c>
      <c r="BI866" s="145" t="s">
        <v>36</v>
      </c>
      <c r="BJ866" s="128">
        <f>B866/B870</f>
        <v>0</v>
      </c>
      <c r="BK866" s="129">
        <f t="shared" ref="BK866" si="16889">C866/C870</f>
        <v>0</v>
      </c>
      <c r="BL866" s="130">
        <f t="shared" ref="BL866" si="16890">D866/D870</f>
        <v>0</v>
      </c>
      <c r="BM866" s="131">
        <f t="shared" ref="BM866" si="16891">E866/E870</f>
        <v>0</v>
      </c>
      <c r="BN866" s="128">
        <f t="shared" ref="BN866" si="16892">F866/F870</f>
        <v>0</v>
      </c>
      <c r="BO866" s="129">
        <f t="shared" ref="BO866" si="16893">G866/G870</f>
        <v>0</v>
      </c>
      <c r="BP866" s="130">
        <f t="shared" ref="BP866" si="16894">H866/H870</f>
        <v>0</v>
      </c>
      <c r="BQ866" s="131">
        <f t="shared" ref="BQ866" si="16895">I866/I870</f>
        <v>0</v>
      </c>
      <c r="BR866" s="128">
        <f t="shared" ref="BR866" si="16896">J866/J870</f>
        <v>0</v>
      </c>
      <c r="BS866" s="129">
        <f t="shared" ref="BS866" si="16897">K866/K870</f>
        <v>0</v>
      </c>
      <c r="BT866" s="130">
        <f t="shared" ref="BT866" si="16898">L866/L870</f>
        <v>0</v>
      </c>
      <c r="BU866" s="128">
        <f t="shared" ref="BU866" si="16899">M866/M870</f>
        <v>0</v>
      </c>
      <c r="BV866" s="132">
        <f t="shared" ref="BV866" si="16900">N866/N870</f>
        <v>0</v>
      </c>
      <c r="BW866" s="133">
        <f t="shared" ref="BW866" si="16901">O866/O870</f>
        <v>0</v>
      </c>
      <c r="BX866" s="128">
        <f t="shared" ref="BX866" si="16902">P866/P870</f>
        <v>0</v>
      </c>
      <c r="BY866" s="129">
        <f t="shared" ref="BY866" si="16903">Q866/Q870</f>
        <v>0</v>
      </c>
      <c r="BZ866" s="130">
        <f t="shared" ref="BZ866" si="16904">R866/R870</f>
        <v>0</v>
      </c>
      <c r="CA866" s="131">
        <f t="shared" ref="CA866" si="16905">S866/S870</f>
        <v>0</v>
      </c>
      <c r="CB866" s="128">
        <f t="shared" ref="CB866" si="16906">T866/T870</f>
        <v>0</v>
      </c>
      <c r="CC866" s="129">
        <f t="shared" ref="CC866" si="16907">U866/U870</f>
        <v>0</v>
      </c>
      <c r="CD866" s="130">
        <f t="shared" ref="CD866" si="16908">V866/V870</f>
        <v>0</v>
      </c>
      <c r="CE866" s="131">
        <f t="shared" ref="CE866" si="16909">W866/W870</f>
        <v>0</v>
      </c>
      <c r="CF866" s="128">
        <f t="shared" ref="CF866" si="16910">X866/X870</f>
        <v>0</v>
      </c>
      <c r="CG866" s="129">
        <f t="shared" ref="CG866" si="16911">Y866/Y870</f>
        <v>0</v>
      </c>
      <c r="CH866" s="130">
        <f t="shared" ref="CH866" si="16912">Z866/Z870</f>
        <v>0</v>
      </c>
      <c r="CI866" s="128">
        <f t="shared" ref="CI866" si="16913">AA866/AA870</f>
        <v>0</v>
      </c>
      <c r="CJ866" s="134">
        <f t="shared" ref="CJ866" si="16914">AB866/AB870</f>
        <v>0</v>
      </c>
      <c r="CK866" s="135">
        <f t="shared" ref="CK866" si="16915">AC866/AC870</f>
        <v>0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71">
        <f t="shared" ref="AB867:AB869" si="16916">SUM(B867,D867,F867,H867,J867,L867,N867,P867,R867,T867,V867,X867,Z867)</f>
        <v>0</v>
      </c>
      <c r="AC867" s="172">
        <f t="shared" ref="AC867:AC869" si="16917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8">C867/C870</f>
        <v>0</v>
      </c>
      <c r="BL867" s="130">
        <f t="shared" ref="BL867" si="16919">D867/D870</f>
        <v>0</v>
      </c>
      <c r="BM867" s="131">
        <f t="shared" ref="BM867" si="16920">E867/E870</f>
        <v>0</v>
      </c>
      <c r="BN867" s="128">
        <f t="shared" ref="BN867" si="16921">F867/F870</f>
        <v>0</v>
      </c>
      <c r="BO867" s="129">
        <f t="shared" ref="BO867" si="16922">G867/G870</f>
        <v>0</v>
      </c>
      <c r="BP867" s="130">
        <f t="shared" ref="BP867" si="16923">H867/H870</f>
        <v>0</v>
      </c>
      <c r="BQ867" s="131">
        <f t="shared" ref="BQ867" si="16924">I867/I870</f>
        <v>0</v>
      </c>
      <c r="BR867" s="128">
        <f t="shared" ref="BR867" si="16925">J867/J870</f>
        <v>0</v>
      </c>
      <c r="BS867" s="129">
        <f t="shared" ref="BS867" si="16926">K867/K870</f>
        <v>0</v>
      </c>
      <c r="BT867" s="130">
        <f t="shared" ref="BT867" si="16927">L867/L870</f>
        <v>0</v>
      </c>
      <c r="BU867" s="128">
        <f t="shared" ref="BU867" si="16928">M867/M870</f>
        <v>0</v>
      </c>
      <c r="BV867" s="132">
        <f t="shared" ref="BV867" si="16929">N867/N870</f>
        <v>0</v>
      </c>
      <c r="BW867" s="133">
        <f t="shared" ref="BW867" si="16930">O867/O870</f>
        <v>0</v>
      </c>
      <c r="BX867" s="128">
        <f t="shared" ref="BX867" si="16931">P867/P870</f>
        <v>0</v>
      </c>
      <c r="BY867" s="129">
        <f t="shared" ref="BY867" si="16932">Q867/Q870</f>
        <v>0</v>
      </c>
      <c r="BZ867" s="130">
        <f t="shared" ref="BZ867" si="16933">R867/R870</f>
        <v>0</v>
      </c>
      <c r="CA867" s="131">
        <f t="shared" ref="CA867" si="16934">S867/S870</f>
        <v>0</v>
      </c>
      <c r="CB867" s="128">
        <f t="shared" ref="CB867" si="16935">T867/T870</f>
        <v>0</v>
      </c>
      <c r="CC867" s="129">
        <f t="shared" ref="CC867" si="16936">U867/U870</f>
        <v>0</v>
      </c>
      <c r="CD867" s="130">
        <f t="shared" ref="CD867" si="16937">V867/V870</f>
        <v>0</v>
      </c>
      <c r="CE867" s="131">
        <f t="shared" ref="CE867" si="16938">W867/W870</f>
        <v>0</v>
      </c>
      <c r="CF867" s="128">
        <f t="shared" ref="CF867" si="16939">X867/X870</f>
        <v>0</v>
      </c>
      <c r="CG867" s="129">
        <f t="shared" ref="CG867" si="16940">Y867/Y870</f>
        <v>0</v>
      </c>
      <c r="CH867" s="130">
        <f t="shared" ref="CH867" si="16941">Z867/Z870</f>
        <v>0</v>
      </c>
      <c r="CI867" s="128">
        <f t="shared" ref="CI867" si="16942">AA867/AA870</f>
        <v>0</v>
      </c>
      <c r="CJ867" s="134">
        <f t="shared" ref="CJ867" si="16943">AB867/AB870</f>
        <v>0</v>
      </c>
      <c r="CK867" s="135">
        <f t="shared" ref="CK867" si="16944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71">
        <f t="shared" si="16916"/>
        <v>0</v>
      </c>
      <c r="AC868" s="172">
        <f t="shared" si="16917"/>
        <v>0</v>
      </c>
      <c r="BI868" s="145" t="s">
        <v>38</v>
      </c>
      <c r="BJ868" s="128">
        <f>B868/B870</f>
        <v>0</v>
      </c>
      <c r="BK868" s="129">
        <f t="shared" ref="BK868" si="16945">C868/C870</f>
        <v>0</v>
      </c>
      <c r="BL868" s="130">
        <f t="shared" ref="BL868" si="16946">D868/D870</f>
        <v>0</v>
      </c>
      <c r="BM868" s="131">
        <f t="shared" ref="BM868" si="16947">E868/E870</f>
        <v>0</v>
      </c>
      <c r="BN868" s="128">
        <f t="shared" ref="BN868" si="16948">F868/F870</f>
        <v>0</v>
      </c>
      <c r="BO868" s="129">
        <f t="shared" ref="BO868" si="16949">G868/G870</f>
        <v>0</v>
      </c>
      <c r="BP868" s="130">
        <f t="shared" ref="BP868" si="16950">H868/H870</f>
        <v>0</v>
      </c>
      <c r="BQ868" s="131">
        <f t="shared" ref="BQ868" si="16951">I868/I870</f>
        <v>0</v>
      </c>
      <c r="BR868" s="128">
        <f t="shared" ref="BR868" si="16952">J868/J870</f>
        <v>0</v>
      </c>
      <c r="BS868" s="129">
        <f t="shared" ref="BS868" si="16953">K868/K870</f>
        <v>0</v>
      </c>
      <c r="BT868" s="130">
        <f t="shared" ref="BT868" si="16954">L868/L870</f>
        <v>0</v>
      </c>
      <c r="BU868" s="128">
        <f t="shared" ref="BU868" si="16955">M868/M870</f>
        <v>0</v>
      </c>
      <c r="BV868" s="132">
        <f t="shared" ref="BV868" si="16956">N868/N870</f>
        <v>0</v>
      </c>
      <c r="BW868" s="133">
        <f t="shared" ref="BW868" si="16957">O868/O870</f>
        <v>0</v>
      </c>
      <c r="BX868" s="128">
        <f t="shared" ref="BX868" si="16958">P868/P870</f>
        <v>0</v>
      </c>
      <c r="BY868" s="129">
        <f t="shared" ref="BY868" si="16959">Q868/Q870</f>
        <v>0</v>
      </c>
      <c r="BZ868" s="130">
        <f t="shared" ref="BZ868" si="16960">R868/R870</f>
        <v>0</v>
      </c>
      <c r="CA868" s="131">
        <f t="shared" ref="CA868" si="16961">S868/S870</f>
        <v>0</v>
      </c>
      <c r="CB868" s="128">
        <f t="shared" ref="CB868" si="16962">T868/T870</f>
        <v>0</v>
      </c>
      <c r="CC868" s="129">
        <f t="shared" ref="CC868" si="16963">U868/U870</f>
        <v>0</v>
      </c>
      <c r="CD868" s="130">
        <f t="shared" ref="CD868" si="16964">V868/V870</f>
        <v>0</v>
      </c>
      <c r="CE868" s="131">
        <f t="shared" ref="CE868" si="16965">W868/W870</f>
        <v>0</v>
      </c>
      <c r="CF868" s="128">
        <f t="shared" ref="CF868" si="16966">X868/X870</f>
        <v>0</v>
      </c>
      <c r="CG868" s="129">
        <f t="shared" ref="CG868" si="16967">Y868/Y870</f>
        <v>0</v>
      </c>
      <c r="CH868" s="130">
        <f t="shared" ref="CH868" si="16968">Z868/Z870</f>
        <v>0</v>
      </c>
      <c r="CI868" s="128">
        <f t="shared" ref="CI868" si="16969">AA868/AA870</f>
        <v>0</v>
      </c>
      <c r="CJ868" s="134">
        <f t="shared" ref="CJ868" si="16970">AB868/AB870</f>
        <v>0</v>
      </c>
      <c r="CK868" s="135">
        <f t="shared" ref="CK868" si="16971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71">
        <f t="shared" si="16916"/>
        <v>0</v>
      </c>
      <c r="AC869" s="172">
        <f t="shared" si="16917"/>
        <v>0</v>
      </c>
      <c r="BI869" s="136" t="s">
        <v>39</v>
      </c>
      <c r="BJ869" s="128">
        <f>B869/B870</f>
        <v>0</v>
      </c>
      <c r="BK869" s="129">
        <f t="shared" ref="BK869" si="16972">C869/C870</f>
        <v>0</v>
      </c>
      <c r="BL869" s="130">
        <f t="shared" ref="BL869" si="16973">D869/D870</f>
        <v>0</v>
      </c>
      <c r="BM869" s="131">
        <f t="shared" ref="BM869" si="16974">E869/E870</f>
        <v>0</v>
      </c>
      <c r="BN869" s="128">
        <f t="shared" ref="BN869" si="16975">F869/F870</f>
        <v>0</v>
      </c>
      <c r="BO869" s="129">
        <f t="shared" ref="BO869" si="16976">G869/G870</f>
        <v>0</v>
      </c>
      <c r="BP869" s="130">
        <f t="shared" ref="BP869" si="16977">H869/H870</f>
        <v>0</v>
      </c>
      <c r="BQ869" s="131">
        <f t="shared" ref="BQ869" si="16978">I869/I870</f>
        <v>0</v>
      </c>
      <c r="BR869" s="128">
        <f t="shared" ref="BR869" si="16979">J869/J870</f>
        <v>0</v>
      </c>
      <c r="BS869" s="129">
        <f t="shared" ref="BS869" si="16980">K869/K870</f>
        <v>0</v>
      </c>
      <c r="BT869" s="130">
        <f t="shared" ref="BT869" si="16981">L869/L870</f>
        <v>0</v>
      </c>
      <c r="BU869" s="128">
        <f t="shared" ref="BU869" si="16982">M869/M870</f>
        <v>0</v>
      </c>
      <c r="BV869" s="132">
        <f t="shared" ref="BV869" si="16983">N869/N870</f>
        <v>0</v>
      </c>
      <c r="BW869" s="133">
        <f t="shared" ref="BW869" si="16984">O869/O870</f>
        <v>0</v>
      </c>
      <c r="BX869" s="128">
        <f t="shared" ref="BX869" si="16985">P869/P870</f>
        <v>0</v>
      </c>
      <c r="BY869" s="129">
        <f t="shared" ref="BY869" si="16986">Q869/Q870</f>
        <v>0</v>
      </c>
      <c r="BZ869" s="130">
        <f t="shared" ref="BZ869" si="16987">R869/R870</f>
        <v>0</v>
      </c>
      <c r="CA869" s="131">
        <f t="shared" ref="CA869" si="16988">S869/S870</f>
        <v>0</v>
      </c>
      <c r="CB869" s="128">
        <f t="shared" ref="CB869" si="16989">T869/T870</f>
        <v>0</v>
      </c>
      <c r="CC869" s="129">
        <f t="shared" ref="CC869" si="16990">U869/U870</f>
        <v>0</v>
      </c>
      <c r="CD869" s="130">
        <f t="shared" ref="CD869" si="16991">V869/V870</f>
        <v>0</v>
      </c>
      <c r="CE869" s="131">
        <f t="shared" ref="CE869" si="16992">W869/W870</f>
        <v>0</v>
      </c>
      <c r="CF869" s="128">
        <f t="shared" ref="CF869" si="16993">X869/X870</f>
        <v>0</v>
      </c>
      <c r="CG869" s="129">
        <f t="shared" ref="CG869" si="16994">Y869/Y870</f>
        <v>0</v>
      </c>
      <c r="CH869" s="130">
        <f t="shared" ref="CH869" si="16995">Z869/Z870</f>
        <v>0</v>
      </c>
      <c r="CI869" s="128">
        <f t="shared" ref="CI869" si="16996">AA869/AA870</f>
        <v>0</v>
      </c>
      <c r="CJ869" s="134">
        <f t="shared" ref="CJ869" si="16997">AB869/AB870</f>
        <v>0</v>
      </c>
      <c r="CK869" s="135">
        <f t="shared" ref="CK869" si="16998">AC869/AC870</f>
        <v>0</v>
      </c>
    </row>
    <row r="870" spans="1:89" ht="14.25" thickTop="1" thickBot="1" x14ac:dyDescent="0.25">
      <c r="A870" s="266" t="s">
        <v>13</v>
      </c>
      <c r="B870" s="20">
        <f t="shared" ref="B870:AA870" si="16999">SUM(B847:B869)</f>
        <v>14805</v>
      </c>
      <c r="C870" s="21">
        <f t="shared" si="16999"/>
        <v>15501</v>
      </c>
      <c r="D870" s="20">
        <f t="shared" si="16999"/>
        <v>6925</v>
      </c>
      <c r="E870" s="21">
        <f t="shared" si="16999"/>
        <v>7105</v>
      </c>
      <c r="F870" s="20">
        <f t="shared" si="16999"/>
        <v>17198</v>
      </c>
      <c r="G870" s="21">
        <f t="shared" si="16999"/>
        <v>17121</v>
      </c>
      <c r="H870" s="20">
        <f t="shared" si="16999"/>
        <v>21991</v>
      </c>
      <c r="I870" s="21">
        <f t="shared" si="16999"/>
        <v>23878</v>
      </c>
      <c r="J870" s="20">
        <f t="shared" si="16999"/>
        <v>4054</v>
      </c>
      <c r="K870" s="21">
        <f t="shared" si="16999"/>
        <v>3900</v>
      </c>
      <c r="L870" s="20">
        <f t="shared" si="16999"/>
        <v>12910</v>
      </c>
      <c r="M870" s="21">
        <f t="shared" si="16999"/>
        <v>12482</v>
      </c>
      <c r="N870" s="20">
        <f t="shared" si="16999"/>
        <v>23783</v>
      </c>
      <c r="O870" s="21">
        <f t="shared" si="16999"/>
        <v>23342</v>
      </c>
      <c r="P870" s="20">
        <f t="shared" si="16999"/>
        <v>12286</v>
      </c>
      <c r="Q870" s="21">
        <f t="shared" si="16999"/>
        <v>11539</v>
      </c>
      <c r="R870" s="20">
        <f t="shared" si="16999"/>
        <v>15680</v>
      </c>
      <c r="S870" s="21">
        <f t="shared" si="16999"/>
        <v>15284</v>
      </c>
      <c r="T870" s="20">
        <f t="shared" si="16999"/>
        <v>3883</v>
      </c>
      <c r="U870" s="21">
        <f t="shared" si="16999"/>
        <v>4017</v>
      </c>
      <c r="V870" s="20">
        <f t="shared" si="16999"/>
        <v>12858</v>
      </c>
      <c r="W870" s="21">
        <f t="shared" si="16999"/>
        <v>14017</v>
      </c>
      <c r="X870" s="20">
        <f t="shared" si="16999"/>
        <v>10512</v>
      </c>
      <c r="Y870" s="21">
        <f t="shared" si="16999"/>
        <v>6563</v>
      </c>
      <c r="Z870" s="20">
        <f t="shared" si="16999"/>
        <v>22514</v>
      </c>
      <c r="AA870" s="21">
        <f t="shared" si="16999"/>
        <v>24358</v>
      </c>
      <c r="AB870" s="173">
        <f t="shared" ref="AB870:AC870" si="17000">SUM(AB846:AB869)</f>
        <v>179399</v>
      </c>
      <c r="AC870" s="174">
        <f t="shared" si="17000"/>
        <v>179107</v>
      </c>
      <c r="BI870" s="266" t="s">
        <v>13</v>
      </c>
      <c r="BJ870" s="154">
        <f>SUM(BJ846:BJ869)</f>
        <v>1</v>
      </c>
      <c r="BK870" s="155">
        <f t="shared" ref="BK870:CK870" si="17001">SUM(BK846:BK869)</f>
        <v>1</v>
      </c>
      <c r="BL870" s="154">
        <f t="shared" si="17001"/>
        <v>0.99999999999999989</v>
      </c>
      <c r="BM870" s="155">
        <f t="shared" si="17001"/>
        <v>0.99999999999999989</v>
      </c>
      <c r="BN870" s="154">
        <f t="shared" si="17001"/>
        <v>0.99999999999999989</v>
      </c>
      <c r="BO870" s="155">
        <f t="shared" si="17001"/>
        <v>1</v>
      </c>
      <c r="BP870" s="154">
        <f t="shared" si="17001"/>
        <v>1</v>
      </c>
      <c r="BQ870" s="155">
        <f t="shared" si="17001"/>
        <v>1</v>
      </c>
      <c r="BR870" s="154">
        <f t="shared" si="17001"/>
        <v>0.99999999999999989</v>
      </c>
      <c r="BS870" s="155">
        <f t="shared" si="17001"/>
        <v>1</v>
      </c>
      <c r="BT870" s="154">
        <f t="shared" si="17001"/>
        <v>1.0000000000000002</v>
      </c>
      <c r="BU870" s="155">
        <f t="shared" si="17001"/>
        <v>1.0000000000000002</v>
      </c>
      <c r="BV870" s="154">
        <f t="shared" si="17001"/>
        <v>1</v>
      </c>
      <c r="BW870" s="155">
        <f t="shared" si="17001"/>
        <v>1</v>
      </c>
      <c r="BX870" s="154">
        <f t="shared" si="17001"/>
        <v>1</v>
      </c>
      <c r="BY870" s="155">
        <f t="shared" si="17001"/>
        <v>1</v>
      </c>
      <c r="BZ870" s="154">
        <f t="shared" si="17001"/>
        <v>0.99999999999999989</v>
      </c>
      <c r="CA870" s="155">
        <f t="shared" si="17001"/>
        <v>1</v>
      </c>
      <c r="CB870" s="154">
        <f t="shared" si="17001"/>
        <v>0.99999999999999978</v>
      </c>
      <c r="CC870" s="155">
        <f t="shared" si="17001"/>
        <v>1</v>
      </c>
      <c r="CD870" s="154">
        <f t="shared" si="17001"/>
        <v>1</v>
      </c>
      <c r="CE870" s="155">
        <f t="shared" si="17001"/>
        <v>1</v>
      </c>
      <c r="CF870" s="154">
        <f t="shared" si="17001"/>
        <v>0.99999999999999978</v>
      </c>
      <c r="CG870" s="155">
        <f t="shared" si="17001"/>
        <v>0.99999999999999989</v>
      </c>
      <c r="CH870" s="154">
        <f t="shared" si="17001"/>
        <v>1</v>
      </c>
      <c r="CI870" s="155">
        <f t="shared" si="17001"/>
        <v>0.99999999999999989</v>
      </c>
      <c r="CJ870" s="154">
        <f t="shared" si="17001"/>
        <v>1.0000000000000002</v>
      </c>
      <c r="CK870" s="155">
        <f t="shared" si="17001"/>
        <v>1</v>
      </c>
    </row>
    <row r="871" spans="1:89" ht="13.5" thickTop="1" x14ac:dyDescent="0.2">
      <c r="A871" s="186"/>
    </row>
    <row r="873" spans="1:89" x14ac:dyDescent="0.2">
      <c r="A873" s="300">
        <f>+A842+1</f>
        <v>44590</v>
      </c>
      <c r="B873" s="300"/>
      <c r="C873" s="300"/>
      <c r="D873" s="300"/>
      <c r="BI873" s="305">
        <f>+BI811+2</f>
        <v>44590</v>
      </c>
      <c r="BJ873" s="305"/>
      <c r="BK873" s="305"/>
      <c r="BL873" s="305"/>
    </row>
    <row r="874" spans="1:89" ht="13.5" thickBot="1" x14ac:dyDescent="0.25">
      <c r="AE874" s="269" t="s">
        <v>84</v>
      </c>
    </row>
    <row r="875" spans="1:89" ht="14.25" thickTop="1" thickBot="1" x14ac:dyDescent="0.25">
      <c r="A875" s="296" t="s">
        <v>0</v>
      </c>
      <c r="B875" s="298" t="s">
        <v>1</v>
      </c>
      <c r="C875" s="299"/>
      <c r="D875" s="298" t="s">
        <v>2</v>
      </c>
      <c r="E875" s="299"/>
      <c r="F875" s="298" t="s">
        <v>3</v>
      </c>
      <c r="G875" s="299"/>
      <c r="H875" s="298" t="s">
        <v>4</v>
      </c>
      <c r="I875" s="299"/>
      <c r="J875" s="298" t="s">
        <v>5</v>
      </c>
      <c r="K875" s="299"/>
      <c r="L875" s="298" t="s">
        <v>6</v>
      </c>
      <c r="M875" s="299"/>
      <c r="N875" s="298" t="s">
        <v>7</v>
      </c>
      <c r="O875" s="299"/>
      <c r="P875" s="298" t="s">
        <v>8</v>
      </c>
      <c r="Q875" s="299"/>
      <c r="R875" s="298" t="s">
        <v>9</v>
      </c>
      <c r="S875" s="299"/>
      <c r="T875" s="298" t="s">
        <v>10</v>
      </c>
      <c r="U875" s="299"/>
      <c r="V875" s="298" t="s">
        <v>11</v>
      </c>
      <c r="W875" s="299"/>
      <c r="X875" s="298" t="s">
        <v>12</v>
      </c>
      <c r="Y875" s="299"/>
      <c r="Z875" s="301" t="s">
        <v>40</v>
      </c>
      <c r="AA875" s="302"/>
      <c r="AB875" s="303" t="s">
        <v>41</v>
      </c>
      <c r="AC875" s="304"/>
      <c r="AE875" s="296" t="s">
        <v>0</v>
      </c>
      <c r="AF875" s="298" t="s">
        <v>1</v>
      </c>
      <c r="AG875" s="299"/>
      <c r="AH875" s="298" t="s">
        <v>2</v>
      </c>
      <c r="AI875" s="299"/>
      <c r="AJ875" s="298" t="s">
        <v>3</v>
      </c>
      <c r="AK875" s="299"/>
      <c r="AL875" s="298" t="s">
        <v>4</v>
      </c>
      <c r="AM875" s="299"/>
      <c r="AN875" s="298" t="s">
        <v>5</v>
      </c>
      <c r="AO875" s="299"/>
      <c r="AP875" s="298" t="s">
        <v>6</v>
      </c>
      <c r="AQ875" s="299"/>
      <c r="AR875" s="298" t="s">
        <v>7</v>
      </c>
      <c r="AS875" s="299"/>
      <c r="AT875" s="298" t="s">
        <v>8</v>
      </c>
      <c r="AU875" s="299"/>
      <c r="AV875" s="298" t="s">
        <v>9</v>
      </c>
      <c r="AW875" s="299"/>
      <c r="AX875" s="298" t="s">
        <v>10</v>
      </c>
      <c r="AY875" s="299"/>
      <c r="AZ875" s="298" t="s">
        <v>11</v>
      </c>
      <c r="BA875" s="299"/>
      <c r="BB875" s="298" t="s">
        <v>12</v>
      </c>
      <c r="BC875" s="299"/>
      <c r="BD875" s="301" t="s">
        <v>40</v>
      </c>
      <c r="BE875" s="302"/>
      <c r="BF875" s="303" t="s">
        <v>41</v>
      </c>
      <c r="BG875" s="304"/>
      <c r="BI875" s="296" t="s">
        <v>0</v>
      </c>
      <c r="BJ875" s="298" t="s">
        <v>1</v>
      </c>
      <c r="BK875" s="299"/>
      <c r="BL875" s="298" t="s">
        <v>2</v>
      </c>
      <c r="BM875" s="299"/>
      <c r="BN875" s="298" t="s">
        <v>3</v>
      </c>
      <c r="BO875" s="299"/>
      <c r="BP875" s="298" t="s">
        <v>4</v>
      </c>
      <c r="BQ875" s="299"/>
      <c r="BR875" s="298" t="s">
        <v>5</v>
      </c>
      <c r="BS875" s="299"/>
      <c r="BT875" s="298" t="s">
        <v>6</v>
      </c>
      <c r="BU875" s="299"/>
      <c r="BV875" s="298" t="s">
        <v>7</v>
      </c>
      <c r="BW875" s="299"/>
      <c r="BX875" s="298" t="s">
        <v>8</v>
      </c>
      <c r="BY875" s="299"/>
      <c r="BZ875" s="298" t="s">
        <v>9</v>
      </c>
      <c r="CA875" s="299"/>
      <c r="CB875" s="298" t="s">
        <v>10</v>
      </c>
      <c r="CC875" s="299"/>
      <c r="CD875" s="298" t="s">
        <v>11</v>
      </c>
      <c r="CE875" s="299"/>
      <c r="CF875" s="298" t="s">
        <v>12</v>
      </c>
      <c r="CG875" s="299"/>
      <c r="CH875" s="301" t="s">
        <v>40</v>
      </c>
      <c r="CI875" s="302"/>
      <c r="CJ875" s="298" t="s">
        <v>41</v>
      </c>
      <c r="CK875" s="299"/>
    </row>
    <row r="876" spans="1:89" ht="15" thickTop="1" thickBot="1" x14ac:dyDescent="0.3">
      <c r="A876" s="297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75" t="s">
        <v>14</v>
      </c>
      <c r="AC876" s="176" t="s">
        <v>15</v>
      </c>
      <c r="AE876" s="297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75" t="s">
        <v>14</v>
      </c>
      <c r="BG876" s="176" t="s">
        <v>15</v>
      </c>
      <c r="BI876" s="297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85"/>
      <c r="D877" s="126"/>
      <c r="E877" s="179"/>
      <c r="F877" s="125"/>
      <c r="G877" s="127"/>
      <c r="H877" s="126"/>
      <c r="I877" s="179"/>
      <c r="J877" s="125"/>
      <c r="K877" s="127"/>
      <c r="L877" s="126"/>
      <c r="M877" s="125"/>
      <c r="N877" s="178"/>
      <c r="O877" s="180"/>
      <c r="P877" s="125"/>
      <c r="Q877" s="127"/>
      <c r="R877" s="126"/>
      <c r="S877" s="179"/>
      <c r="T877" s="125"/>
      <c r="U877" s="127"/>
      <c r="V877" s="126"/>
      <c r="W877" s="179"/>
      <c r="X877" s="125"/>
      <c r="Y877" s="127"/>
      <c r="Z877" s="183"/>
      <c r="AA877" s="184"/>
      <c r="AB877" s="169">
        <f>B877+D877+F877+H877+J877+L877+N877+P877+R877+T877+V877+X877+Z877</f>
        <v>0</v>
      </c>
      <c r="AC877" s="170">
        <f>C877+E877+G877+I877+K877+M877+O877+Q877+S877+U877+W877+Y877+AA877</f>
        <v>0</v>
      </c>
      <c r="AE877" s="272" t="str">
        <f>$AE$9</f>
        <v>07:00 - 07:59</v>
      </c>
      <c r="AF877" s="125">
        <f>SUMIF($A$9:$A$32,$AE877,B$877:B$900)</f>
        <v>979</v>
      </c>
      <c r="AG877" s="185">
        <f t="shared" ref="AG877:AV879" si="17002">SUMIF($A$9:$A$32,$AE877,C$877:C$900)</f>
        <v>725</v>
      </c>
      <c r="AH877" s="126">
        <f t="shared" si="17002"/>
        <v>361</v>
      </c>
      <c r="AI877" s="179">
        <f t="shared" si="17002"/>
        <v>323</v>
      </c>
      <c r="AJ877" s="125">
        <f t="shared" si="17002"/>
        <v>1259</v>
      </c>
      <c r="AK877" s="127">
        <f t="shared" si="17002"/>
        <v>767</v>
      </c>
      <c r="AL877" s="126">
        <f t="shared" si="17002"/>
        <v>1370</v>
      </c>
      <c r="AM877" s="179">
        <f t="shared" si="17002"/>
        <v>1252</v>
      </c>
      <c r="AN877" s="125">
        <f t="shared" si="17002"/>
        <v>87</v>
      </c>
      <c r="AO877" s="127">
        <f t="shared" si="17002"/>
        <v>301</v>
      </c>
      <c r="AP877" s="126">
        <f t="shared" si="17002"/>
        <v>459</v>
      </c>
      <c r="AQ877" s="125">
        <f t="shared" si="17002"/>
        <v>845</v>
      </c>
      <c r="AR877" s="178">
        <f t="shared" si="17002"/>
        <v>1295</v>
      </c>
      <c r="AS877" s="180">
        <f t="shared" si="17002"/>
        <v>1520</v>
      </c>
      <c r="AT877" s="125">
        <f t="shared" si="17002"/>
        <v>750</v>
      </c>
      <c r="AU877" s="127">
        <f t="shared" si="17002"/>
        <v>701</v>
      </c>
      <c r="AV877" s="126">
        <f t="shared" si="17002"/>
        <v>1033</v>
      </c>
      <c r="AW877" s="179">
        <f t="shared" ref="AW877:BE879" si="17003">SUMIF($A$9:$A$32,$AE877,S$877:S$900)</f>
        <v>853</v>
      </c>
      <c r="AX877" s="125">
        <f t="shared" si="17003"/>
        <v>188</v>
      </c>
      <c r="AY877" s="127">
        <f t="shared" si="17003"/>
        <v>257</v>
      </c>
      <c r="AZ877" s="126">
        <f t="shared" si="17003"/>
        <v>450</v>
      </c>
      <c r="BA877" s="179">
        <f t="shared" si="17003"/>
        <v>798</v>
      </c>
      <c r="BB877" s="125">
        <f t="shared" si="17003"/>
        <v>695</v>
      </c>
      <c r="BC877" s="127">
        <f t="shared" si="17003"/>
        <v>482</v>
      </c>
      <c r="BD877" s="183">
        <f t="shared" si="17003"/>
        <v>1242</v>
      </c>
      <c r="BE877" s="184">
        <f t="shared" si="17003"/>
        <v>1067</v>
      </c>
      <c r="BF877" s="169">
        <f>AF877+AH877+AJ877+AL877+AN877+AP877+AR877+AT877+AV877+AX877+AZ877+BB877+BD877</f>
        <v>10168</v>
      </c>
      <c r="BG877" s="170">
        <f>AG877+AI877+AK877+AM877+AO877+AQ877+AS877+AU877+AW877+AY877+BA877+BC877+BE877</f>
        <v>9891</v>
      </c>
      <c r="BI877" s="124" t="s">
        <v>16</v>
      </c>
      <c r="BJ877" s="128">
        <f>B877/B901</f>
        <v>0</v>
      </c>
      <c r="BK877" s="129">
        <f t="shared" ref="BK877" si="17004">C877/C901</f>
        <v>0</v>
      </c>
      <c r="BL877" s="130">
        <f t="shared" ref="BL877" si="17005">D877/D901</f>
        <v>0</v>
      </c>
      <c r="BM877" s="131">
        <f t="shared" ref="BM877" si="17006">E877/E901</f>
        <v>0</v>
      </c>
      <c r="BN877" s="128">
        <f t="shared" ref="BN877" si="17007">F877/F901</f>
        <v>0</v>
      </c>
      <c r="BO877" s="129">
        <f t="shared" ref="BO877" si="17008">G877/G901</f>
        <v>0</v>
      </c>
      <c r="BP877" s="130">
        <f t="shared" ref="BP877" si="17009">H877/H901</f>
        <v>0</v>
      </c>
      <c r="BQ877" s="131">
        <f t="shared" ref="BQ877" si="17010">I877/I901</f>
        <v>0</v>
      </c>
      <c r="BR877" s="128">
        <f t="shared" ref="BR877" si="17011">J877/J901</f>
        <v>0</v>
      </c>
      <c r="BS877" s="129">
        <f t="shared" ref="BS877" si="17012">K877/K901</f>
        <v>0</v>
      </c>
      <c r="BT877" s="130">
        <f t="shared" ref="BT877" si="17013">L877/L901</f>
        <v>0</v>
      </c>
      <c r="BU877" s="128">
        <f t="shared" ref="BU877" si="17014">M877/M901</f>
        <v>0</v>
      </c>
      <c r="BV877" s="132">
        <f t="shared" ref="BV877" si="17015">N877/N901</f>
        <v>0</v>
      </c>
      <c r="BW877" s="133">
        <f t="shared" ref="BW877" si="17016">O877/O901</f>
        <v>0</v>
      </c>
      <c r="BX877" s="128">
        <f t="shared" ref="BX877" si="17017">P877/P901</f>
        <v>0</v>
      </c>
      <c r="BY877" s="129">
        <f t="shared" ref="BY877" si="17018">Q877/Q901</f>
        <v>0</v>
      </c>
      <c r="BZ877" s="130">
        <f t="shared" ref="BZ877" si="17019">R877/R901</f>
        <v>0</v>
      </c>
      <c r="CA877" s="131">
        <f t="shared" ref="CA877" si="17020">S877/S901</f>
        <v>0</v>
      </c>
      <c r="CB877" s="128">
        <f t="shared" ref="CB877" si="17021">T877/T901</f>
        <v>0</v>
      </c>
      <c r="CC877" s="129">
        <f t="shared" ref="CC877" si="17022">U877/U901</f>
        <v>0</v>
      </c>
      <c r="CD877" s="130">
        <f t="shared" ref="CD877" si="17023">V877/V901</f>
        <v>0</v>
      </c>
      <c r="CE877" s="131">
        <f t="shared" ref="CE877" si="17024">W877/W901</f>
        <v>0</v>
      </c>
      <c r="CF877" s="128">
        <f t="shared" ref="CF877" si="17025">X877/X901</f>
        <v>0</v>
      </c>
      <c r="CG877" s="129">
        <f t="shared" ref="CG877" si="17026">Y877/Y901</f>
        <v>0</v>
      </c>
      <c r="CH877" s="130">
        <f t="shared" ref="CH877" si="17027">Z877/Z901</f>
        <v>0</v>
      </c>
      <c r="CI877" s="128">
        <f t="shared" ref="CI877" si="17028">AA877/AA901</f>
        <v>0</v>
      </c>
      <c r="CJ877" s="134">
        <f t="shared" ref="CJ877" si="17029">AB877/AB901</f>
        <v>0</v>
      </c>
      <c r="CK877" s="135">
        <f t="shared" ref="CK877" si="17030">AC877/AC901</f>
        <v>0</v>
      </c>
    </row>
    <row r="878" spans="1:89" x14ac:dyDescent="0.2">
      <c r="A878" s="136" t="s">
        <v>17</v>
      </c>
      <c r="B878" s="188">
        <v>139</v>
      </c>
      <c r="C878" s="189">
        <v>0</v>
      </c>
      <c r="D878" s="190">
        <v>66</v>
      </c>
      <c r="E878" s="191">
        <v>0</v>
      </c>
      <c r="F878" s="188">
        <v>263</v>
      </c>
      <c r="G878" s="192">
        <v>11</v>
      </c>
      <c r="H878" s="190">
        <v>173</v>
      </c>
      <c r="I878" s="191">
        <v>20</v>
      </c>
      <c r="J878" s="188">
        <v>4</v>
      </c>
      <c r="K878" s="192">
        <v>6</v>
      </c>
      <c r="L878" s="190">
        <v>10</v>
      </c>
      <c r="M878" s="188">
        <v>19</v>
      </c>
      <c r="N878" s="193">
        <v>66</v>
      </c>
      <c r="O878" s="194">
        <v>51</v>
      </c>
      <c r="P878" s="188">
        <v>21</v>
      </c>
      <c r="Q878" s="192">
        <v>42</v>
      </c>
      <c r="R878" s="190">
        <v>10</v>
      </c>
      <c r="S878" s="191">
        <v>32</v>
      </c>
      <c r="T878" s="188">
        <v>0</v>
      </c>
      <c r="U878" s="192">
        <v>5</v>
      </c>
      <c r="V878" s="190">
        <v>7</v>
      </c>
      <c r="W878" s="191">
        <v>0</v>
      </c>
      <c r="X878" s="188">
        <v>3</v>
      </c>
      <c r="Y878" s="192">
        <v>0</v>
      </c>
      <c r="Z878" s="190">
        <v>0</v>
      </c>
      <c r="AA878" s="188">
        <v>0</v>
      </c>
      <c r="AB878" s="171">
        <f t="shared" ref="AB878:AB900" si="17031">SUM(B878,D878,F878,H878,J878,L878,N878,P878,R878,T878,V878,X878,Z878)</f>
        <v>762</v>
      </c>
      <c r="AC878" s="172">
        <f t="shared" ref="AC878:AC900" si="17032">SUM(C878,E878,G878,I878,K878,M878,O878,Q878,S878,U878,W878,Y878,AA878)</f>
        <v>186</v>
      </c>
      <c r="AE878" s="274" t="str">
        <f>$AE$10</f>
        <v>08:00 - 08:59</v>
      </c>
      <c r="AF878" s="125">
        <f>SUMIF($A$9:$A$32,$AE878,B$877:B$900)</f>
        <v>1008</v>
      </c>
      <c r="AG878" s="189">
        <f t="shared" si="17002"/>
        <v>688</v>
      </c>
      <c r="AH878" s="190">
        <f t="shared" si="17002"/>
        <v>329</v>
      </c>
      <c r="AI878" s="191">
        <f t="shared" si="17002"/>
        <v>321</v>
      </c>
      <c r="AJ878" s="275">
        <f t="shared" si="17002"/>
        <v>1179</v>
      </c>
      <c r="AK878" s="192">
        <f t="shared" si="17002"/>
        <v>701</v>
      </c>
      <c r="AL878" s="190">
        <f t="shared" si="17002"/>
        <v>1341</v>
      </c>
      <c r="AM878" s="191">
        <f t="shared" si="17002"/>
        <v>1313</v>
      </c>
      <c r="AN878" s="275">
        <f t="shared" si="17002"/>
        <v>97</v>
      </c>
      <c r="AO878" s="192">
        <f t="shared" si="17002"/>
        <v>290</v>
      </c>
      <c r="AP878" s="190">
        <f t="shared" si="17002"/>
        <v>384</v>
      </c>
      <c r="AQ878" s="275">
        <f t="shared" si="17002"/>
        <v>939</v>
      </c>
      <c r="AR878" s="193">
        <f t="shared" si="17002"/>
        <v>1144</v>
      </c>
      <c r="AS878" s="194">
        <f t="shared" si="17002"/>
        <v>1468</v>
      </c>
      <c r="AT878" s="275">
        <f t="shared" si="17002"/>
        <v>705</v>
      </c>
      <c r="AU878" s="192">
        <f t="shared" si="17002"/>
        <v>533</v>
      </c>
      <c r="AV878" s="190">
        <f t="shared" si="17002"/>
        <v>941</v>
      </c>
      <c r="AW878" s="191">
        <f t="shared" si="17003"/>
        <v>696</v>
      </c>
      <c r="AX878" s="275">
        <f t="shared" si="17003"/>
        <v>95</v>
      </c>
      <c r="AY878" s="192">
        <f t="shared" si="17003"/>
        <v>276</v>
      </c>
      <c r="AZ878" s="190">
        <f t="shared" si="17003"/>
        <v>368</v>
      </c>
      <c r="BA878" s="191">
        <f t="shared" si="17003"/>
        <v>943</v>
      </c>
      <c r="BB878" s="275">
        <f t="shared" si="17003"/>
        <v>570</v>
      </c>
      <c r="BC878" s="192">
        <f t="shared" si="17003"/>
        <v>412</v>
      </c>
      <c r="BD878" s="190">
        <f t="shared" si="17003"/>
        <v>1215</v>
      </c>
      <c r="BE878" s="275">
        <f t="shared" si="17003"/>
        <v>1117</v>
      </c>
      <c r="BF878" s="171">
        <f>SUM(AF878,AH878,AJ878,AL878,AN878,AP878,AR878,AT878,AV878,AX878,AZ878,BB878,BD878)</f>
        <v>9376</v>
      </c>
      <c r="BG878" s="172">
        <f>SUM(AG878,AI878,AK878,AM878,AO878,AQ878,AS878,AU878,AW878,AY878,BA878,BC878,BE878)</f>
        <v>9697</v>
      </c>
      <c r="BI878" s="136" t="s">
        <v>17</v>
      </c>
      <c r="BJ878" s="128">
        <f>B878/B901</f>
        <v>1.1074814755796351E-2</v>
      </c>
      <c r="BK878" s="129">
        <f t="shared" ref="BK878" si="17033">C878/C901</f>
        <v>0</v>
      </c>
      <c r="BL878" s="130">
        <f t="shared" ref="BL878" si="17034">D878/D901</f>
        <v>1.2948793407886992E-2</v>
      </c>
      <c r="BM878" s="131">
        <f t="shared" ref="BM878" si="17035">E878/E901</f>
        <v>0</v>
      </c>
      <c r="BN878" s="128">
        <f t="shared" ref="BN878" si="17036">F878/F901</f>
        <v>1.9270222743259086E-2</v>
      </c>
      <c r="BO878" s="129">
        <f t="shared" ref="BO878" si="17037">G878/G901</f>
        <v>6.3536071160399704E-4</v>
      </c>
      <c r="BP878" s="130">
        <f t="shared" ref="BP878" si="17038">H878/H901</f>
        <v>8.906965968182053E-3</v>
      </c>
      <c r="BQ878" s="131">
        <f t="shared" ref="BQ878" si="17039">I878/I901</f>
        <v>8.697164724299878E-4</v>
      </c>
      <c r="BR878" s="128">
        <f t="shared" ref="BR878" si="17040">J878/J901</f>
        <v>1.3937282229965157E-3</v>
      </c>
      <c r="BS878" s="129">
        <f t="shared" ref="BS878" si="17041">K878/K901</f>
        <v>2.4529844644317253E-3</v>
      </c>
      <c r="BT878" s="130">
        <f t="shared" ref="BT878" si="17042">L878/L901</f>
        <v>1.0320982557539477E-3</v>
      </c>
      <c r="BU878" s="128">
        <f t="shared" ref="BU878" si="17043">M878/M901</f>
        <v>2.2077620264931443E-3</v>
      </c>
      <c r="BV878" s="132">
        <f t="shared" ref="BV878" si="17044">N878/N901</f>
        <v>3.1422586174062084E-3</v>
      </c>
      <c r="BW878" s="133">
        <f t="shared" ref="BW878" si="17045">O878/O901</f>
        <v>2.701700482068125E-3</v>
      </c>
      <c r="BX878" s="128">
        <f t="shared" ref="BX878" si="17046">P878/P901</f>
        <v>1.9973368841544607E-3</v>
      </c>
      <c r="BY878" s="129">
        <f t="shared" ref="BY878" si="17047">Q878/Q901</f>
        <v>4.9394331412442663E-3</v>
      </c>
      <c r="BZ878" s="130">
        <f t="shared" ref="BZ878" si="17048">R878/R901</f>
        <v>6.9352937096886058E-4</v>
      </c>
      <c r="CA878" s="131">
        <f t="shared" ref="CA878" si="17049">S878/S901</f>
        <v>2.5113796892167633E-3</v>
      </c>
      <c r="CB878" s="128">
        <f t="shared" ref="CB878" si="17050">T878/T901</f>
        <v>0</v>
      </c>
      <c r="CC878" s="129">
        <f t="shared" ref="CC878" si="17051">U878/U901</f>
        <v>2.2967386311437757E-3</v>
      </c>
      <c r="CD878" s="130">
        <f t="shared" ref="CD878" si="17052">V878/V901</f>
        <v>6.3717458583651917E-4</v>
      </c>
      <c r="CE878" s="131">
        <f t="shared" ref="CE878" si="17053">W878/W901</f>
        <v>0</v>
      </c>
      <c r="CF878" s="128">
        <f t="shared" ref="CF878" si="17054">X878/X901</f>
        <v>3.2428926602529458E-4</v>
      </c>
      <c r="CG878" s="129">
        <f t="shared" ref="CG878" si="17055">Y878/Y901</f>
        <v>0</v>
      </c>
      <c r="CH878" s="130">
        <f t="shared" ref="CH878" si="17056">Z878/Z901</f>
        <v>0</v>
      </c>
      <c r="CI878" s="128">
        <f t="shared" ref="CI878" si="17057">AA878/AA901</f>
        <v>0</v>
      </c>
      <c r="CJ878" s="134">
        <f t="shared" ref="CJ878" si="17058">AB878/AB901</f>
        <v>5.0251587673193219E-3</v>
      </c>
      <c r="CK878" s="135">
        <f t="shared" ref="CK878" si="17059">AC878/AC901</f>
        <v>1.2292156810912263E-3</v>
      </c>
    </row>
    <row r="879" spans="1:89" ht="13.5" thickBot="1" x14ac:dyDescent="0.25">
      <c r="A879" s="145" t="s">
        <v>18</v>
      </c>
      <c r="B879" s="195">
        <v>557</v>
      </c>
      <c r="C879" s="196">
        <v>0</v>
      </c>
      <c r="D879" s="197">
        <v>292</v>
      </c>
      <c r="E879" s="198">
        <v>75</v>
      </c>
      <c r="F879" s="195">
        <v>1357</v>
      </c>
      <c r="G879" s="199">
        <v>226</v>
      </c>
      <c r="H879" s="197">
        <v>865</v>
      </c>
      <c r="I879" s="198">
        <v>301</v>
      </c>
      <c r="J879" s="195">
        <v>45</v>
      </c>
      <c r="K879" s="199">
        <v>86</v>
      </c>
      <c r="L879" s="197">
        <v>187</v>
      </c>
      <c r="M879" s="195">
        <v>327</v>
      </c>
      <c r="N879" s="200">
        <v>632</v>
      </c>
      <c r="O879" s="201">
        <v>781</v>
      </c>
      <c r="P879" s="195">
        <v>303</v>
      </c>
      <c r="Q879" s="199">
        <v>426</v>
      </c>
      <c r="R879" s="197">
        <v>418</v>
      </c>
      <c r="S879" s="198">
        <v>454</v>
      </c>
      <c r="T879" s="195">
        <v>36</v>
      </c>
      <c r="U879" s="199">
        <v>203</v>
      </c>
      <c r="V879" s="197">
        <v>184</v>
      </c>
      <c r="W879" s="198">
        <v>499</v>
      </c>
      <c r="X879" s="195">
        <v>297</v>
      </c>
      <c r="Y879" s="199">
        <v>237</v>
      </c>
      <c r="Z879" s="197">
        <v>692</v>
      </c>
      <c r="AA879" s="195">
        <v>440</v>
      </c>
      <c r="AB879" s="171">
        <f t="shared" si="17031"/>
        <v>5865</v>
      </c>
      <c r="AC879" s="172">
        <f t="shared" si="17032"/>
        <v>4055</v>
      </c>
      <c r="AE879" s="272">
        <f>$AE$11</f>
        <v>0</v>
      </c>
      <c r="AF879" s="125">
        <f>SUMIF($A$9:$A$32,$AE879,B$877:B$900)</f>
        <v>0</v>
      </c>
      <c r="AG879" s="196">
        <f t="shared" si="17002"/>
        <v>0</v>
      </c>
      <c r="AH879" s="197">
        <f t="shared" si="17002"/>
        <v>0</v>
      </c>
      <c r="AI879" s="198">
        <f t="shared" si="17002"/>
        <v>0</v>
      </c>
      <c r="AJ879" s="195">
        <f t="shared" si="17002"/>
        <v>0</v>
      </c>
      <c r="AK879" s="199">
        <f t="shared" si="17002"/>
        <v>0</v>
      </c>
      <c r="AL879" s="197">
        <f t="shared" si="17002"/>
        <v>0</v>
      </c>
      <c r="AM879" s="198">
        <f t="shared" si="17002"/>
        <v>0</v>
      </c>
      <c r="AN879" s="195">
        <f t="shared" si="17002"/>
        <v>0</v>
      </c>
      <c r="AO879" s="199">
        <f t="shared" si="17002"/>
        <v>0</v>
      </c>
      <c r="AP879" s="197">
        <f t="shared" si="17002"/>
        <v>0</v>
      </c>
      <c r="AQ879" s="195">
        <f t="shared" si="17002"/>
        <v>0</v>
      </c>
      <c r="AR879" s="200">
        <f t="shared" si="17002"/>
        <v>0</v>
      </c>
      <c r="AS879" s="201">
        <f t="shared" si="17002"/>
        <v>0</v>
      </c>
      <c r="AT879" s="195">
        <f t="shared" si="17002"/>
        <v>0</v>
      </c>
      <c r="AU879" s="199">
        <f t="shared" si="17002"/>
        <v>0</v>
      </c>
      <c r="AV879" s="197">
        <f t="shared" si="17002"/>
        <v>0</v>
      </c>
      <c r="AW879" s="198">
        <f t="shared" si="17003"/>
        <v>0</v>
      </c>
      <c r="AX879" s="195">
        <f t="shared" si="17003"/>
        <v>0</v>
      </c>
      <c r="AY879" s="199">
        <f t="shared" si="17003"/>
        <v>0</v>
      </c>
      <c r="AZ879" s="197">
        <f t="shared" si="17003"/>
        <v>0</v>
      </c>
      <c r="BA879" s="198">
        <f t="shared" si="17003"/>
        <v>0</v>
      </c>
      <c r="BB879" s="195">
        <f t="shared" si="17003"/>
        <v>0</v>
      </c>
      <c r="BC879" s="199">
        <f t="shared" si="17003"/>
        <v>0</v>
      </c>
      <c r="BD879" s="197">
        <f t="shared" si="17003"/>
        <v>0</v>
      </c>
      <c r="BE879" s="195">
        <f t="shared" si="17003"/>
        <v>0</v>
      </c>
      <c r="BF879" s="171">
        <f>SUM(AF879,AH879,AJ879,AL879,AN879,AP879,AR879,AT879,AV879,AX879,AZ879,BB879,BD879)</f>
        <v>0</v>
      </c>
      <c r="BG879" s="172">
        <f>SUM(AG879,AI879,AK879,AM879,AO879,AQ879,AS879,AU879,AW879,AY879,BA879,BC879,BE879)</f>
        <v>0</v>
      </c>
      <c r="BI879" s="145" t="s">
        <v>18</v>
      </c>
      <c r="BJ879" s="128">
        <f>B879/B901</f>
        <v>4.4378933949486096E-2</v>
      </c>
      <c r="BK879" s="129">
        <f t="shared" ref="BK879" si="17060">C879/C901</f>
        <v>0</v>
      </c>
      <c r="BL879" s="130">
        <f t="shared" ref="BL879" si="17061">D879/D901</f>
        <v>5.7288601137924271E-2</v>
      </c>
      <c r="BM879" s="131">
        <f t="shared" ref="BM879" si="17062">E879/E901</f>
        <v>1.389146138173736E-2</v>
      </c>
      <c r="BN879" s="128">
        <f t="shared" ref="BN879" si="17063">F879/F901</f>
        <v>9.9428487690504108E-2</v>
      </c>
      <c r="BO879" s="129">
        <f t="shared" ref="BO879" si="17064">G879/G901</f>
        <v>1.3053774620227575E-2</v>
      </c>
      <c r="BP879" s="130">
        <f t="shared" ref="BP879" si="17065">H879/H901</f>
        <v>4.4534829840910263E-2</v>
      </c>
      <c r="BQ879" s="131">
        <f t="shared" ref="BQ879" si="17066">I879/I901</f>
        <v>1.3089232910071316E-2</v>
      </c>
      <c r="BR879" s="128">
        <f t="shared" ref="BR879" si="17067">J879/J901</f>
        <v>1.5679442508710801E-2</v>
      </c>
      <c r="BS879" s="129">
        <f t="shared" ref="BS879" si="17068">K879/K901</f>
        <v>3.5159443990188062E-2</v>
      </c>
      <c r="BT879" s="130">
        <f t="shared" ref="BT879" si="17069">L879/L901</f>
        <v>1.9300237382598822E-2</v>
      </c>
      <c r="BU879" s="128">
        <f t="shared" ref="BU879" si="17070">M879/M901</f>
        <v>3.7996746455960954E-2</v>
      </c>
      <c r="BV879" s="132">
        <f t="shared" ref="BV879" si="17071">N879/N901</f>
        <v>3.0089506760617026E-2</v>
      </c>
      <c r="BW879" s="133">
        <f t="shared" ref="BW879" si="17072">O879/O901</f>
        <v>4.1373099539121681E-2</v>
      </c>
      <c r="BX879" s="128">
        <f t="shared" ref="BX879" si="17073">P879/P901</f>
        <v>2.8818717899942933E-2</v>
      </c>
      <c r="BY879" s="129">
        <f t="shared" ref="BY879" si="17074">Q879/Q901</f>
        <v>5.0099964718334708E-2</v>
      </c>
      <c r="BZ879" s="130">
        <f t="shared" ref="BZ879" si="17075">R879/R901</f>
        <v>2.8989527706498371E-2</v>
      </c>
      <c r="CA879" s="131">
        <f t="shared" ref="CA879" si="17076">S879/S901</f>
        <v>3.5630199340762829E-2</v>
      </c>
      <c r="CB879" s="128">
        <f t="shared" ref="CB879" si="17077">T879/T901</f>
        <v>1.3518588058580548E-2</v>
      </c>
      <c r="CC879" s="129">
        <f t="shared" ref="CC879" si="17078">U879/U901</f>
        <v>9.3247588424437297E-2</v>
      </c>
      <c r="CD879" s="130">
        <f t="shared" ref="CD879" si="17079">V879/V901</f>
        <v>1.6748589113417076E-2</v>
      </c>
      <c r="CE879" s="131">
        <f t="shared" ref="CE879" si="17080">W879/W901</f>
        <v>4.2116812964213372E-2</v>
      </c>
      <c r="CF879" s="128">
        <f t="shared" ref="CF879" si="17081">X879/X901</f>
        <v>3.2104637336504163E-2</v>
      </c>
      <c r="CG879" s="129">
        <f t="shared" ref="CG879" si="17082">Y879/Y901</f>
        <v>5.6121240824058727E-2</v>
      </c>
      <c r="CH879" s="130">
        <f t="shared" ref="CH879" si="17083">Z879/Z901</f>
        <v>3.5447187788136464E-2</v>
      </c>
      <c r="CI879" s="128">
        <f t="shared" ref="CI879" si="17084">AA879/AA901</f>
        <v>2.0613726868118996E-2</v>
      </c>
      <c r="CJ879" s="134">
        <f t="shared" ref="CJ879" si="17085">AB879/AB901</f>
        <v>3.8677895236650689E-2</v>
      </c>
      <c r="CK879" s="135">
        <f t="shared" ref="CK879" si="17086">AC879/AC901</f>
        <v>2.679822358508023E-2</v>
      </c>
    </row>
    <row r="880" spans="1:89" ht="14.25" thickTop="1" thickBot="1" x14ac:dyDescent="0.25">
      <c r="A880" s="136" t="s">
        <v>19</v>
      </c>
      <c r="B880" s="188">
        <v>806</v>
      </c>
      <c r="C880" s="189">
        <v>492</v>
      </c>
      <c r="D880" s="190">
        <v>378</v>
      </c>
      <c r="E880" s="191">
        <v>335</v>
      </c>
      <c r="F880" s="188">
        <v>1365</v>
      </c>
      <c r="G880" s="192">
        <v>579</v>
      </c>
      <c r="H880" s="190">
        <v>1238</v>
      </c>
      <c r="I880" s="191">
        <v>848</v>
      </c>
      <c r="J880" s="188">
        <v>59</v>
      </c>
      <c r="K880" s="192">
        <v>179</v>
      </c>
      <c r="L880" s="190">
        <v>353</v>
      </c>
      <c r="M880" s="188">
        <v>542</v>
      </c>
      <c r="N880" s="193">
        <v>1124</v>
      </c>
      <c r="O880" s="194">
        <v>1270</v>
      </c>
      <c r="P880" s="188">
        <v>707</v>
      </c>
      <c r="Q880" s="192">
        <v>722</v>
      </c>
      <c r="R880" s="190">
        <v>859</v>
      </c>
      <c r="S880" s="191">
        <v>786</v>
      </c>
      <c r="T880" s="188">
        <v>97</v>
      </c>
      <c r="U880" s="192">
        <v>357</v>
      </c>
      <c r="V880" s="190">
        <v>379</v>
      </c>
      <c r="W880" s="191">
        <v>1019</v>
      </c>
      <c r="X880" s="188">
        <v>567</v>
      </c>
      <c r="Y880" s="192">
        <v>393</v>
      </c>
      <c r="Z880" s="190">
        <v>1105</v>
      </c>
      <c r="AA880" s="188">
        <v>1031</v>
      </c>
      <c r="AB880" s="171">
        <f t="shared" si="17031"/>
        <v>9037</v>
      </c>
      <c r="AC880" s="172">
        <f t="shared" si="17032"/>
        <v>8553</v>
      </c>
      <c r="AE880" s="266" t="s">
        <v>13</v>
      </c>
      <c r="AF880" s="20">
        <f t="shared" ref="AF880:BG880" si="17087">SUM(AF877:AF879)</f>
        <v>1987</v>
      </c>
      <c r="AG880" s="21">
        <f t="shared" si="17087"/>
        <v>1413</v>
      </c>
      <c r="AH880" s="20">
        <f t="shared" si="17087"/>
        <v>690</v>
      </c>
      <c r="AI880" s="21">
        <f t="shared" si="17087"/>
        <v>644</v>
      </c>
      <c r="AJ880" s="20">
        <f t="shared" si="17087"/>
        <v>2438</v>
      </c>
      <c r="AK880" s="21">
        <f t="shared" si="17087"/>
        <v>1468</v>
      </c>
      <c r="AL880" s="20">
        <f t="shared" si="17087"/>
        <v>2711</v>
      </c>
      <c r="AM880" s="21">
        <f t="shared" si="17087"/>
        <v>2565</v>
      </c>
      <c r="AN880" s="20">
        <f t="shared" si="17087"/>
        <v>184</v>
      </c>
      <c r="AO880" s="21">
        <f t="shared" si="17087"/>
        <v>591</v>
      </c>
      <c r="AP880" s="20">
        <f t="shared" si="17087"/>
        <v>843</v>
      </c>
      <c r="AQ880" s="21">
        <f t="shared" si="17087"/>
        <v>1784</v>
      </c>
      <c r="AR880" s="20">
        <f t="shared" si="17087"/>
        <v>2439</v>
      </c>
      <c r="AS880" s="21">
        <f t="shared" si="17087"/>
        <v>2988</v>
      </c>
      <c r="AT880" s="20">
        <f t="shared" si="17087"/>
        <v>1455</v>
      </c>
      <c r="AU880" s="21">
        <f t="shared" si="17087"/>
        <v>1234</v>
      </c>
      <c r="AV880" s="20">
        <f t="shared" si="17087"/>
        <v>1974</v>
      </c>
      <c r="AW880" s="21">
        <f t="shared" si="17087"/>
        <v>1549</v>
      </c>
      <c r="AX880" s="20">
        <f t="shared" si="17087"/>
        <v>283</v>
      </c>
      <c r="AY880" s="21">
        <f t="shared" si="17087"/>
        <v>533</v>
      </c>
      <c r="AZ880" s="20">
        <f t="shared" si="17087"/>
        <v>818</v>
      </c>
      <c r="BA880" s="21">
        <f t="shared" si="17087"/>
        <v>1741</v>
      </c>
      <c r="BB880" s="20">
        <f t="shared" si="17087"/>
        <v>1265</v>
      </c>
      <c r="BC880" s="21">
        <f t="shared" si="17087"/>
        <v>894</v>
      </c>
      <c r="BD880" s="20">
        <f t="shared" si="17087"/>
        <v>2457</v>
      </c>
      <c r="BE880" s="21">
        <f t="shared" si="17087"/>
        <v>2184</v>
      </c>
      <c r="BF880" s="173">
        <f t="shared" si="17087"/>
        <v>19544</v>
      </c>
      <c r="BG880" s="174">
        <f t="shared" si="17087"/>
        <v>19588</v>
      </c>
      <c r="BI880" s="136" t="s">
        <v>19</v>
      </c>
      <c r="BJ880" s="128">
        <f>B880/B901</f>
        <v>6.4217990598358698E-2</v>
      </c>
      <c r="BK880" s="129">
        <f t="shared" ref="BK880" si="17088">C880/C901</f>
        <v>3.3151404891853649E-2</v>
      </c>
      <c r="BL880" s="130">
        <f t="shared" ref="BL880" si="17089">D880/D901</f>
        <v>7.4161271336080054E-2</v>
      </c>
      <c r="BM880" s="131">
        <f t="shared" ref="BM880" si="17090">E880/E901</f>
        <v>6.2048527505093536E-2</v>
      </c>
      <c r="BN880" s="128">
        <f t="shared" ref="BN880" si="17091">F880/F901</f>
        <v>0.10001465416178194</v>
      </c>
      <c r="BO880" s="129">
        <f t="shared" ref="BO880" si="17092">G880/G901</f>
        <v>3.344307745624675E-2</v>
      </c>
      <c r="BP880" s="130">
        <f t="shared" ref="BP880" si="17093">H880/H901</f>
        <v>6.3738866292539775E-2</v>
      </c>
      <c r="BQ880" s="131">
        <f t="shared" ref="BQ880" si="17094">I880/I901</f>
        <v>3.6875978431031485E-2</v>
      </c>
      <c r="BR880" s="128">
        <f t="shared" ref="BR880" si="17095">J880/J901</f>
        <v>2.0557491289198607E-2</v>
      </c>
      <c r="BS880" s="129">
        <f t="shared" ref="BS880" si="17096">K880/K901</f>
        <v>7.31807031888798E-2</v>
      </c>
      <c r="BT880" s="130">
        <f t="shared" ref="BT880" si="17097">L880/L901</f>
        <v>3.6433068428114355E-2</v>
      </c>
      <c r="BU880" s="128">
        <f t="shared" ref="BU880" si="17098">M880/M901</f>
        <v>6.2979316755751802E-2</v>
      </c>
      <c r="BV880" s="132">
        <f t="shared" ref="BV880" si="17099">N880/N901</f>
        <v>5.3513616454008761E-2</v>
      </c>
      <c r="BW880" s="133">
        <f t="shared" ref="BW880" si="17100">O880/O901</f>
        <v>6.7277639455421936E-2</v>
      </c>
      <c r="BX880" s="128">
        <f t="shared" ref="BX880" si="17101">P880/P901</f>
        <v>6.724367509986684E-2</v>
      </c>
      <c r="BY880" s="129">
        <f t="shared" ref="BY880" si="17102">Q880/Q901</f>
        <v>8.4911207809008585E-2</v>
      </c>
      <c r="BZ880" s="130">
        <f t="shared" ref="BZ880" si="17103">R880/R901</f>
        <v>5.9574172966225122E-2</v>
      </c>
      <c r="CA880" s="131">
        <f t="shared" ref="CA880" si="17104">S880/S901</f>
        <v>6.1685763616386752E-2</v>
      </c>
      <c r="CB880" s="128">
        <f t="shared" ref="CB880" si="17105">T880/T901</f>
        <v>3.6425084491175368E-2</v>
      </c>
      <c r="CC880" s="129">
        <f t="shared" ref="CC880" si="17106">U880/U901</f>
        <v>0.16398713826366559</v>
      </c>
      <c r="CD880" s="130">
        <f t="shared" ref="CD880" si="17107">V880/V901</f>
        <v>3.4498452576005825E-2</v>
      </c>
      <c r="CE880" s="131">
        <f t="shared" ref="CE880" si="17108">W880/W901</f>
        <v>8.6006076975016887E-2</v>
      </c>
      <c r="CF880" s="128">
        <f t="shared" ref="CF880" si="17109">X880/X901</f>
        <v>6.129067127878067E-2</v>
      </c>
      <c r="CG880" s="129">
        <f t="shared" ref="CG880" si="17110">Y880/Y901</f>
        <v>9.3061804404451817E-2</v>
      </c>
      <c r="CH880" s="130">
        <f t="shared" ref="CH880" si="17111">Z880/Z901</f>
        <v>5.660280708943756E-2</v>
      </c>
      <c r="CI880" s="128">
        <f t="shared" ref="CI880" si="17112">AA880/AA901</f>
        <v>4.8301710002342471E-2</v>
      </c>
      <c r="CJ880" s="134">
        <f t="shared" ref="CJ880" si="17113">AB880/AB901</f>
        <v>5.9596272677512746E-2</v>
      </c>
      <c r="CK880" s="135">
        <f t="shared" ref="CK880" si="17114">AC880/AC901</f>
        <v>5.6524095270823971E-2</v>
      </c>
    </row>
    <row r="881" spans="1:89" ht="13.5" thickTop="1" x14ac:dyDescent="0.2">
      <c r="A881" s="145" t="s">
        <v>20</v>
      </c>
      <c r="B881" s="195">
        <v>979</v>
      </c>
      <c r="C881" s="196">
        <v>725</v>
      </c>
      <c r="D881" s="197">
        <v>361</v>
      </c>
      <c r="E881" s="198">
        <v>323</v>
      </c>
      <c r="F881" s="195">
        <v>1259</v>
      </c>
      <c r="G881" s="199">
        <v>767</v>
      </c>
      <c r="H881" s="197">
        <v>1370</v>
      </c>
      <c r="I881" s="198">
        <v>1252</v>
      </c>
      <c r="J881" s="195">
        <v>87</v>
      </c>
      <c r="K881" s="199">
        <v>301</v>
      </c>
      <c r="L881" s="197">
        <v>459</v>
      </c>
      <c r="M881" s="195">
        <v>845</v>
      </c>
      <c r="N881" s="200">
        <v>1295</v>
      </c>
      <c r="O881" s="201">
        <v>1520</v>
      </c>
      <c r="P881" s="195">
        <v>750</v>
      </c>
      <c r="Q881" s="199">
        <v>701</v>
      </c>
      <c r="R881" s="197">
        <v>1033</v>
      </c>
      <c r="S881" s="198">
        <v>853</v>
      </c>
      <c r="T881" s="195">
        <v>188</v>
      </c>
      <c r="U881" s="199">
        <v>257</v>
      </c>
      <c r="V881" s="197">
        <v>450</v>
      </c>
      <c r="W881" s="198">
        <v>798</v>
      </c>
      <c r="X881" s="195">
        <v>695</v>
      </c>
      <c r="Y881" s="199">
        <v>482</v>
      </c>
      <c r="Z881" s="197">
        <v>1242</v>
      </c>
      <c r="AA881" s="195">
        <v>1067</v>
      </c>
      <c r="AB881" s="171">
        <f t="shared" si="17031"/>
        <v>10168</v>
      </c>
      <c r="AC881" s="172">
        <f t="shared" si="17032"/>
        <v>9891</v>
      </c>
      <c r="BI881" s="145" t="s">
        <v>20</v>
      </c>
      <c r="BJ881" s="128">
        <f>B881/B901</f>
        <v>7.8001752848378611E-2</v>
      </c>
      <c r="BK881" s="129">
        <f t="shared" ref="BK881" si="17115">C881/C901</f>
        <v>4.8851155582507917E-2</v>
      </c>
      <c r="BL881" s="130">
        <f t="shared" ref="BL881" si="17116">D881/D901</f>
        <v>7.0825976064351578E-2</v>
      </c>
      <c r="BM881" s="131">
        <f t="shared" ref="BM881" si="17117">E881/E901</f>
        <v>5.9825893684015558E-2</v>
      </c>
      <c r="BN881" s="128">
        <f t="shared" ref="BN881" si="17118">F881/F901</f>
        <v>9.2247948417350525E-2</v>
      </c>
      <c r="BO881" s="129">
        <f t="shared" ref="BO881" si="17119">G881/G901</f>
        <v>4.4301969618205969E-2</v>
      </c>
      <c r="BP881" s="130">
        <f t="shared" ref="BP881" si="17120">H881/H901</f>
        <v>7.0534932811615089E-2</v>
      </c>
      <c r="BQ881" s="131">
        <f t="shared" ref="BQ881" si="17121">I881/I901</f>
        <v>5.4444251174117241E-2</v>
      </c>
      <c r="BR881" s="128">
        <f t="shared" ref="BR881" si="17122">J881/J901</f>
        <v>3.0313588850174215E-2</v>
      </c>
      <c r="BS881" s="129">
        <f t="shared" ref="BS881" si="17123">K881/K901</f>
        <v>0.12305805396565822</v>
      </c>
      <c r="BT881" s="130">
        <f t="shared" ref="BT881" si="17124">L881/L901</f>
        <v>4.7373309939106205E-2</v>
      </c>
      <c r="BU881" s="128">
        <f t="shared" ref="BU881" si="17125">M881/M901</f>
        <v>9.8187311178247735E-2</v>
      </c>
      <c r="BV881" s="132">
        <f t="shared" ref="BV881" si="17126">N881/N901</f>
        <v>6.1654922871833939E-2</v>
      </c>
      <c r="BW881" s="133">
        <f t="shared" ref="BW881" si="17127">O881/O901</f>
        <v>8.0521269269481374E-2</v>
      </c>
      <c r="BX881" s="128">
        <f t="shared" ref="BX881" si="17128">P881/P901</f>
        <v>7.1333460148373593E-2</v>
      </c>
      <c r="BY881" s="129">
        <f t="shared" ref="BY881" si="17129">Q881/Q901</f>
        <v>8.2441491238386455E-2</v>
      </c>
      <c r="BZ881" s="130">
        <f t="shared" ref="BZ881" si="17130">R881/R901</f>
        <v>7.1641584021083296E-2</v>
      </c>
      <c r="CA881" s="131">
        <f t="shared" ref="CA881" si="17131">S881/S901</f>
        <v>6.694396484068435E-2</v>
      </c>
      <c r="CB881" s="128">
        <f t="shared" ref="CB881" si="17132">T881/T901</f>
        <v>7.0597070972587314E-2</v>
      </c>
      <c r="CC881" s="129">
        <f t="shared" ref="CC881" si="17133">U881/U901</f>
        <v>0.11805236564079008</v>
      </c>
      <c r="CD881" s="130">
        <f t="shared" ref="CD881" si="17134">V881/V901</f>
        <v>4.0961223375204803E-2</v>
      </c>
      <c r="CE881" s="131">
        <f t="shared" ref="CE881" si="17135">W881/W901</f>
        <v>6.7353139770425383E-2</v>
      </c>
      <c r="CF881" s="128">
        <f t="shared" ref="CF881" si="17136">X881/X901</f>
        <v>7.5127013295859912E-2</v>
      </c>
      <c r="CG881" s="129">
        <f t="shared" ref="CG881" si="17137">Y881/Y901</f>
        <v>0.11413686952403504</v>
      </c>
      <c r="CH881" s="130">
        <f t="shared" ref="CH881" si="17138">Z881/Z901</f>
        <v>6.3620530683331622E-2</v>
      </c>
      <c r="CI881" s="128">
        <f t="shared" ref="CI881" si="17139">AA881/AA901</f>
        <v>4.9988287655188569E-2</v>
      </c>
      <c r="CJ881" s="134">
        <f t="shared" ref="CJ881" si="17140">AB881/AB901</f>
        <v>6.7054874469951259E-2</v>
      </c>
      <c r="CK881" s="135">
        <f t="shared" ref="CK881" si="17141">AC881/AC901</f>
        <v>6.536651775093183E-2</v>
      </c>
    </row>
    <row r="882" spans="1:89" ht="13.5" thickBot="1" x14ac:dyDescent="0.25">
      <c r="A882" s="136" t="s">
        <v>21</v>
      </c>
      <c r="B882" s="188">
        <v>1008</v>
      </c>
      <c r="C882" s="189">
        <v>688</v>
      </c>
      <c r="D882" s="190">
        <v>329</v>
      </c>
      <c r="E882" s="191">
        <v>321</v>
      </c>
      <c r="F882" s="188">
        <v>1179</v>
      </c>
      <c r="G882" s="192">
        <v>701</v>
      </c>
      <c r="H882" s="190">
        <v>1341</v>
      </c>
      <c r="I882" s="191">
        <v>1313</v>
      </c>
      <c r="J882" s="188">
        <v>97</v>
      </c>
      <c r="K882" s="192">
        <v>290</v>
      </c>
      <c r="L882" s="190">
        <v>384</v>
      </c>
      <c r="M882" s="188">
        <v>939</v>
      </c>
      <c r="N882" s="193">
        <v>1144</v>
      </c>
      <c r="O882" s="194">
        <v>1468</v>
      </c>
      <c r="P882" s="188">
        <v>705</v>
      </c>
      <c r="Q882" s="192">
        <v>533</v>
      </c>
      <c r="R882" s="190">
        <v>941</v>
      </c>
      <c r="S882" s="191">
        <v>696</v>
      </c>
      <c r="T882" s="188">
        <v>95</v>
      </c>
      <c r="U882" s="192">
        <v>276</v>
      </c>
      <c r="V882" s="190">
        <v>368</v>
      </c>
      <c r="W882" s="191">
        <v>943</v>
      </c>
      <c r="X882" s="188">
        <v>570</v>
      </c>
      <c r="Y882" s="192">
        <v>412</v>
      </c>
      <c r="Z882" s="190">
        <v>1215</v>
      </c>
      <c r="AA882" s="188">
        <v>1117</v>
      </c>
      <c r="AB882" s="171">
        <f t="shared" si="17031"/>
        <v>9376</v>
      </c>
      <c r="AC882" s="172">
        <f t="shared" si="17032"/>
        <v>9697</v>
      </c>
      <c r="AE882" s="269" t="s">
        <v>85</v>
      </c>
      <c r="BI882" s="136" t="s">
        <v>21</v>
      </c>
      <c r="BJ882" s="128">
        <f>B882/B901</f>
        <v>8.0312325711098712E-2</v>
      </c>
      <c r="BK882" s="129">
        <f t="shared" ref="BK882" si="17142">C882/C901</f>
        <v>4.6358062125193722E-2</v>
      </c>
      <c r="BL882" s="130">
        <f t="shared" ref="BL882" si="17143">D882/D901</f>
        <v>6.4547773199921527E-2</v>
      </c>
      <c r="BM882" s="131">
        <f t="shared" ref="BM882" si="17144">E882/E901</f>
        <v>5.9455454713835898E-2</v>
      </c>
      <c r="BN882" s="128">
        <f t="shared" ref="BN882" si="17145">F882/F901</f>
        <v>8.6386283704572103E-2</v>
      </c>
      <c r="BO882" s="129">
        <f t="shared" ref="BO882" si="17146">G882/G901</f>
        <v>4.0489805348581993E-2</v>
      </c>
      <c r="BP882" s="130">
        <f t="shared" ref="BP882" si="17147">H882/H901</f>
        <v>6.904185759151521E-2</v>
      </c>
      <c r="BQ882" s="131">
        <f t="shared" ref="BQ882" si="17148">I882/I901</f>
        <v>5.7096886415028698E-2</v>
      </c>
      <c r="BR882" s="128">
        <f t="shared" ref="BR882" si="17149">J882/J901</f>
        <v>3.3797909407665506E-2</v>
      </c>
      <c r="BS882" s="129">
        <f t="shared" ref="BS882" si="17150">K882/K901</f>
        <v>0.11856091578086672</v>
      </c>
      <c r="BT882" s="130">
        <f t="shared" ref="BT882" si="17151">L882/L901</f>
        <v>3.9632573020951592E-2</v>
      </c>
      <c r="BU882" s="128">
        <f t="shared" ref="BU882" si="17152">M882/M901</f>
        <v>0.10910992330931908</v>
      </c>
      <c r="BV882" s="132">
        <f t="shared" ref="BV882" si="17153">N882/N901</f>
        <v>5.4465816035040943E-2</v>
      </c>
      <c r="BW882" s="133">
        <f t="shared" ref="BW882" si="17154">O882/O901</f>
        <v>7.7766594268157019E-2</v>
      </c>
      <c r="BX882" s="128">
        <f t="shared" ref="BX882" si="17155">P882/P901</f>
        <v>6.7053452539471176E-2</v>
      </c>
      <c r="BY882" s="129">
        <f t="shared" ref="BY882" si="17156">Q882/Q901</f>
        <v>6.268375867340939E-2</v>
      </c>
      <c r="BZ882" s="130">
        <f t="shared" ref="BZ882" si="17157">R882/R901</f>
        <v>6.5261113808169777E-2</v>
      </c>
      <c r="CA882" s="131">
        <f t="shared" ref="CA882" si="17158">S882/S901</f>
        <v>5.4622508240464607E-2</v>
      </c>
      <c r="CB882" s="128">
        <f t="shared" ref="CB882" si="17159">T882/T901</f>
        <v>3.5674051821254223E-2</v>
      </c>
      <c r="CC882" s="129">
        <f t="shared" ref="CC882" si="17160">U882/U901</f>
        <v>0.12677997243913641</v>
      </c>
      <c r="CD882" s="130">
        <f t="shared" ref="CD882" si="17161">V882/V901</f>
        <v>3.3497178226834151E-2</v>
      </c>
      <c r="CE882" s="131">
        <f t="shared" ref="CE882" si="17162">W882/W901</f>
        <v>7.9591492234976371E-2</v>
      </c>
      <c r="CF882" s="128">
        <f t="shared" ref="CF882" si="17163">X882/X901</f>
        <v>6.1614960544805968E-2</v>
      </c>
      <c r="CG882" s="129">
        <f t="shared" ref="CG882" si="17164">Y882/Y901</f>
        <v>9.7560975609756101E-2</v>
      </c>
      <c r="CH882" s="130">
        <f t="shared" ref="CH882" si="17165">Z882/Z901</f>
        <v>6.2237475668476594E-2</v>
      </c>
      <c r="CI882" s="128">
        <f t="shared" ref="CI882" si="17166">AA882/AA901</f>
        <v>5.233075661747482E-2</v>
      </c>
      <c r="CJ882" s="134">
        <f t="shared" ref="CJ882" si="17167">AB882/AB901</f>
        <v>6.1831874806280787E-2</v>
      </c>
      <c r="CK882" s="135">
        <f t="shared" ref="CK882" si="17168">AC882/AC901</f>
        <v>6.4084432578180764E-2</v>
      </c>
    </row>
    <row r="883" spans="1:89" ht="14.25" thickTop="1" thickBot="1" x14ac:dyDescent="0.25">
      <c r="A883" s="145" t="s">
        <v>22</v>
      </c>
      <c r="B883" s="195">
        <v>960</v>
      </c>
      <c r="C883" s="196">
        <v>802</v>
      </c>
      <c r="D883" s="197">
        <v>329</v>
      </c>
      <c r="E883" s="198">
        <v>274</v>
      </c>
      <c r="F883" s="195">
        <v>1240</v>
      </c>
      <c r="G883" s="199">
        <v>554</v>
      </c>
      <c r="H883" s="197">
        <v>1540</v>
      </c>
      <c r="I883" s="198">
        <v>1192</v>
      </c>
      <c r="J883" s="195">
        <v>126</v>
      </c>
      <c r="K883" s="199">
        <v>329</v>
      </c>
      <c r="L883" s="197">
        <v>368</v>
      </c>
      <c r="M883" s="195">
        <v>1012</v>
      </c>
      <c r="N883" s="200">
        <v>1092</v>
      </c>
      <c r="O883" s="201">
        <v>1617</v>
      </c>
      <c r="P883" s="195">
        <v>638</v>
      </c>
      <c r="Q883" s="199">
        <v>479</v>
      </c>
      <c r="R883" s="197">
        <v>1017</v>
      </c>
      <c r="S883" s="198">
        <v>721</v>
      </c>
      <c r="T883" s="195">
        <v>110</v>
      </c>
      <c r="U883" s="199">
        <v>157</v>
      </c>
      <c r="V883" s="197">
        <v>397</v>
      </c>
      <c r="W883" s="198">
        <v>1032</v>
      </c>
      <c r="X883" s="195">
        <v>507</v>
      </c>
      <c r="Y883" s="199">
        <v>331</v>
      </c>
      <c r="Z883" s="197">
        <v>1252</v>
      </c>
      <c r="AA883" s="195">
        <v>1059</v>
      </c>
      <c r="AB883" s="171">
        <f t="shared" si="17031"/>
        <v>9576</v>
      </c>
      <c r="AC883" s="172">
        <f t="shared" si="17032"/>
        <v>9559</v>
      </c>
      <c r="AE883" s="296" t="s">
        <v>0</v>
      </c>
      <c r="AF883" s="298" t="s">
        <v>1</v>
      </c>
      <c r="AG883" s="299"/>
      <c r="AH883" s="298" t="s">
        <v>2</v>
      </c>
      <c r="AI883" s="299"/>
      <c r="AJ883" s="298" t="s">
        <v>3</v>
      </c>
      <c r="AK883" s="299"/>
      <c r="AL883" s="298" t="s">
        <v>4</v>
      </c>
      <c r="AM883" s="299"/>
      <c r="AN883" s="298" t="s">
        <v>5</v>
      </c>
      <c r="AO883" s="299"/>
      <c r="AP883" s="298" t="s">
        <v>6</v>
      </c>
      <c r="AQ883" s="299"/>
      <c r="AR883" s="298" t="s">
        <v>7</v>
      </c>
      <c r="AS883" s="299"/>
      <c r="AT883" s="298" t="s">
        <v>8</v>
      </c>
      <c r="AU883" s="299"/>
      <c r="AV883" s="298" t="s">
        <v>9</v>
      </c>
      <c r="AW883" s="299"/>
      <c r="AX883" s="298" t="s">
        <v>10</v>
      </c>
      <c r="AY883" s="299"/>
      <c r="AZ883" s="298" t="s">
        <v>11</v>
      </c>
      <c r="BA883" s="299"/>
      <c r="BB883" s="298" t="s">
        <v>12</v>
      </c>
      <c r="BC883" s="299"/>
      <c r="BD883" s="301" t="s">
        <v>40</v>
      </c>
      <c r="BE883" s="302"/>
      <c r="BF883" s="303" t="s">
        <v>41</v>
      </c>
      <c r="BG883" s="304"/>
      <c r="BI883" s="145" t="s">
        <v>22</v>
      </c>
      <c r="BJ883" s="128">
        <f>B883/B901</f>
        <v>7.6487929248665446E-2</v>
      </c>
      <c r="BK883" s="129">
        <f t="shared" ref="BK883" si="17169">C883/C901</f>
        <v>5.4039485209891519E-2</v>
      </c>
      <c r="BL883" s="130">
        <f t="shared" ref="BL883" si="17170">D883/D901</f>
        <v>6.4547773199921527E-2</v>
      </c>
      <c r="BM883" s="131">
        <f t="shared" ref="BM883" si="17171">E883/E901</f>
        <v>5.0750138914613815E-2</v>
      </c>
      <c r="BN883" s="128">
        <f t="shared" ref="BN883" si="17172">F883/F901</f>
        <v>9.0855803048065648E-2</v>
      </c>
      <c r="BO883" s="129">
        <f t="shared" ref="BO883" si="17173">G883/G901</f>
        <v>3.1999075838964941E-2</v>
      </c>
      <c r="BP883" s="130">
        <f t="shared" ref="BP883" si="17174">H883/H901</f>
        <v>7.928744272254544E-2</v>
      </c>
      <c r="BQ883" s="131">
        <f t="shared" ref="BQ883" si="17175">I883/I901</f>
        <v>5.1835101756827276E-2</v>
      </c>
      <c r="BR883" s="128">
        <f t="shared" ref="BR883" si="17176">J883/J901</f>
        <v>4.3902439024390241E-2</v>
      </c>
      <c r="BS883" s="129">
        <f t="shared" ref="BS883" si="17177">K883/K901</f>
        <v>0.13450531479967293</v>
      </c>
      <c r="BT883" s="130">
        <f t="shared" ref="BT883" si="17178">L883/L901</f>
        <v>3.7981215811745281E-2</v>
      </c>
      <c r="BU883" s="128">
        <f t="shared" ref="BU883" si="17179">M883/M901</f>
        <v>0.11759237741110853</v>
      </c>
      <c r="BV883" s="132">
        <f t="shared" ref="BV883" si="17180">N883/N901</f>
        <v>5.1990097124357267E-2</v>
      </c>
      <c r="BW883" s="133">
        <f t="shared" ref="BW883" si="17181">O883/O901</f>
        <v>8.5659797637336443E-2</v>
      </c>
      <c r="BX883" s="128">
        <f t="shared" ref="BX883" si="17182">P883/P901</f>
        <v>6.0680996766216473E-2</v>
      </c>
      <c r="BY883" s="129">
        <f t="shared" ref="BY883" si="17183">Q883/Q901</f>
        <v>5.6333058920381041E-2</v>
      </c>
      <c r="BZ883" s="130">
        <f t="shared" ref="BZ883" si="17184">R883/R901</f>
        <v>7.0531937027533118E-2</v>
      </c>
      <c r="CA883" s="131">
        <f t="shared" ref="CA883" si="17185">S883/S901</f>
        <v>5.6584523622665202E-2</v>
      </c>
      <c r="CB883" s="128">
        <f t="shared" ref="CB883" si="17186">T883/T901</f>
        <v>4.130679684566279E-2</v>
      </c>
      <c r="CC883" s="129">
        <f t="shared" ref="CC883" si="17187">U883/U901</f>
        <v>7.2117593017914566E-2</v>
      </c>
      <c r="CD883" s="130">
        <f t="shared" ref="CD883" si="17188">V883/V901</f>
        <v>3.6136901511014015E-2</v>
      </c>
      <c r="CE883" s="131">
        <f t="shared" ref="CE883" si="17189">W883/W901</f>
        <v>8.7103308575286975E-2</v>
      </c>
      <c r="CF883" s="128">
        <f t="shared" ref="CF883" si="17190">X883/X901</f>
        <v>5.4804885958274784E-2</v>
      </c>
      <c r="CG883" s="129">
        <f t="shared" ref="CG883" si="17191">Y883/Y901</f>
        <v>7.8380298366090451E-2</v>
      </c>
      <c r="CH883" s="130">
        <f t="shared" ref="CH883" si="17192">Z883/Z901</f>
        <v>6.4132773281426081E-2</v>
      </c>
      <c r="CI883" s="128">
        <f t="shared" ref="CI883" si="17193">AA883/AA901</f>
        <v>4.961349262122277E-2</v>
      </c>
      <c r="CJ883" s="134">
        <f t="shared" ref="CJ883" si="17194">AB883/AB901</f>
        <v>6.3150814115288487E-2</v>
      </c>
      <c r="CK883" s="135">
        <f t="shared" ref="CK883" si="17195">AC883/AC901</f>
        <v>6.3172433847048556E-2</v>
      </c>
    </row>
    <row r="884" spans="1:89" ht="15" thickTop="1" thickBot="1" x14ac:dyDescent="0.3">
      <c r="A884" s="136" t="s">
        <v>23</v>
      </c>
      <c r="B884" s="188">
        <v>696</v>
      </c>
      <c r="C884" s="189">
        <v>960</v>
      </c>
      <c r="D884" s="190">
        <v>298</v>
      </c>
      <c r="E884" s="191">
        <v>236</v>
      </c>
      <c r="F884" s="188">
        <v>862</v>
      </c>
      <c r="G884" s="192">
        <v>480</v>
      </c>
      <c r="H884" s="190">
        <v>1249</v>
      </c>
      <c r="I884" s="191">
        <v>974</v>
      </c>
      <c r="J884" s="188">
        <v>120</v>
      </c>
      <c r="K884" s="192">
        <v>225</v>
      </c>
      <c r="L884" s="190">
        <v>290</v>
      </c>
      <c r="M884" s="188">
        <v>679</v>
      </c>
      <c r="N884" s="193">
        <v>947</v>
      </c>
      <c r="O884" s="194">
        <v>1203</v>
      </c>
      <c r="P884" s="188">
        <v>588</v>
      </c>
      <c r="Q884" s="192">
        <v>329</v>
      </c>
      <c r="R884" s="190">
        <v>787</v>
      </c>
      <c r="S884" s="191">
        <v>596</v>
      </c>
      <c r="T884" s="188">
        <v>72</v>
      </c>
      <c r="U884" s="192">
        <v>127</v>
      </c>
      <c r="V884" s="190">
        <v>380</v>
      </c>
      <c r="W884" s="191">
        <v>944</v>
      </c>
      <c r="X884" s="188">
        <v>402</v>
      </c>
      <c r="Y884" s="192">
        <v>236</v>
      </c>
      <c r="Z884" s="190">
        <v>1075</v>
      </c>
      <c r="AA884" s="188">
        <v>1172</v>
      </c>
      <c r="AB884" s="171">
        <f t="shared" si="17031"/>
        <v>7766</v>
      </c>
      <c r="AC884" s="172">
        <f t="shared" si="17032"/>
        <v>8161</v>
      </c>
      <c r="AE884" s="297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75" t="s">
        <v>14</v>
      </c>
      <c r="BG884" s="176" t="s">
        <v>15</v>
      </c>
      <c r="BI884" s="136" t="s">
        <v>23</v>
      </c>
      <c r="BJ884" s="128">
        <f>B884/B901</f>
        <v>5.5453748705282448E-2</v>
      </c>
      <c r="BK884" s="129">
        <f t="shared" ref="BK884" si="17196">C884/C901</f>
        <v>6.4685668081665662E-2</v>
      </c>
      <c r="BL884" s="130">
        <f t="shared" ref="BL884" si="17197">D884/D901</f>
        <v>5.8465764175004903E-2</v>
      </c>
      <c r="BM884" s="131">
        <f t="shared" ref="BM884" si="17198">E884/E901</f>
        <v>4.3711798481200222E-2</v>
      </c>
      <c r="BN884" s="128">
        <f t="shared" ref="BN884" si="17199">F884/F901</f>
        <v>6.3159437280187566E-2</v>
      </c>
      <c r="BO884" s="129">
        <f t="shared" ref="BO884" si="17200">G884/G901</f>
        <v>2.772483105181078E-2</v>
      </c>
      <c r="BP884" s="130">
        <f t="shared" ref="BP884" si="17201">H884/H901</f>
        <v>6.4305205169129381E-2</v>
      </c>
      <c r="BQ884" s="131">
        <f t="shared" ref="BQ884" si="17202">I884/I901</f>
        <v>4.2355192207340409E-2</v>
      </c>
      <c r="BR884" s="128">
        <f t="shared" ref="BR884" si="17203">J884/J901</f>
        <v>4.1811846689895474E-2</v>
      </c>
      <c r="BS884" s="129">
        <f t="shared" ref="BS884" si="17204">K884/K901</f>
        <v>9.1986917416189695E-2</v>
      </c>
      <c r="BT884" s="130">
        <f t="shared" ref="BT884" si="17205">L884/L901</f>
        <v>2.9930849416864486E-2</v>
      </c>
      <c r="BU884" s="128">
        <f t="shared" ref="BU884" si="17206">M884/M901</f>
        <v>7.8898442946781319E-2</v>
      </c>
      <c r="BV884" s="132">
        <f t="shared" ref="BV884" si="17207">N884/N901</f>
        <v>4.508665016187393E-2</v>
      </c>
      <c r="BW884" s="133">
        <f t="shared" ref="BW884" si="17208">O884/O901</f>
        <v>6.372834666525401E-2</v>
      </c>
      <c r="BX884" s="128">
        <f t="shared" ref="BX884" si="17209">P884/P901</f>
        <v>5.5925432756324903E-2</v>
      </c>
      <c r="BY884" s="129">
        <f t="shared" ref="BY884" si="17210">Q884/Q901</f>
        <v>3.8692226273080089E-2</v>
      </c>
      <c r="BZ884" s="130">
        <f t="shared" ref="BZ884" si="17211">R884/R901</f>
        <v>5.4580761495249326E-2</v>
      </c>
      <c r="CA884" s="131">
        <f t="shared" ref="CA884" si="17212">S884/S901</f>
        <v>4.677444671166222E-2</v>
      </c>
      <c r="CB884" s="128">
        <f t="shared" ref="CB884" si="17213">T884/T901</f>
        <v>2.7037176117161096E-2</v>
      </c>
      <c r="CC884" s="129">
        <f t="shared" ref="CC884" si="17214">U884/U901</f>
        <v>5.8337161231051905E-2</v>
      </c>
      <c r="CD884" s="130">
        <f t="shared" ref="CD884" si="17215">V884/V901</f>
        <v>3.4589477516839613E-2</v>
      </c>
      <c r="CE884" s="131">
        <f t="shared" ref="CE884" si="17216">W884/W901</f>
        <v>7.967589466576637E-2</v>
      </c>
      <c r="CF884" s="128">
        <f t="shared" ref="CF884" si="17217">X884/X901</f>
        <v>4.345476164738947E-2</v>
      </c>
      <c r="CG884" s="129">
        <f t="shared" ref="CG884" si="17218">Y884/Y901</f>
        <v>5.5884442339569025E-2</v>
      </c>
      <c r="CH884" s="130">
        <f t="shared" ref="CH884" si="17219">Z884/Z901</f>
        <v>5.5066079295154183E-2</v>
      </c>
      <c r="CI884" s="128">
        <f t="shared" ref="CI884" si="17220">AA884/AA901</f>
        <v>5.4907472475989691E-2</v>
      </c>
      <c r="CJ884" s="134">
        <f t="shared" ref="CJ884" si="17221">AB884/AB901</f>
        <v>5.1214413368768835E-2</v>
      </c>
      <c r="CK884" s="135">
        <f t="shared" ref="CK884" si="17222">AC884/AC901</f>
        <v>5.3933490179491922E-2</v>
      </c>
    </row>
    <row r="885" spans="1:89" ht="13.5" thickTop="1" x14ac:dyDescent="0.2">
      <c r="A885" s="145" t="s">
        <v>24</v>
      </c>
      <c r="B885" s="202">
        <v>695</v>
      </c>
      <c r="C885" s="196">
        <v>806</v>
      </c>
      <c r="D885" s="197">
        <v>267</v>
      </c>
      <c r="E885" s="198">
        <v>232</v>
      </c>
      <c r="F885" s="195">
        <v>832</v>
      </c>
      <c r="G885" s="199">
        <v>419</v>
      </c>
      <c r="H885" s="197">
        <v>1188</v>
      </c>
      <c r="I885" s="198">
        <v>989</v>
      </c>
      <c r="J885" s="195">
        <v>108</v>
      </c>
      <c r="K885" s="199">
        <v>122</v>
      </c>
      <c r="L885" s="197">
        <v>319</v>
      </c>
      <c r="M885" s="195">
        <v>802</v>
      </c>
      <c r="N885" s="200">
        <v>997</v>
      </c>
      <c r="O885" s="203">
        <v>1117</v>
      </c>
      <c r="P885" s="195">
        <v>543</v>
      </c>
      <c r="Q885" s="199">
        <v>358</v>
      </c>
      <c r="R885" s="197">
        <v>800</v>
      </c>
      <c r="S885" s="198">
        <v>545</v>
      </c>
      <c r="T885" s="195">
        <v>133</v>
      </c>
      <c r="U885" s="199">
        <v>83</v>
      </c>
      <c r="V885" s="197">
        <v>373</v>
      </c>
      <c r="W885" s="204">
        <v>715</v>
      </c>
      <c r="X885" s="195">
        <v>399</v>
      </c>
      <c r="Y885" s="199">
        <v>144</v>
      </c>
      <c r="Z885" s="197">
        <v>1025</v>
      </c>
      <c r="AA885" s="195">
        <v>1068</v>
      </c>
      <c r="AB885" s="171">
        <f t="shared" si="17031"/>
        <v>7679</v>
      </c>
      <c r="AC885" s="172">
        <f t="shared" si="17032"/>
        <v>7400</v>
      </c>
      <c r="AE885" s="272" t="str">
        <f>$AE$17</f>
        <v>17:00 - 17:59</v>
      </c>
      <c r="AF885" s="125">
        <f t="shared" ref="AF885:AU887" si="17223">SUMIF($A$9:$A$32,$AE885,B$877:B$900)</f>
        <v>915</v>
      </c>
      <c r="AG885" s="185">
        <f t="shared" si="17223"/>
        <v>1540</v>
      </c>
      <c r="AH885" s="126">
        <f t="shared" si="17223"/>
        <v>418</v>
      </c>
      <c r="AI885" s="179">
        <f t="shared" si="17223"/>
        <v>481</v>
      </c>
      <c r="AJ885" s="125">
        <f t="shared" si="17223"/>
        <v>669</v>
      </c>
      <c r="AK885" s="127">
        <f t="shared" si="17223"/>
        <v>2349</v>
      </c>
      <c r="AL885" s="126">
        <f t="shared" si="17223"/>
        <v>1402</v>
      </c>
      <c r="AM885" s="179">
        <f t="shared" si="17223"/>
        <v>2301</v>
      </c>
      <c r="AN885" s="125">
        <f t="shared" si="17223"/>
        <v>400</v>
      </c>
      <c r="AO885" s="127">
        <f t="shared" si="17223"/>
        <v>114</v>
      </c>
      <c r="AP885" s="126">
        <f t="shared" si="17223"/>
        <v>1099</v>
      </c>
      <c r="AQ885" s="125">
        <f t="shared" si="17223"/>
        <v>351</v>
      </c>
      <c r="AR885" s="178">
        <f t="shared" si="17223"/>
        <v>2019</v>
      </c>
      <c r="AS885" s="180">
        <f t="shared" si="17223"/>
        <v>1148</v>
      </c>
      <c r="AT885" s="125">
        <f t="shared" si="17223"/>
        <v>1098</v>
      </c>
      <c r="AU885" s="127">
        <f t="shared" si="17223"/>
        <v>578</v>
      </c>
      <c r="AV885" s="126">
        <f t="shared" ref="AP885:BE887" si="17224">SUMIF($A$9:$A$32,$AE885,R$877:R$900)</f>
        <v>1357</v>
      </c>
      <c r="AW885" s="179">
        <f t="shared" si="17224"/>
        <v>1065</v>
      </c>
      <c r="AX885" s="125">
        <f t="shared" si="17224"/>
        <v>319</v>
      </c>
      <c r="AY885" s="127">
        <f t="shared" si="17224"/>
        <v>65</v>
      </c>
      <c r="AZ885" s="126">
        <f t="shared" si="17224"/>
        <v>1049</v>
      </c>
      <c r="BA885" s="179">
        <f t="shared" si="17224"/>
        <v>728</v>
      </c>
      <c r="BB885" s="125">
        <f t="shared" si="17224"/>
        <v>1065</v>
      </c>
      <c r="BC885" s="127">
        <f t="shared" si="17224"/>
        <v>216</v>
      </c>
      <c r="BD885" s="183">
        <f t="shared" si="17224"/>
        <v>1572</v>
      </c>
      <c r="BE885" s="184">
        <f t="shared" si="17224"/>
        <v>2221</v>
      </c>
      <c r="BF885" s="169">
        <f>AF885+AH885+AJ885+AL885+AN885+AP885+AR885+AT885+AV885+AX885+AZ885+BB885+BD885</f>
        <v>13382</v>
      </c>
      <c r="BG885" s="170">
        <f>AG885+AI885+AK885+AM885+AO885+AQ885+AS885+AU885+AW885+AY885+BA885+BC885+BE885</f>
        <v>13157</v>
      </c>
      <c r="BI885" s="145" t="s">
        <v>24</v>
      </c>
      <c r="BJ885" s="128">
        <f>B885/B901</f>
        <v>5.5374073778981757E-2</v>
      </c>
      <c r="BK885" s="129">
        <f t="shared" ref="BK885" si="17225">C885/C901</f>
        <v>5.4309008826898458E-2</v>
      </c>
      <c r="BL885" s="130">
        <f t="shared" ref="BL885" si="17226">D885/D901</f>
        <v>5.2383755150088286E-2</v>
      </c>
      <c r="BM885" s="131">
        <f t="shared" ref="BM885" si="17227">E885/E901</f>
        <v>4.2970920540840896E-2</v>
      </c>
      <c r="BN885" s="128">
        <f t="shared" ref="BN885" si="17228">F885/F901</f>
        <v>6.096131301289566E-2</v>
      </c>
      <c r="BO885" s="129">
        <f t="shared" ref="BO885" si="17229">G885/G901</f>
        <v>2.4201467105643158E-2</v>
      </c>
      <c r="BP885" s="130">
        <f t="shared" ref="BP885" si="17230">H885/H901</f>
        <v>6.1164598671677908E-2</v>
      </c>
      <c r="BQ885" s="131">
        <f t="shared" ref="BQ885" si="17231">I885/I901</f>
        <v>4.3007479561662898E-2</v>
      </c>
      <c r="BR885" s="128">
        <f t="shared" ref="BR885" si="17232">J885/J901</f>
        <v>3.7630662020905925E-2</v>
      </c>
      <c r="BS885" s="129">
        <f t="shared" ref="BS885" si="17233">K885/K901</f>
        <v>4.9877350776778413E-2</v>
      </c>
      <c r="BT885" s="130">
        <f t="shared" ref="BT885" si="17234">L885/L901</f>
        <v>3.2923934358550934E-2</v>
      </c>
      <c r="BU885" s="128">
        <f t="shared" ref="BU885" si="17235">M885/M901</f>
        <v>9.3190797118289564E-2</v>
      </c>
      <c r="BV885" s="132">
        <f t="shared" ref="BV885" si="17236">N885/N901</f>
        <v>4.7467149114454391E-2</v>
      </c>
      <c r="BW885" s="133">
        <f t="shared" ref="BW885" si="17237">O885/O901</f>
        <v>5.9172538009217568E-2</v>
      </c>
      <c r="BX885" s="128">
        <f t="shared" ref="BX885" si="17238">P885/P901</f>
        <v>5.1645425147422486E-2</v>
      </c>
      <c r="BY885" s="129">
        <f t="shared" ref="BY885" si="17239">Q885/Q901</f>
        <v>4.2102787251558277E-2</v>
      </c>
      <c r="BZ885" s="130">
        <f t="shared" ref="BZ885" si="17240">R885/R901</f>
        <v>5.5482349677508841E-2</v>
      </c>
      <c r="CA885" s="131">
        <f t="shared" ref="CA885" si="17241">S885/S901</f>
        <v>4.2771935331973002E-2</v>
      </c>
      <c r="CB885" s="128">
        <f t="shared" ref="CB885" si="17242">T885/T901</f>
        <v>4.9943672549755916E-2</v>
      </c>
      <c r="CC885" s="129">
        <f t="shared" ref="CC885" si="17243">U885/U901</f>
        <v>3.8125861276986681E-2</v>
      </c>
      <c r="CD885" s="130">
        <f t="shared" ref="CD885" si="17244">V885/V901</f>
        <v>3.3952302931003098E-2</v>
      </c>
      <c r="CE885" s="131">
        <f t="shared" ref="CE885" si="17245">W885/W901</f>
        <v>6.0347738014854831E-2</v>
      </c>
      <c r="CF885" s="128">
        <f t="shared" ref="CF885" si="17246">X885/X901</f>
        <v>4.3130472381364179E-2</v>
      </c>
      <c r="CG885" s="129">
        <f t="shared" ref="CG885" si="17247">Y885/Y901</f>
        <v>3.4098981766516691E-2</v>
      </c>
      <c r="CH885" s="130">
        <f t="shared" ref="CH885" si="17248">Z885/Z901</f>
        <v>5.2504866304681895E-2</v>
      </c>
      <c r="CI885" s="128">
        <f t="shared" ref="CI885" si="17249">AA885/AA901</f>
        <v>5.0035137034434296E-2</v>
      </c>
      <c r="CJ885" s="134">
        <f t="shared" ref="CJ885" si="17250">AB885/AB901</f>
        <v>5.064067476935049E-2</v>
      </c>
      <c r="CK885" s="135">
        <f t="shared" ref="CK885" si="17251">AC885/AC901</f>
        <v>4.8904279785349863E-2</v>
      </c>
    </row>
    <row r="886" spans="1:89" x14ac:dyDescent="0.2">
      <c r="A886" s="136" t="s">
        <v>25</v>
      </c>
      <c r="B886" s="205">
        <v>615</v>
      </c>
      <c r="C886" s="189">
        <v>931</v>
      </c>
      <c r="D886" s="190">
        <v>249</v>
      </c>
      <c r="E886" s="191">
        <v>300</v>
      </c>
      <c r="F886" s="188">
        <v>607</v>
      </c>
      <c r="G886" s="192">
        <v>604</v>
      </c>
      <c r="H886" s="190">
        <v>1126</v>
      </c>
      <c r="I886" s="191">
        <v>1169</v>
      </c>
      <c r="J886" s="188">
        <v>134</v>
      </c>
      <c r="K886" s="189">
        <v>134</v>
      </c>
      <c r="L886" s="190">
        <v>365</v>
      </c>
      <c r="M886" s="188">
        <v>542</v>
      </c>
      <c r="N886" s="193">
        <v>943</v>
      </c>
      <c r="O886" s="206">
        <v>878</v>
      </c>
      <c r="P886" s="188">
        <v>487</v>
      </c>
      <c r="Q886" s="189">
        <v>369</v>
      </c>
      <c r="R886" s="190">
        <v>733</v>
      </c>
      <c r="S886" s="191">
        <v>550</v>
      </c>
      <c r="T886" s="197">
        <v>137</v>
      </c>
      <c r="U886" s="188">
        <v>87</v>
      </c>
      <c r="V886" s="190">
        <v>488</v>
      </c>
      <c r="W886" s="207">
        <v>648</v>
      </c>
      <c r="X886" s="188">
        <v>474</v>
      </c>
      <c r="Y886" s="192">
        <v>161</v>
      </c>
      <c r="Z886" s="190">
        <v>1034</v>
      </c>
      <c r="AA886" s="188">
        <v>1363</v>
      </c>
      <c r="AB886" s="171">
        <f t="shared" si="17031"/>
        <v>7392</v>
      </c>
      <c r="AC886" s="172">
        <f t="shared" si="17032"/>
        <v>7736</v>
      </c>
      <c r="AE886" s="274" t="str">
        <f>$AE$18</f>
        <v>18:00 - 18:59</v>
      </c>
      <c r="AF886" s="125">
        <f t="shared" si="17223"/>
        <v>862</v>
      </c>
      <c r="AG886" s="189">
        <f t="shared" si="17223"/>
        <v>1428</v>
      </c>
      <c r="AH886" s="190">
        <f t="shared" si="17223"/>
        <v>286</v>
      </c>
      <c r="AI886" s="191">
        <f t="shared" si="17223"/>
        <v>491</v>
      </c>
      <c r="AJ886" s="275">
        <f t="shared" si="17223"/>
        <v>626</v>
      </c>
      <c r="AK886" s="192">
        <f t="shared" si="17223"/>
        <v>2140</v>
      </c>
      <c r="AL886" s="190">
        <f t="shared" si="17223"/>
        <v>1339</v>
      </c>
      <c r="AM886" s="191">
        <f t="shared" si="17223"/>
        <v>2163</v>
      </c>
      <c r="AN886" s="275">
        <f t="shared" si="17223"/>
        <v>287</v>
      </c>
      <c r="AO886" s="192">
        <f t="shared" si="17223"/>
        <v>97</v>
      </c>
      <c r="AP886" s="190">
        <f t="shared" si="17224"/>
        <v>945</v>
      </c>
      <c r="AQ886" s="275">
        <f t="shared" si="17224"/>
        <v>329</v>
      </c>
      <c r="AR886" s="193">
        <f t="shared" si="17224"/>
        <v>1880</v>
      </c>
      <c r="AS886" s="194">
        <f t="shared" si="17224"/>
        <v>1218</v>
      </c>
      <c r="AT886" s="275">
        <f t="shared" si="17224"/>
        <v>798</v>
      </c>
      <c r="AU886" s="192">
        <f t="shared" si="17224"/>
        <v>708</v>
      </c>
      <c r="AV886" s="190">
        <f t="shared" si="17224"/>
        <v>995</v>
      </c>
      <c r="AW886" s="191">
        <f t="shared" si="17224"/>
        <v>1025</v>
      </c>
      <c r="AX886" s="275">
        <f t="shared" si="17224"/>
        <v>233</v>
      </c>
      <c r="AY886" s="192">
        <f t="shared" si="17224"/>
        <v>66</v>
      </c>
      <c r="AZ886" s="190">
        <f t="shared" si="17224"/>
        <v>1088</v>
      </c>
      <c r="BA886" s="191">
        <f t="shared" si="17224"/>
        <v>743</v>
      </c>
      <c r="BB886" s="275">
        <f t="shared" si="17224"/>
        <v>778</v>
      </c>
      <c r="BC886" s="192">
        <f t="shared" si="17224"/>
        <v>276</v>
      </c>
      <c r="BD886" s="190">
        <f t="shared" si="17224"/>
        <v>1550</v>
      </c>
      <c r="BE886" s="275">
        <f t="shared" si="17224"/>
        <v>1921</v>
      </c>
      <c r="BF886" s="171">
        <f>SUM(AF886,AH886,AJ886,AL886,AN886,AP886,AR886,AT886,AV886,AX886,AZ886,BB886,BD886)</f>
        <v>11667</v>
      </c>
      <c r="BG886" s="172">
        <f>SUM(AG886,AI886,AK886,AM886,AO886,AQ886,AS886,AU886,AW886,AY886,BA886,BC886,BE886)</f>
        <v>12605</v>
      </c>
      <c r="BI886" s="136" t="s">
        <v>25</v>
      </c>
      <c r="BJ886" s="128">
        <f>B886/B901</f>
        <v>4.9000079674926297E-2</v>
      </c>
      <c r="BK886" s="129">
        <f t="shared" ref="BK886" si="17252">C886/C901</f>
        <v>6.2731621858365338E-2</v>
      </c>
      <c r="BL886" s="130">
        <f t="shared" ref="BL886" si="17253">D886/D901</f>
        <v>4.8852266038846383E-2</v>
      </c>
      <c r="BM886" s="131">
        <f t="shared" ref="BM886" si="17254">E886/E901</f>
        <v>5.5565845526949438E-2</v>
      </c>
      <c r="BN886" s="128">
        <f t="shared" ref="BN886" si="17255">F886/F901</f>
        <v>4.4475381008206333E-2</v>
      </c>
      <c r="BO886" s="129">
        <f t="shared" ref="BO886" si="17256">G886/G901</f>
        <v>3.488707907352856E-2</v>
      </c>
      <c r="BP886" s="130">
        <f t="shared" ref="BP886" si="17257">H886/H901</f>
        <v>5.7972506821809197E-2</v>
      </c>
      <c r="BQ886" s="131">
        <f t="shared" ref="BQ886" si="17258">I886/I901</f>
        <v>5.0834927813532792E-2</v>
      </c>
      <c r="BR886" s="128">
        <f t="shared" ref="BR886" si="17259">J886/J901</f>
        <v>4.6689895470383276E-2</v>
      </c>
      <c r="BS886" s="129">
        <f t="shared" ref="BS886" si="17260">K886/K901</f>
        <v>5.4783319705641861E-2</v>
      </c>
      <c r="BT886" s="130">
        <f t="shared" ref="BT886" si="17261">L886/L901</f>
        <v>3.7671586335019096E-2</v>
      </c>
      <c r="BU886" s="128">
        <f t="shared" ref="BU886" si="17262">M886/M901</f>
        <v>6.2979316755751802E-2</v>
      </c>
      <c r="BV886" s="132">
        <f t="shared" ref="BV886" si="17263">N886/N901</f>
        <v>4.4896210245667492E-2</v>
      </c>
      <c r="BW886" s="133">
        <f t="shared" ref="BW886" si="17264">O886/O901</f>
        <v>4.6511627906976744E-2</v>
      </c>
      <c r="BX886" s="128">
        <f t="shared" ref="BX886" si="17265">P886/P901</f>
        <v>4.6319193456343923E-2</v>
      </c>
      <c r="BY886" s="129">
        <f t="shared" ref="BY886" si="17266">Q886/Q901</f>
        <v>4.3396448312360343E-2</v>
      </c>
      <c r="BZ886" s="130">
        <f t="shared" ref="BZ886" si="17267">R886/R901</f>
        <v>5.0835702892017477E-2</v>
      </c>
      <c r="CA886" s="131">
        <f t="shared" ref="CA886" si="17268">S886/S901</f>
        <v>4.3164338408413119E-2</v>
      </c>
      <c r="CB886" s="128">
        <f t="shared" ref="CB886" si="17269">T886/T901</f>
        <v>5.1445737889598199E-2</v>
      </c>
      <c r="CC886" s="129">
        <f t="shared" ref="CC886" si="17270">U886/U901</f>
        <v>3.99632521819017E-2</v>
      </c>
      <c r="CD886" s="130">
        <f t="shared" ref="CD886" si="17271">V886/V901</f>
        <v>4.4420171126888765E-2</v>
      </c>
      <c r="CE886" s="131">
        <f t="shared" ref="CE886" si="17272">W886/W901</f>
        <v>5.4692775151924375E-2</v>
      </c>
      <c r="CF886" s="128">
        <f t="shared" ref="CF886" si="17273">X886/X901</f>
        <v>5.1237704031996539E-2</v>
      </c>
      <c r="CG886" s="129">
        <f t="shared" ref="CG886" si="17274">Y886/Y901</f>
        <v>3.8124556002841585E-2</v>
      </c>
      <c r="CH886" s="130">
        <f t="shared" ref="CH886" si="17275">Z886/Z901</f>
        <v>5.2965884642966907E-2</v>
      </c>
      <c r="CI886" s="128">
        <f t="shared" ref="CI886" si="17276">AA886/AA901</f>
        <v>6.3855703911923162E-2</v>
      </c>
      <c r="CJ886" s="134">
        <f t="shared" ref="CJ886" si="17277">AB886/AB901</f>
        <v>4.8747996860924445E-2</v>
      </c>
      <c r="CK886" s="135">
        <f t="shared" ref="CK886" si="17278">AC886/AC901</f>
        <v>5.1124798435063047E-2</v>
      </c>
    </row>
    <row r="887" spans="1:89" ht="13.5" thickBot="1" x14ac:dyDescent="0.25">
      <c r="A887" s="145" t="s">
        <v>26</v>
      </c>
      <c r="B887" s="202">
        <v>616</v>
      </c>
      <c r="C887" s="196">
        <v>806</v>
      </c>
      <c r="D887" s="197">
        <v>224</v>
      </c>
      <c r="E887" s="198">
        <v>232</v>
      </c>
      <c r="F887" s="195">
        <v>538</v>
      </c>
      <c r="G887" s="199">
        <v>657</v>
      </c>
      <c r="H887" s="197">
        <v>1015</v>
      </c>
      <c r="I887" s="198">
        <v>1200</v>
      </c>
      <c r="J887" s="195">
        <v>128</v>
      </c>
      <c r="K887" s="196">
        <v>113</v>
      </c>
      <c r="L887" s="197">
        <v>438</v>
      </c>
      <c r="M887" s="195">
        <v>376</v>
      </c>
      <c r="N887" s="200">
        <v>940</v>
      </c>
      <c r="O887" s="203">
        <v>851</v>
      </c>
      <c r="P887" s="195">
        <v>432</v>
      </c>
      <c r="Q887" s="196">
        <v>337</v>
      </c>
      <c r="R887" s="197">
        <v>693</v>
      </c>
      <c r="S887" s="198">
        <v>530</v>
      </c>
      <c r="T887" s="195">
        <v>101</v>
      </c>
      <c r="U887" s="199">
        <v>92</v>
      </c>
      <c r="V887" s="197">
        <v>406</v>
      </c>
      <c r="W887" s="204">
        <v>580</v>
      </c>
      <c r="X887" s="195">
        <v>425</v>
      </c>
      <c r="Y887" s="199">
        <v>152</v>
      </c>
      <c r="Z887" s="197">
        <v>1069</v>
      </c>
      <c r="AA887" s="195">
        <v>1156</v>
      </c>
      <c r="AB887" s="171">
        <f t="shared" si="17031"/>
        <v>7025</v>
      </c>
      <c r="AC887" s="172">
        <f t="shared" si="17032"/>
        <v>7082</v>
      </c>
      <c r="AE887" s="272">
        <f>$AE$19</f>
        <v>0</v>
      </c>
      <c r="AF887" s="125">
        <f t="shared" si="17223"/>
        <v>0</v>
      </c>
      <c r="AG887" s="196">
        <f t="shared" si="17223"/>
        <v>0</v>
      </c>
      <c r="AH887" s="197">
        <f t="shared" si="17223"/>
        <v>0</v>
      </c>
      <c r="AI887" s="198">
        <f t="shared" si="17223"/>
        <v>0</v>
      </c>
      <c r="AJ887" s="195">
        <f t="shared" si="17223"/>
        <v>0</v>
      </c>
      <c r="AK887" s="199">
        <f t="shared" si="17223"/>
        <v>0</v>
      </c>
      <c r="AL887" s="197">
        <f t="shared" si="17223"/>
        <v>0</v>
      </c>
      <c r="AM887" s="198">
        <f t="shared" si="17223"/>
        <v>0</v>
      </c>
      <c r="AN887" s="195">
        <f t="shared" si="17223"/>
        <v>0</v>
      </c>
      <c r="AO887" s="199">
        <f t="shared" si="17223"/>
        <v>0</v>
      </c>
      <c r="AP887" s="197">
        <f t="shared" si="17224"/>
        <v>0</v>
      </c>
      <c r="AQ887" s="195">
        <f t="shared" si="17224"/>
        <v>0</v>
      </c>
      <c r="AR887" s="200">
        <f t="shared" si="17224"/>
        <v>0</v>
      </c>
      <c r="AS887" s="201">
        <f t="shared" si="17224"/>
        <v>0</v>
      </c>
      <c r="AT887" s="195">
        <f t="shared" si="17224"/>
        <v>0</v>
      </c>
      <c r="AU887" s="199">
        <f t="shared" si="17224"/>
        <v>0</v>
      </c>
      <c r="AV887" s="197">
        <f t="shared" si="17224"/>
        <v>0</v>
      </c>
      <c r="AW887" s="198">
        <f t="shared" si="17224"/>
        <v>0</v>
      </c>
      <c r="AX887" s="195">
        <f t="shared" si="17224"/>
        <v>0</v>
      </c>
      <c r="AY887" s="199">
        <f t="shared" si="17224"/>
        <v>0</v>
      </c>
      <c r="AZ887" s="197">
        <f t="shared" si="17224"/>
        <v>0</v>
      </c>
      <c r="BA887" s="198">
        <f t="shared" si="17224"/>
        <v>0</v>
      </c>
      <c r="BB887" s="195">
        <f t="shared" si="17224"/>
        <v>0</v>
      </c>
      <c r="BC887" s="199">
        <f t="shared" si="17224"/>
        <v>0</v>
      </c>
      <c r="BD887" s="197">
        <f t="shared" si="17224"/>
        <v>0</v>
      </c>
      <c r="BE887" s="195">
        <f t="shared" si="17224"/>
        <v>0</v>
      </c>
      <c r="BF887" s="171">
        <f>SUM(AF887,AH887,AJ887,AL887,AN887,AP887,AR887,AT887,AV887,AX887,AZ887,BB887,BD887)</f>
        <v>0</v>
      </c>
      <c r="BG887" s="172">
        <f>SUM(AG887,AI887,AK887,AM887,AO887,AQ887,AS887,AU887,AW887,AY887,BA887,BC887,BE887)</f>
        <v>0</v>
      </c>
      <c r="BI887" s="145" t="s">
        <v>26</v>
      </c>
      <c r="BJ887" s="128">
        <f>B887/B901</f>
        <v>4.9079754601226995E-2</v>
      </c>
      <c r="BK887" s="129">
        <f t="shared" ref="BK887" si="17279">C887/C901</f>
        <v>5.4309008826898458E-2</v>
      </c>
      <c r="BL887" s="130">
        <f t="shared" ref="BL887" si="17280">D887/D901</f>
        <v>4.3947420051010398E-2</v>
      </c>
      <c r="BM887" s="131">
        <f t="shared" ref="BM887" si="17281">E887/E901</f>
        <v>4.2970920540840896E-2</v>
      </c>
      <c r="BN887" s="128">
        <f t="shared" ref="BN887" si="17282">F887/F901</f>
        <v>3.9419695193434932E-2</v>
      </c>
      <c r="BO887" s="129">
        <f t="shared" ref="BO887" si="17283">G887/G901</f>
        <v>3.7948362502166003E-2</v>
      </c>
      <c r="BP887" s="130">
        <f t="shared" ref="BP887" si="17284">H887/H901</f>
        <v>5.2257632703495857E-2</v>
      </c>
      <c r="BQ887" s="131">
        <f t="shared" ref="BQ887" si="17285">I887/I901</f>
        <v>5.2182988345799271E-2</v>
      </c>
      <c r="BR887" s="128">
        <f t="shared" ref="BR887" si="17286">J887/J901</f>
        <v>4.4599303135888502E-2</v>
      </c>
      <c r="BS887" s="129">
        <f t="shared" ref="BS887" si="17287">K887/K901</f>
        <v>4.6197874080130825E-2</v>
      </c>
      <c r="BT887" s="130">
        <f t="shared" ref="BT887" si="17288">L887/L901</f>
        <v>4.5205903602022909E-2</v>
      </c>
      <c r="BU887" s="128">
        <f t="shared" ref="BU887" si="17289">M887/M901</f>
        <v>4.3690448524285386E-2</v>
      </c>
      <c r="BV887" s="132">
        <f t="shared" ref="BV887" si="17290">N887/N901</f>
        <v>4.4753380308512662E-2</v>
      </c>
      <c r="BW887" s="133">
        <f t="shared" ref="BW887" si="17291">O887/O901</f>
        <v>4.5081315887058326E-2</v>
      </c>
      <c r="BX887" s="128">
        <f t="shared" ref="BX887" si="17292">P887/P901</f>
        <v>4.1088073045463192E-2</v>
      </c>
      <c r="BY887" s="129">
        <f t="shared" ref="BY887" si="17293">Q887/Q901</f>
        <v>3.963307068093614E-2</v>
      </c>
      <c r="BZ887" s="130">
        <f t="shared" ref="BZ887" si="17294">R887/R901</f>
        <v>4.8061585408142038E-2</v>
      </c>
      <c r="CA887" s="131">
        <f t="shared" ref="CA887" si="17295">S887/S901</f>
        <v>4.1594726102652642E-2</v>
      </c>
      <c r="CB887" s="128">
        <f t="shared" ref="CB887" si="17296">T887/T901</f>
        <v>3.7927149831017651E-2</v>
      </c>
      <c r="CC887" s="129">
        <f t="shared" ref="CC887" si="17297">U887/U901</f>
        <v>4.2259990813045475E-2</v>
      </c>
      <c r="CD887" s="130">
        <f t="shared" ref="CD887" si="17298">V887/V901</f>
        <v>3.6956125978518113E-2</v>
      </c>
      <c r="CE887" s="131">
        <f t="shared" ref="CE887" si="17299">W887/W901</f>
        <v>4.8953409858203914E-2</v>
      </c>
      <c r="CF887" s="128">
        <f t="shared" ref="CF887" si="17300">X887/X901</f>
        <v>4.5940979353583399E-2</v>
      </c>
      <c r="CG887" s="129">
        <f t="shared" ref="CG887" si="17301">Y887/Y901</f>
        <v>3.5993369642434291E-2</v>
      </c>
      <c r="CH887" s="130">
        <f t="shared" ref="CH887" si="17302">Z887/Z901</f>
        <v>5.4758733736297513E-2</v>
      </c>
      <c r="CI887" s="128">
        <f t="shared" ref="CI887" si="17303">AA887/AA901</f>
        <v>5.4157882408058092E-2</v>
      </c>
      <c r="CJ887" s="134">
        <f t="shared" ref="CJ887" si="17304">AB887/AB901</f>
        <v>4.6327743228895324E-2</v>
      </c>
      <c r="CK887" s="135">
        <f t="shared" ref="CK887" si="17305">AC887/AC901</f>
        <v>4.6802717491871315E-2</v>
      </c>
    </row>
    <row r="888" spans="1:89" ht="14.25" thickTop="1" thickBot="1" x14ac:dyDescent="0.25">
      <c r="A888" s="136" t="s">
        <v>27</v>
      </c>
      <c r="B888" s="205">
        <v>572</v>
      </c>
      <c r="C888" s="189">
        <v>841</v>
      </c>
      <c r="D888" s="190">
        <v>269</v>
      </c>
      <c r="E888" s="191">
        <v>247</v>
      </c>
      <c r="F888" s="188">
        <v>504</v>
      </c>
      <c r="G888" s="192">
        <v>670</v>
      </c>
      <c r="H888" s="190">
        <v>969</v>
      </c>
      <c r="I888" s="191">
        <v>1110</v>
      </c>
      <c r="J888" s="188">
        <v>118</v>
      </c>
      <c r="K888" s="189">
        <v>96</v>
      </c>
      <c r="L888" s="190">
        <v>504</v>
      </c>
      <c r="M888" s="188">
        <v>369</v>
      </c>
      <c r="N888" s="193">
        <v>1010</v>
      </c>
      <c r="O888" s="206">
        <v>789</v>
      </c>
      <c r="P888" s="188">
        <v>589</v>
      </c>
      <c r="Q888" s="189">
        <v>343</v>
      </c>
      <c r="R888" s="190">
        <v>726</v>
      </c>
      <c r="S888" s="191">
        <v>537</v>
      </c>
      <c r="T888" s="188">
        <v>113</v>
      </c>
      <c r="U888" s="192">
        <v>86</v>
      </c>
      <c r="V888" s="190">
        <v>557</v>
      </c>
      <c r="W888" s="207">
        <v>574</v>
      </c>
      <c r="X888" s="188">
        <v>485</v>
      </c>
      <c r="Y888" s="192">
        <v>107</v>
      </c>
      <c r="Z888" s="190">
        <v>1144</v>
      </c>
      <c r="AA888" s="188">
        <v>1184</v>
      </c>
      <c r="AB888" s="171">
        <f t="shared" si="17031"/>
        <v>7560</v>
      </c>
      <c r="AC888" s="172">
        <f t="shared" si="17032"/>
        <v>6953</v>
      </c>
      <c r="AE888" s="266" t="s">
        <v>13</v>
      </c>
      <c r="AF888" s="20">
        <f t="shared" ref="AF888:BG888" si="17306">SUM(AF885:AF887)</f>
        <v>1777</v>
      </c>
      <c r="AG888" s="21">
        <f t="shared" si="17306"/>
        <v>2968</v>
      </c>
      <c r="AH888" s="20">
        <f t="shared" si="17306"/>
        <v>704</v>
      </c>
      <c r="AI888" s="21">
        <f t="shared" si="17306"/>
        <v>972</v>
      </c>
      <c r="AJ888" s="20">
        <f t="shared" si="17306"/>
        <v>1295</v>
      </c>
      <c r="AK888" s="21">
        <f t="shared" si="17306"/>
        <v>4489</v>
      </c>
      <c r="AL888" s="20">
        <f t="shared" si="17306"/>
        <v>2741</v>
      </c>
      <c r="AM888" s="21">
        <f t="shared" si="17306"/>
        <v>4464</v>
      </c>
      <c r="AN888" s="20">
        <f t="shared" si="17306"/>
        <v>687</v>
      </c>
      <c r="AO888" s="21">
        <f t="shared" si="17306"/>
        <v>211</v>
      </c>
      <c r="AP888" s="20">
        <f t="shared" si="17306"/>
        <v>2044</v>
      </c>
      <c r="AQ888" s="21">
        <f t="shared" si="17306"/>
        <v>680</v>
      </c>
      <c r="AR888" s="20">
        <f t="shared" si="17306"/>
        <v>3899</v>
      </c>
      <c r="AS888" s="21">
        <f t="shared" si="17306"/>
        <v>2366</v>
      </c>
      <c r="AT888" s="20">
        <f t="shared" si="17306"/>
        <v>1896</v>
      </c>
      <c r="AU888" s="21">
        <f t="shared" si="17306"/>
        <v>1286</v>
      </c>
      <c r="AV888" s="20">
        <f t="shared" si="17306"/>
        <v>2352</v>
      </c>
      <c r="AW888" s="21">
        <f t="shared" si="17306"/>
        <v>2090</v>
      </c>
      <c r="AX888" s="20">
        <f t="shared" si="17306"/>
        <v>552</v>
      </c>
      <c r="AY888" s="21">
        <f t="shared" si="17306"/>
        <v>131</v>
      </c>
      <c r="AZ888" s="20">
        <f t="shared" si="17306"/>
        <v>2137</v>
      </c>
      <c r="BA888" s="21">
        <f t="shared" si="17306"/>
        <v>1471</v>
      </c>
      <c r="BB888" s="20">
        <f t="shared" si="17306"/>
        <v>1843</v>
      </c>
      <c r="BC888" s="21">
        <f t="shared" si="17306"/>
        <v>492</v>
      </c>
      <c r="BD888" s="20">
        <f t="shared" si="17306"/>
        <v>3122</v>
      </c>
      <c r="BE888" s="21">
        <f t="shared" si="17306"/>
        <v>4142</v>
      </c>
      <c r="BF888" s="173">
        <f t="shared" si="17306"/>
        <v>25049</v>
      </c>
      <c r="BG888" s="174">
        <f t="shared" si="17306"/>
        <v>25762</v>
      </c>
      <c r="BI888" s="136" t="s">
        <v>27</v>
      </c>
      <c r="BJ888" s="128">
        <f>B888/B901</f>
        <v>4.5574057843996492E-2</v>
      </c>
      <c r="BK888" s="129">
        <f t="shared" ref="BK888" si="17307">C888/C901</f>
        <v>5.6667340475709184E-2</v>
      </c>
      <c r="BL888" s="130">
        <f t="shared" ref="BL888" si="17308">D888/D901</f>
        <v>5.2776142829115164E-2</v>
      </c>
      <c r="BM888" s="131">
        <f t="shared" ref="BM888" si="17309">E888/E901</f>
        <v>4.574921281718837E-2</v>
      </c>
      <c r="BN888" s="128">
        <f t="shared" ref="BN888" si="17310">F888/F901</f>
        <v>3.6928487690504101E-2</v>
      </c>
      <c r="BO888" s="129">
        <f t="shared" ref="BO888" si="17311">G888/G901</f>
        <v>3.8699243343152542E-2</v>
      </c>
      <c r="BP888" s="130">
        <f t="shared" ref="BP888" si="17312">H888/H901</f>
        <v>4.9889306492302943E-2</v>
      </c>
      <c r="BQ888" s="131">
        <f t="shared" ref="BQ888" si="17313">I888/I901</f>
        <v>4.8269264219864327E-2</v>
      </c>
      <c r="BR888" s="128">
        <f t="shared" ref="BR888" si="17314">J888/J901</f>
        <v>4.1114982578397213E-2</v>
      </c>
      <c r="BS888" s="129">
        <f t="shared" ref="BS888" si="17315">K888/K901</f>
        <v>3.9247751430907606E-2</v>
      </c>
      <c r="BT888" s="130">
        <f t="shared" ref="BT888" si="17316">L888/L901</f>
        <v>5.2017752089998967E-2</v>
      </c>
      <c r="BU888" s="128">
        <f t="shared" ref="BU888" si="17317">M888/M901</f>
        <v>4.287706251452475E-2</v>
      </c>
      <c r="BV888" s="132">
        <f t="shared" ref="BV888" si="17318">N888/N901</f>
        <v>4.8086078842125311E-2</v>
      </c>
      <c r="BW888" s="133">
        <f t="shared" ref="BW888" si="17319">O888/O901</f>
        <v>4.1796895693171583E-2</v>
      </c>
      <c r="BX888" s="128">
        <f t="shared" ref="BX888" si="17320">P888/P901</f>
        <v>5.6020544036522735E-2</v>
      </c>
      <c r="BY888" s="129">
        <f t="shared" ref="BY888" si="17321">Q888/Q901</f>
        <v>4.0338703986828178E-2</v>
      </c>
      <c r="BZ888" s="130">
        <f t="shared" ref="BZ888" si="17322">R888/R901</f>
        <v>5.0350232332339276E-2</v>
      </c>
      <c r="CA888" s="131">
        <f t="shared" ref="CA888" si="17323">S888/S901</f>
        <v>4.2144090409668815E-2</v>
      </c>
      <c r="CB888" s="128">
        <f t="shared" ref="CB888" si="17324">T888/T901</f>
        <v>4.24333458505445E-2</v>
      </c>
      <c r="CC888" s="129">
        <f t="shared" ref="CC888" si="17325">U888/U901</f>
        <v>3.9503904455672943E-2</v>
      </c>
      <c r="CD888" s="130">
        <f t="shared" ref="CD888" si="17326">V888/V901</f>
        <v>5.0700892044420173E-2</v>
      </c>
      <c r="CE888" s="131">
        <f t="shared" ref="CE888" si="17327">W888/W901</f>
        <v>4.8446995273463876E-2</v>
      </c>
      <c r="CF888" s="128">
        <f t="shared" ref="CF888" si="17328">X888/X901</f>
        <v>5.2426764674089285E-2</v>
      </c>
      <c r="CG888" s="129">
        <f t="shared" ref="CG888" si="17329">Y888/Y901</f>
        <v>2.5337437840397822E-2</v>
      </c>
      <c r="CH888" s="130">
        <f t="shared" ref="CH888" si="17330">Z888/Z901</f>
        <v>5.8600553222005941E-2</v>
      </c>
      <c r="CI888" s="128">
        <f t="shared" ref="CI888" si="17331">AA888/AA901</f>
        <v>5.546966502693839E-2</v>
      </c>
      <c r="CJ888" s="134">
        <f t="shared" ref="CJ888" si="17332">AB888/AB901</f>
        <v>4.9855905880490908E-2</v>
      </c>
      <c r="CK888" s="135">
        <f t="shared" ref="CK888" si="17333">AC888/AC901</f>
        <v>4.5950196938856436E-2</v>
      </c>
    </row>
    <row r="889" spans="1:89" ht="13.5" thickTop="1" x14ac:dyDescent="0.2">
      <c r="A889" s="145" t="s">
        <v>28</v>
      </c>
      <c r="B889" s="202">
        <v>595</v>
      </c>
      <c r="C889" s="196">
        <v>1017</v>
      </c>
      <c r="D889" s="197">
        <v>295</v>
      </c>
      <c r="E889" s="198">
        <v>316</v>
      </c>
      <c r="F889" s="195">
        <v>517</v>
      </c>
      <c r="G889" s="199">
        <v>1084</v>
      </c>
      <c r="H889" s="197">
        <v>1066</v>
      </c>
      <c r="I889" s="198">
        <v>1486</v>
      </c>
      <c r="J889" s="195">
        <v>193</v>
      </c>
      <c r="K889" s="196">
        <v>81</v>
      </c>
      <c r="L889" s="197">
        <v>663</v>
      </c>
      <c r="M889" s="195">
        <v>410</v>
      </c>
      <c r="N889" s="200">
        <v>1269</v>
      </c>
      <c r="O889" s="203">
        <v>932</v>
      </c>
      <c r="P889" s="195">
        <v>697</v>
      </c>
      <c r="Q889" s="196">
        <v>372</v>
      </c>
      <c r="R889" s="197">
        <v>881</v>
      </c>
      <c r="S889" s="198">
        <v>749</v>
      </c>
      <c r="T889" s="195">
        <v>200</v>
      </c>
      <c r="U889" s="199">
        <v>55</v>
      </c>
      <c r="V889" s="197">
        <v>733</v>
      </c>
      <c r="W889" s="204">
        <v>580</v>
      </c>
      <c r="X889" s="195">
        <v>667</v>
      </c>
      <c r="Y889" s="199">
        <v>159</v>
      </c>
      <c r="Z889" s="197">
        <v>1165</v>
      </c>
      <c r="AA889" s="195">
        <v>1240</v>
      </c>
      <c r="AB889" s="171">
        <f t="shared" si="17031"/>
        <v>8941</v>
      </c>
      <c r="AC889" s="172">
        <f t="shared" si="17032"/>
        <v>8481</v>
      </c>
      <c r="BI889" s="145" t="s">
        <v>28</v>
      </c>
      <c r="BJ889" s="128">
        <f>B889/B901</f>
        <v>4.7406581148912434E-2</v>
      </c>
      <c r="BK889" s="129">
        <f t="shared" ref="BK889" si="17334">C889/C901</f>
        <v>6.8526379624014561E-2</v>
      </c>
      <c r="BL889" s="130">
        <f t="shared" ref="BL889" si="17335">D889/D901</f>
        <v>5.787718265646459E-2</v>
      </c>
      <c r="BM889" s="131">
        <f t="shared" ref="BM889" si="17336">E889/E901</f>
        <v>5.8529357288386735E-2</v>
      </c>
      <c r="BN889" s="128">
        <f t="shared" ref="BN889" si="17337">F889/F901</f>
        <v>3.7881008206330599E-2</v>
      </c>
      <c r="BO889" s="129">
        <f t="shared" ref="BO889" si="17338">G889/G901</f>
        <v>6.2611910125339343E-2</v>
      </c>
      <c r="BP889" s="130">
        <f t="shared" ref="BP889" si="17339">H889/H901</f>
        <v>5.4883385676774955E-2</v>
      </c>
      <c r="BQ889" s="131">
        <f t="shared" ref="BQ889" si="17340">I889/I901</f>
        <v>6.4619933901548091E-2</v>
      </c>
      <c r="BR889" s="128">
        <f t="shared" ref="BR889" si="17341">J889/J901</f>
        <v>6.7247386759581876E-2</v>
      </c>
      <c r="BS889" s="129">
        <f t="shared" ref="BS889" si="17342">K889/K901</f>
        <v>3.311529026982829E-2</v>
      </c>
      <c r="BT889" s="130">
        <f t="shared" ref="BT889" si="17343">L889/L901</f>
        <v>6.8428114356486741E-2</v>
      </c>
      <c r="BU889" s="128">
        <f t="shared" ref="BU889" si="17344">M889/M901</f>
        <v>4.7641180571694169E-2</v>
      </c>
      <c r="BV889" s="132">
        <f t="shared" ref="BV889" si="17345">N889/N901</f>
        <v>6.0417063416492098E-2</v>
      </c>
      <c r="BW889" s="133">
        <f t="shared" ref="BW889" si="17346">O889/O901</f>
        <v>4.9372251946813585E-2</v>
      </c>
      <c r="BX889" s="128">
        <f t="shared" ref="BX889" si="17347">P889/P901</f>
        <v>6.6292562297888533E-2</v>
      </c>
      <c r="BY889" s="129">
        <f t="shared" ref="BY889" si="17348">Q889/Q901</f>
        <v>4.3749264965306366E-2</v>
      </c>
      <c r="BZ889" s="130">
        <f t="shared" ref="BZ889" si="17349">R889/R901</f>
        <v>6.1099937582356614E-2</v>
      </c>
      <c r="CA889" s="131">
        <f t="shared" ref="CA889" si="17350">S889/S901</f>
        <v>5.8781980850729873E-2</v>
      </c>
      <c r="CB889" s="128">
        <f t="shared" ref="CB889" si="17351">T889/T901</f>
        <v>7.5103266992114157E-2</v>
      </c>
      <c r="CC889" s="129">
        <f t="shared" ref="CC889" si="17352">U889/U901</f>
        <v>2.5264124942581533E-2</v>
      </c>
      <c r="CD889" s="130">
        <f t="shared" ref="CD889" si="17353">V889/V901</f>
        <v>6.6721281631166945E-2</v>
      </c>
      <c r="CE889" s="131">
        <f t="shared" ref="CE889" si="17354">W889/W901</f>
        <v>4.8953409858203914E-2</v>
      </c>
      <c r="CF889" s="128">
        <f t="shared" ref="CF889" si="17355">X889/X901</f>
        <v>7.2100313479623826E-2</v>
      </c>
      <c r="CG889" s="129">
        <f t="shared" ref="CG889" si="17356">Y889/Y901</f>
        <v>3.7650959033862182E-2</v>
      </c>
      <c r="CH889" s="130">
        <f t="shared" ref="CH889" si="17357">Z889/Z901</f>
        <v>5.9676262678004306E-2</v>
      </c>
      <c r="CI889" s="128">
        <f t="shared" ref="CI889" si="17358">AA889/AA901</f>
        <v>5.8093230264698995E-2</v>
      </c>
      <c r="CJ889" s="134">
        <f t="shared" ref="CJ889" si="17359">AB889/AB901</f>
        <v>5.8963181809189052E-2</v>
      </c>
      <c r="CK889" s="135">
        <f t="shared" ref="CK889" si="17360">AC889/AC901</f>
        <v>5.6048269845885429E-2</v>
      </c>
    </row>
    <row r="890" spans="1:89" x14ac:dyDescent="0.2">
      <c r="A890" s="136" t="s">
        <v>29</v>
      </c>
      <c r="B890" s="205">
        <v>800</v>
      </c>
      <c r="C890" s="189">
        <v>1346</v>
      </c>
      <c r="D890" s="190">
        <v>522</v>
      </c>
      <c r="E890" s="191">
        <v>391</v>
      </c>
      <c r="F890" s="188">
        <v>743</v>
      </c>
      <c r="G890" s="192">
        <v>1956</v>
      </c>
      <c r="H890" s="190">
        <v>1253</v>
      </c>
      <c r="I890" s="191">
        <v>2114</v>
      </c>
      <c r="J890" s="188">
        <v>320</v>
      </c>
      <c r="K890" s="189">
        <v>96</v>
      </c>
      <c r="L890" s="190">
        <v>952</v>
      </c>
      <c r="M890" s="188">
        <v>367</v>
      </c>
      <c r="N890" s="193">
        <v>1909</v>
      </c>
      <c r="O890" s="206">
        <v>1107</v>
      </c>
      <c r="P890" s="188">
        <v>996</v>
      </c>
      <c r="Q890" s="189">
        <v>507</v>
      </c>
      <c r="R890" s="190">
        <v>1232</v>
      </c>
      <c r="S890" s="191">
        <v>1016</v>
      </c>
      <c r="T890" s="188">
        <v>454</v>
      </c>
      <c r="U890" s="192">
        <v>71</v>
      </c>
      <c r="V890" s="190">
        <v>1410</v>
      </c>
      <c r="W890" s="207">
        <v>735</v>
      </c>
      <c r="X890" s="188">
        <v>961</v>
      </c>
      <c r="Y890" s="192">
        <v>191</v>
      </c>
      <c r="Z890" s="190">
        <v>1517</v>
      </c>
      <c r="AA890" s="188">
        <v>1479</v>
      </c>
      <c r="AB890" s="171">
        <f t="shared" si="17031"/>
        <v>13069</v>
      </c>
      <c r="AC890" s="172">
        <f t="shared" si="17032"/>
        <v>11376</v>
      </c>
      <c r="BI890" s="136" t="s">
        <v>29</v>
      </c>
      <c r="BJ890" s="128">
        <f>B890/B901</f>
        <v>6.373994104055454E-2</v>
      </c>
      <c r="BK890" s="129">
        <f t="shared" ref="BK890" si="17361">C890/C901</f>
        <v>9.0694697122835385E-2</v>
      </c>
      <c r="BL890" s="130">
        <f t="shared" ref="BL890" si="17362">D890/D901</f>
        <v>0.10241318422601531</v>
      </c>
      <c r="BM890" s="131">
        <f t="shared" ref="BM890" si="17363">E890/E901</f>
        <v>7.2420818670124093E-2</v>
      </c>
      <c r="BN890" s="128">
        <f t="shared" ref="BN890" si="17364">F890/F901</f>
        <v>5.4440211019929657E-2</v>
      </c>
      <c r="BO890" s="129">
        <f t="shared" ref="BO890" si="17365">G890/G901</f>
        <v>0.11297868653612891</v>
      </c>
      <c r="BP890" s="130">
        <f t="shared" ref="BP890" si="17366">H890/H901</f>
        <v>6.4511146578798334E-2</v>
      </c>
      <c r="BQ890" s="131">
        <f t="shared" ref="BQ890" si="17367">I890/I901</f>
        <v>9.1929031135849715E-2</v>
      </c>
      <c r="BR890" s="128">
        <f t="shared" ref="BR890" si="17368">J890/J901</f>
        <v>0.11149825783972125</v>
      </c>
      <c r="BS890" s="129">
        <f t="shared" ref="BS890" si="17369">K890/K901</f>
        <v>3.9247751430907606E-2</v>
      </c>
      <c r="BT890" s="130">
        <f t="shared" ref="BT890" si="17370">L890/L901</f>
        <v>9.8255753947775831E-2</v>
      </c>
      <c r="BU890" s="128">
        <f t="shared" ref="BU890" si="17371">M890/M901</f>
        <v>4.2644666511735999E-2</v>
      </c>
      <c r="BV890" s="132">
        <f t="shared" ref="BV890" si="17372">N890/N901</f>
        <v>9.0887450009521989E-2</v>
      </c>
      <c r="BW890" s="133">
        <f t="shared" ref="BW890" si="17373">O890/O901</f>
        <v>5.8642792816655187E-2</v>
      </c>
      <c r="BX890" s="128">
        <f t="shared" ref="BX890" si="17374">P890/P901</f>
        <v>9.4730835077040138E-2</v>
      </c>
      <c r="BY890" s="129">
        <f t="shared" ref="BY890" si="17375">Q890/Q901</f>
        <v>5.9626014347877218E-2</v>
      </c>
      <c r="BZ890" s="130">
        <f t="shared" ref="BZ890" si="17376">R890/R901</f>
        <v>8.5442818503363618E-2</v>
      </c>
      <c r="CA890" s="131">
        <f t="shared" ref="CA890" si="17377">S890/S901</f>
        <v>7.9736305132632246E-2</v>
      </c>
      <c r="CB890" s="128">
        <f t="shared" ref="CB890" si="17378">T890/T901</f>
        <v>0.17048441607209913</v>
      </c>
      <c r="CC890" s="129">
        <f t="shared" ref="CC890" si="17379">U890/U901</f>
        <v>3.2613688562241616E-2</v>
      </c>
      <c r="CD890" s="130">
        <f t="shared" ref="CD890" si="17380">V890/V901</f>
        <v>0.12834516657564174</v>
      </c>
      <c r="CE890" s="131">
        <f t="shared" ref="CE890" si="17381">W890/W901</f>
        <v>6.2035786630654961E-2</v>
      </c>
      <c r="CF890" s="128">
        <f t="shared" ref="CF890" si="17382">X890/X901</f>
        <v>0.10388066155010268</v>
      </c>
      <c r="CG890" s="129">
        <f t="shared" ref="CG890" si="17383">Y890/Y901</f>
        <v>4.522851053753256E-2</v>
      </c>
      <c r="CH890" s="130">
        <f t="shared" ref="CH890" si="17384">Z890/Z901</f>
        <v>7.7707202130929215E-2</v>
      </c>
      <c r="CI890" s="128">
        <f t="shared" ref="CI890" si="17385">AA890/AA901</f>
        <v>6.9290231904427263E-2</v>
      </c>
      <c r="CJ890" s="134">
        <f t="shared" ref="CJ890" si="17386">AB890/AB901</f>
        <v>8.6186089147107903E-2</v>
      </c>
      <c r="CK890" s="135">
        <f t="shared" ref="CK890" si="17387">AC890/AC901</f>
        <v>7.5180417140289196E-2</v>
      </c>
    </row>
    <row r="891" spans="1:89" x14ac:dyDescent="0.2">
      <c r="A891" s="145" t="s">
        <v>30</v>
      </c>
      <c r="B891" s="202">
        <v>915</v>
      </c>
      <c r="C891" s="196">
        <v>1540</v>
      </c>
      <c r="D891" s="197">
        <v>418</v>
      </c>
      <c r="E891" s="198">
        <v>481</v>
      </c>
      <c r="F891" s="195">
        <v>669</v>
      </c>
      <c r="G891" s="199">
        <v>2349</v>
      </c>
      <c r="H891" s="197">
        <v>1402</v>
      </c>
      <c r="I891" s="198">
        <v>2301</v>
      </c>
      <c r="J891" s="195">
        <v>400</v>
      </c>
      <c r="K891" s="196">
        <v>114</v>
      </c>
      <c r="L891" s="197">
        <v>1099</v>
      </c>
      <c r="M891" s="195">
        <v>351</v>
      </c>
      <c r="N891" s="200">
        <v>2019</v>
      </c>
      <c r="O891" s="203">
        <v>1148</v>
      </c>
      <c r="P891" s="195">
        <v>1098</v>
      </c>
      <c r="Q891" s="196">
        <v>578</v>
      </c>
      <c r="R891" s="197">
        <v>1357</v>
      </c>
      <c r="S891" s="198">
        <v>1065</v>
      </c>
      <c r="T891" s="195">
        <v>319</v>
      </c>
      <c r="U891" s="199">
        <v>65</v>
      </c>
      <c r="V891" s="197">
        <v>1049</v>
      </c>
      <c r="W891" s="204">
        <v>728</v>
      </c>
      <c r="X891" s="195">
        <v>1065</v>
      </c>
      <c r="Y891" s="199">
        <v>216</v>
      </c>
      <c r="Z891" s="197">
        <v>1572</v>
      </c>
      <c r="AA891" s="195">
        <v>2221</v>
      </c>
      <c r="AB891" s="171">
        <f t="shared" si="17031"/>
        <v>13382</v>
      </c>
      <c r="AC891" s="172">
        <f t="shared" si="17032"/>
        <v>13157</v>
      </c>
      <c r="BI891" s="145" t="s">
        <v>30</v>
      </c>
      <c r="BJ891" s="128">
        <f>B891/B901</f>
        <v>7.2902557565134252E-2</v>
      </c>
      <c r="BK891" s="129">
        <f t="shared" ref="BK891" si="17388">C891/C901</f>
        <v>0.103766592547672</v>
      </c>
      <c r="BL891" s="130">
        <f t="shared" ref="BL891" si="17389">D891/D901</f>
        <v>8.2009024916617615E-2</v>
      </c>
      <c r="BM891" s="131">
        <f t="shared" ref="BM891" si="17390">E891/E901</f>
        <v>8.9090572328208925E-2</v>
      </c>
      <c r="BN891" s="128">
        <f t="shared" ref="BN891" si="17391">F891/F901</f>
        <v>4.9018171160609615E-2</v>
      </c>
      <c r="BO891" s="129">
        <f t="shared" ref="BO891" si="17392">G891/G901</f>
        <v>0.135678391959799</v>
      </c>
      <c r="BP891" s="130">
        <f t="shared" ref="BP891" si="17393">H891/H901</f>
        <v>7.2182464088966683E-2</v>
      </c>
      <c r="BQ891" s="131">
        <f t="shared" ref="BQ891" si="17394">I891/I901</f>
        <v>0.1000608801530701</v>
      </c>
      <c r="BR891" s="128">
        <f t="shared" ref="BR891" si="17395">J891/J901</f>
        <v>0.13937282229965156</v>
      </c>
      <c r="BS891" s="129">
        <f t="shared" ref="BS891" si="17396">K891/K901</f>
        <v>4.6606704824202781E-2</v>
      </c>
      <c r="BT891" s="130">
        <f t="shared" ref="BT891" si="17397">L891/L901</f>
        <v>0.11342759830735887</v>
      </c>
      <c r="BU891" s="128">
        <f t="shared" ref="BU891" si="17398">M891/M901</f>
        <v>4.0785498489425982E-2</v>
      </c>
      <c r="BV891" s="132">
        <f t="shared" ref="BV891" si="17399">N891/N901</f>
        <v>9.6124547705199015E-2</v>
      </c>
      <c r="BW891" s="133">
        <f t="shared" ref="BW891" si="17400">O891/O901</f>
        <v>6.0814748106160936E-2</v>
      </c>
      <c r="BX891" s="128">
        <f t="shared" ref="BX891" si="17401">P891/P901</f>
        <v>0.10443218565721894</v>
      </c>
      <c r="BY891" s="129">
        <f t="shared" ref="BY891" si="17402">Q891/Q901</f>
        <v>6.7976008467599672E-2</v>
      </c>
      <c r="BZ891" s="130">
        <f t="shared" ref="BZ891" si="17403">R891/R901</f>
        <v>9.4111935640474376E-2</v>
      </c>
      <c r="CA891" s="131">
        <f t="shared" ref="CA891" si="17404">S891/S901</f>
        <v>8.3581855281745415E-2</v>
      </c>
      <c r="CB891" s="128">
        <f t="shared" ref="CB891" si="17405">T891/T901</f>
        <v>0.11978971085242208</v>
      </c>
      <c r="CC891" s="129">
        <f t="shared" ref="CC891" si="17406">U891/U901</f>
        <v>2.9857602204869087E-2</v>
      </c>
      <c r="CD891" s="130">
        <f t="shared" ref="CD891" si="17407">V891/V901</f>
        <v>9.5485162934644097E-2</v>
      </c>
      <c r="CE891" s="131">
        <f t="shared" ref="CE891" si="17408">W891/W901</f>
        <v>6.1444969615124918E-2</v>
      </c>
      <c r="CF891" s="128">
        <f t="shared" ref="CF891" si="17409">X891/X901</f>
        <v>0.11512268943897958</v>
      </c>
      <c r="CG891" s="129">
        <f t="shared" ref="CG891" si="17410">Y891/Y901</f>
        <v>5.114847264977504E-2</v>
      </c>
      <c r="CH891" s="130">
        <f t="shared" ref="CH891" si="17411">Z891/Z901</f>
        <v>8.0524536420448725E-2</v>
      </c>
      <c r="CI891" s="128">
        <f t="shared" ref="CI891" si="17412">AA891/AA901</f>
        <v>0.10405247130475521</v>
      </c>
      <c r="CJ891" s="134">
        <f t="shared" ref="CJ891" si="17413">AB891/AB901</f>
        <v>8.8250229165704935E-2</v>
      </c>
      <c r="CK891" s="135">
        <f t="shared" ref="CK891" si="17414">AC891/AC901</f>
        <v>8.6950487721060565E-2</v>
      </c>
    </row>
    <row r="892" spans="1:89" x14ac:dyDescent="0.2">
      <c r="A892" s="136" t="s">
        <v>31</v>
      </c>
      <c r="B892" s="205">
        <v>862</v>
      </c>
      <c r="C892" s="189">
        <v>1428</v>
      </c>
      <c r="D892" s="190">
        <v>286</v>
      </c>
      <c r="E892" s="191">
        <v>491</v>
      </c>
      <c r="F892" s="188">
        <v>626</v>
      </c>
      <c r="G892" s="192">
        <v>2140</v>
      </c>
      <c r="H892" s="190">
        <v>1339</v>
      </c>
      <c r="I892" s="191">
        <v>2163</v>
      </c>
      <c r="J892" s="188">
        <v>287</v>
      </c>
      <c r="K892" s="189">
        <v>97</v>
      </c>
      <c r="L892" s="190">
        <v>945</v>
      </c>
      <c r="M892" s="188">
        <v>329</v>
      </c>
      <c r="N892" s="193">
        <v>1880</v>
      </c>
      <c r="O892" s="206">
        <v>1218</v>
      </c>
      <c r="P892" s="188">
        <v>798</v>
      </c>
      <c r="Q892" s="189">
        <v>708</v>
      </c>
      <c r="R892" s="190">
        <v>995</v>
      </c>
      <c r="S892" s="191">
        <v>1025</v>
      </c>
      <c r="T892" s="188">
        <v>233</v>
      </c>
      <c r="U892" s="192">
        <v>66</v>
      </c>
      <c r="V892" s="190">
        <v>1088</v>
      </c>
      <c r="W892" s="207">
        <v>743</v>
      </c>
      <c r="X892" s="188">
        <v>778</v>
      </c>
      <c r="Y892" s="192">
        <v>276</v>
      </c>
      <c r="Z892" s="190">
        <v>1550</v>
      </c>
      <c r="AA892" s="188">
        <v>1921</v>
      </c>
      <c r="AB892" s="171">
        <f t="shared" si="17031"/>
        <v>11667</v>
      </c>
      <c r="AC892" s="172">
        <f t="shared" si="17032"/>
        <v>12605</v>
      </c>
      <c r="BI892" s="136" t="s">
        <v>31</v>
      </c>
      <c r="BJ892" s="128">
        <f>B892/B901</f>
        <v>6.8679786471197518E-2</v>
      </c>
      <c r="BK892" s="129">
        <f t="shared" ref="BK892" si="17415">C892/C901</f>
        <v>9.6219931271477668E-2</v>
      </c>
      <c r="BL892" s="130">
        <f t="shared" ref="BL892" si="17416">D892/D901</f>
        <v>5.6111438100843632E-2</v>
      </c>
      <c r="BM892" s="131">
        <f t="shared" ref="BM892" si="17417">E892/E901</f>
        <v>9.0942767179107237E-2</v>
      </c>
      <c r="BN892" s="128">
        <f t="shared" ref="BN892" si="17418">F892/F901</f>
        <v>4.5867526377491211E-2</v>
      </c>
      <c r="BO892" s="129">
        <f t="shared" ref="BO892" si="17419">G892/G901</f>
        <v>0.12360653843932305</v>
      </c>
      <c r="BP892" s="130">
        <f t="shared" ref="BP892" si="17420">H892/H901</f>
        <v>6.8938886886680734E-2</v>
      </c>
      <c r="BQ892" s="131">
        <f t="shared" ref="BQ892" si="17421">I892/I901</f>
        <v>9.4059836493303184E-2</v>
      </c>
      <c r="BR892" s="128">
        <f t="shared" ref="BR892" si="17422">J892/J901</f>
        <v>0.1</v>
      </c>
      <c r="BS892" s="129">
        <f t="shared" ref="BS892" si="17423">K892/K901</f>
        <v>3.9656582174979561E-2</v>
      </c>
      <c r="BT892" s="130">
        <f t="shared" ref="BT892" si="17424">L892/L901</f>
        <v>9.7533285168748068E-2</v>
      </c>
      <c r="BU892" s="128">
        <f t="shared" ref="BU892" si="17425">M892/M901</f>
        <v>3.8229142458749713E-2</v>
      </c>
      <c r="BV892" s="132">
        <f t="shared" ref="BV892" si="17426">N892/N901</f>
        <v>8.9506760617025324E-2</v>
      </c>
      <c r="BW892" s="133">
        <f t="shared" ref="BW892" si="17427">O892/O901</f>
        <v>6.4522964454097581E-2</v>
      </c>
      <c r="BX892" s="128">
        <f t="shared" ref="BX892" si="17428">P892/P901</f>
        <v>7.5898801597869506E-2</v>
      </c>
      <c r="BY892" s="129">
        <f t="shared" ref="BY892" si="17429">Q892/Q901</f>
        <v>8.3264730095260503E-2</v>
      </c>
      <c r="BZ892" s="130">
        <f t="shared" ref="BZ892" si="17430">R892/R901</f>
        <v>6.9006172411401626E-2</v>
      </c>
      <c r="CA892" s="131">
        <f t="shared" ref="CA892" si="17431">S892/S901</f>
        <v>8.044263067022446E-2</v>
      </c>
      <c r="CB892" s="128">
        <f t="shared" ref="CB892" si="17432">T892/T901</f>
        <v>8.7495306045812987E-2</v>
      </c>
      <c r="CC892" s="129">
        <f t="shared" ref="CC892" si="17433">U892/U901</f>
        <v>3.031694993109784E-2</v>
      </c>
      <c r="CD892" s="130">
        <f t="shared" ref="CD892" si="17434">V892/V901</f>
        <v>9.9035135627161847E-2</v>
      </c>
      <c r="CE892" s="131">
        <f t="shared" ref="CE892" si="17435">W892/W901</f>
        <v>6.2711006076975023E-2</v>
      </c>
      <c r="CF892" s="128">
        <f t="shared" ref="CF892" si="17436">X892/X901</f>
        <v>8.4099016322559728E-2</v>
      </c>
      <c r="CG892" s="129">
        <f t="shared" ref="CG892" si="17437">Y892/Y901</f>
        <v>6.5356381719157003E-2</v>
      </c>
      <c r="CH892" s="130">
        <f t="shared" ref="CH892" si="17438">Z892/Z901</f>
        <v>7.9397602704640913E-2</v>
      </c>
      <c r="CI892" s="128">
        <f t="shared" ref="CI892" si="17439">AA892/AA901</f>
        <v>8.9997657531037709E-2</v>
      </c>
      <c r="CJ892" s="134">
        <f t="shared" ref="CJ892" si="17440">AB892/AB901</f>
        <v>7.6940324590963949E-2</v>
      </c>
      <c r="CK892" s="135">
        <f t="shared" ref="CK892" si="17441">AC892/AC901</f>
        <v>8.3302492796531763E-2</v>
      </c>
    </row>
    <row r="893" spans="1:89" x14ac:dyDescent="0.2">
      <c r="A893" s="145" t="s">
        <v>32</v>
      </c>
      <c r="B893" s="202">
        <v>829</v>
      </c>
      <c r="C893" s="196">
        <v>1098</v>
      </c>
      <c r="D893" s="197">
        <v>234</v>
      </c>
      <c r="E893" s="198">
        <v>431</v>
      </c>
      <c r="F893" s="195">
        <v>499</v>
      </c>
      <c r="G893" s="199">
        <v>1731</v>
      </c>
      <c r="H893" s="197">
        <v>1164</v>
      </c>
      <c r="I893" s="198">
        <v>1872</v>
      </c>
      <c r="J893" s="195">
        <v>316</v>
      </c>
      <c r="K893" s="196">
        <v>68</v>
      </c>
      <c r="L893" s="197">
        <v>816</v>
      </c>
      <c r="M893" s="195">
        <v>288</v>
      </c>
      <c r="N893" s="200">
        <v>1586</v>
      </c>
      <c r="O893" s="203">
        <v>1206</v>
      </c>
      <c r="P893" s="195">
        <v>490</v>
      </c>
      <c r="Q893" s="196">
        <v>671</v>
      </c>
      <c r="R893" s="197">
        <v>799</v>
      </c>
      <c r="S893" s="198">
        <v>1126</v>
      </c>
      <c r="T893" s="195">
        <v>141</v>
      </c>
      <c r="U893" s="199">
        <v>64</v>
      </c>
      <c r="V893" s="197">
        <v>1087</v>
      </c>
      <c r="W893" s="204">
        <v>573</v>
      </c>
      <c r="X893" s="195">
        <v>500</v>
      </c>
      <c r="Y893" s="199">
        <v>261</v>
      </c>
      <c r="Z893" s="197">
        <v>1248</v>
      </c>
      <c r="AA893" s="195">
        <v>1660</v>
      </c>
      <c r="AB893" s="171">
        <f t="shared" si="17031"/>
        <v>9709</v>
      </c>
      <c r="AC893" s="172">
        <f t="shared" si="17032"/>
        <v>11049</v>
      </c>
      <c r="BI893" s="145" t="s">
        <v>32</v>
      </c>
      <c r="BJ893" s="128">
        <f>B893/B901</f>
        <v>6.6050513903274641E-2</v>
      </c>
      <c r="BK893" s="129">
        <f t="shared" ref="BK893" si="17442">C893/C901</f>
        <v>7.3984232868405095E-2</v>
      </c>
      <c r="BL893" s="130">
        <f t="shared" ref="BL893" si="17443">D893/D901</f>
        <v>4.5909358446144792E-2</v>
      </c>
      <c r="BM893" s="131">
        <f t="shared" ref="BM893" si="17444">E893/E901</f>
        <v>7.9829598073717353E-2</v>
      </c>
      <c r="BN893" s="128">
        <f t="shared" ref="BN893" si="17445">F893/F901</f>
        <v>3.6562133645955452E-2</v>
      </c>
      <c r="BO893" s="129">
        <f t="shared" ref="BO893" si="17446">G893/G901</f>
        <v>9.9982671980592616E-2</v>
      </c>
      <c r="BP893" s="130">
        <f t="shared" ref="BP893" si="17447">H893/H901</f>
        <v>5.9928950213664213E-2</v>
      </c>
      <c r="BQ893" s="131">
        <f t="shared" ref="BQ893" si="17448">I893/I901</f>
        <v>8.1405461819446856E-2</v>
      </c>
      <c r="BR893" s="128">
        <f t="shared" ref="BR893" si="17449">J893/J901</f>
        <v>0.11010452961672473</v>
      </c>
      <c r="BS893" s="129">
        <f t="shared" ref="BS893" si="17450">K893/K901</f>
        <v>2.7800490596892886E-2</v>
      </c>
      <c r="BT893" s="130">
        <f t="shared" ref="BT893" si="17451">L893/L901</f>
        <v>8.4219217669522145E-2</v>
      </c>
      <c r="BU893" s="128">
        <f t="shared" ref="BU893" si="17452">M893/M901</f>
        <v>3.3465024401580293E-2</v>
      </c>
      <c r="BV893" s="132">
        <f t="shared" ref="BV893" si="17453">N893/N901</f>
        <v>7.550942677585222E-2</v>
      </c>
      <c r="BW893" s="133">
        <f t="shared" ref="BW893" si="17454">O893/O901</f>
        <v>6.3887270223022721E-2</v>
      </c>
      <c r="BX893" s="128">
        <f t="shared" ref="BX893" si="17455">P893/P901</f>
        <v>4.6604527296937419E-2</v>
      </c>
      <c r="BY893" s="129">
        <f t="shared" ref="BY893" si="17456">Q893/Q901</f>
        <v>7.8913324708926258E-2</v>
      </c>
      <c r="BZ893" s="130">
        <f t="shared" ref="BZ893" si="17457">R893/R901</f>
        <v>5.5412996740411953E-2</v>
      </c>
      <c r="CA893" s="131">
        <f t="shared" ref="CA893" si="17458">S893/S901</f>
        <v>8.8369172814314861E-2</v>
      </c>
      <c r="CB893" s="128">
        <f t="shared" ref="CB893" si="17459">T893/T901</f>
        <v>5.2947803229440482E-2</v>
      </c>
      <c r="CC893" s="129">
        <f t="shared" ref="CC893" si="17460">U893/U901</f>
        <v>2.9398254478640331E-2</v>
      </c>
      <c r="CD893" s="130">
        <f t="shared" ref="CD893" si="17461">V893/V901</f>
        <v>9.8944110686328052E-2</v>
      </c>
      <c r="CE893" s="131">
        <f t="shared" ref="CE893" si="17462">W893/W901</f>
        <v>4.8362592842673871E-2</v>
      </c>
      <c r="CF893" s="128">
        <f t="shared" ref="CF893" si="17463">X893/X901</f>
        <v>5.4048211004215758E-2</v>
      </c>
      <c r="CG893" s="129">
        <f t="shared" ref="CG893" si="17464">Y893/Y901</f>
        <v>6.1804404451811505E-2</v>
      </c>
      <c r="CH893" s="130">
        <f t="shared" ref="CH893" si="17465">Z893/Z901</f>
        <v>6.3927876242188306E-2</v>
      </c>
      <c r="CI893" s="128">
        <f t="shared" ref="CI893" si="17466">AA893/AA901</f>
        <v>7.7769969547903495E-2</v>
      </c>
      <c r="CJ893" s="134">
        <f t="shared" ref="CJ893" si="17467">AB893/AB901</f>
        <v>6.4027908755778601E-2</v>
      </c>
      <c r="CK893" s="135">
        <f t="shared" ref="CK893" si="17468">AC893/AC901</f>
        <v>7.3019376668693334E-2</v>
      </c>
    </row>
    <row r="894" spans="1:89" x14ac:dyDescent="0.2">
      <c r="A894" s="136" t="s">
        <v>33</v>
      </c>
      <c r="B894" s="205">
        <v>726</v>
      </c>
      <c r="C894" s="189">
        <v>744</v>
      </c>
      <c r="D894" s="190">
        <v>209</v>
      </c>
      <c r="E894" s="191">
        <v>320</v>
      </c>
      <c r="F894" s="188">
        <v>403</v>
      </c>
      <c r="G894" s="192">
        <v>1175</v>
      </c>
      <c r="H894" s="190">
        <v>750</v>
      </c>
      <c r="I894" s="191">
        <v>1471</v>
      </c>
      <c r="J894" s="188">
        <v>260</v>
      </c>
      <c r="K894" s="189">
        <v>55</v>
      </c>
      <c r="L894" s="190">
        <v>642</v>
      </c>
      <c r="M894" s="188">
        <v>219</v>
      </c>
      <c r="N894" s="193">
        <v>1296</v>
      </c>
      <c r="O894" s="206">
        <v>909</v>
      </c>
      <c r="P894" s="188">
        <v>334</v>
      </c>
      <c r="Q894" s="189">
        <v>591</v>
      </c>
      <c r="R894" s="190">
        <v>585</v>
      </c>
      <c r="S894" s="191">
        <v>856</v>
      </c>
      <c r="T894" s="188">
        <v>139</v>
      </c>
      <c r="U894" s="192">
        <v>71</v>
      </c>
      <c r="V894" s="190">
        <v>1073</v>
      </c>
      <c r="W894" s="207">
        <v>476</v>
      </c>
      <c r="X894" s="188">
        <v>291</v>
      </c>
      <c r="Y894" s="192">
        <v>250</v>
      </c>
      <c r="Z894" s="190">
        <v>951</v>
      </c>
      <c r="AA894" s="188">
        <v>1351</v>
      </c>
      <c r="AB894" s="171">
        <f t="shared" si="17031"/>
        <v>7659</v>
      </c>
      <c r="AC894" s="172">
        <f t="shared" si="17032"/>
        <v>8488</v>
      </c>
      <c r="BI894" s="136" t="s">
        <v>33</v>
      </c>
      <c r="BJ894" s="128">
        <f>B894/B901</f>
        <v>5.7843996494303246E-2</v>
      </c>
      <c r="BK894" s="129">
        <f t="shared" ref="BK894" si="17469">C894/C901</f>
        <v>5.0131392763290886E-2</v>
      </c>
      <c r="BL894" s="130">
        <f t="shared" ref="BL894" si="17470">D894/D901</f>
        <v>4.1004512458308807E-2</v>
      </c>
      <c r="BM894" s="131">
        <f t="shared" ref="BM894" si="17471">E894/E901</f>
        <v>5.9270235228746061E-2</v>
      </c>
      <c r="BN894" s="128">
        <f t="shared" ref="BN894" si="17472">F894/F901</f>
        <v>2.9528135990621335E-2</v>
      </c>
      <c r="BO894" s="129">
        <f t="shared" ref="BO894" si="17473">G894/G901</f>
        <v>6.7868076012245135E-2</v>
      </c>
      <c r="BP894" s="130">
        <f t="shared" ref="BP894" si="17474">H894/H901</f>
        <v>3.861401431292797E-2</v>
      </c>
      <c r="BQ894" s="131">
        <f t="shared" ref="BQ894" si="17475">I894/I901</f>
        <v>6.3967646547225601E-2</v>
      </c>
      <c r="BR894" s="128">
        <f t="shared" ref="BR894" si="17476">J894/J901</f>
        <v>9.0592334494773524E-2</v>
      </c>
      <c r="BS894" s="129">
        <f t="shared" ref="BS894" si="17477">K894/K901</f>
        <v>2.2485690923957483E-2</v>
      </c>
      <c r="BT894" s="130">
        <f t="shared" ref="BT894" si="17478">L894/L901</f>
        <v>6.6260708019403453E-2</v>
      </c>
      <c r="BU894" s="128">
        <f t="shared" ref="BU894" si="17479">M894/M901</f>
        <v>2.5447362305368346E-2</v>
      </c>
      <c r="BV894" s="132">
        <f t="shared" ref="BV894" si="17480">N894/N901</f>
        <v>6.1702532850885547E-2</v>
      </c>
      <c r="BW894" s="133">
        <f t="shared" ref="BW894" si="17481">O894/O901</f>
        <v>4.8153838003920112E-2</v>
      </c>
      <c r="BX894" s="128">
        <f t="shared" ref="BX894" si="17482">P894/P901</f>
        <v>3.1767167586075708E-2</v>
      </c>
      <c r="BY894" s="129">
        <f t="shared" ref="BY894" si="17483">Q894/Q901</f>
        <v>6.9504880630365751E-2</v>
      </c>
      <c r="BZ894" s="130">
        <f t="shared" ref="BZ894" si="17484">R894/R901</f>
        <v>4.057146820167834E-2</v>
      </c>
      <c r="CA894" s="131">
        <f t="shared" ref="CA894" si="17485">S894/S901</f>
        <v>6.7179406686548426E-2</v>
      </c>
      <c r="CB894" s="128">
        <f t="shared" ref="CB894" si="17486">T894/T901</f>
        <v>5.2196770559519337E-2</v>
      </c>
      <c r="CC894" s="129">
        <f t="shared" ref="CC894" si="17487">U894/U901</f>
        <v>3.2613688562241616E-2</v>
      </c>
      <c r="CD894" s="130">
        <f t="shared" ref="CD894" si="17488">V894/V901</f>
        <v>9.7669761514655021E-2</v>
      </c>
      <c r="CE894" s="131">
        <f t="shared" ref="CE894" si="17489">W894/W901</f>
        <v>4.0175557056043212E-2</v>
      </c>
      <c r="CF894" s="128">
        <f t="shared" ref="CF894" si="17490">X894/X901</f>
        <v>3.1456058804453575E-2</v>
      </c>
      <c r="CG894" s="129">
        <f t="shared" ref="CG894" si="17491">Y894/Y901</f>
        <v>5.9199621122424814E-2</v>
      </c>
      <c r="CH894" s="130">
        <f t="shared" ref="CH894" si="17492">Z894/Z901</f>
        <v>4.8714271078782914E-2</v>
      </c>
      <c r="CI894" s="128">
        <f t="shared" ref="CI894" si="17493">AA894/AA901</f>
        <v>6.3293511360974469E-2</v>
      </c>
      <c r="CJ894" s="134">
        <f t="shared" ref="CJ894" si="17494">AB894/AB901</f>
        <v>5.0508780838449716E-2</v>
      </c>
      <c r="CK894" s="135">
        <f t="shared" ref="CK894" si="17495">AC894/AC901</f>
        <v>5.6094530651087791E-2</v>
      </c>
    </row>
    <row r="895" spans="1:89" x14ac:dyDescent="0.2">
      <c r="A895" s="145" t="s">
        <v>34</v>
      </c>
      <c r="B895" s="202">
        <v>181</v>
      </c>
      <c r="C895" s="196">
        <v>458</v>
      </c>
      <c r="D895" s="197">
        <v>69</v>
      </c>
      <c r="E895" s="198">
        <v>299</v>
      </c>
      <c r="F895" s="195">
        <v>182</v>
      </c>
      <c r="G895" s="199">
        <v>962</v>
      </c>
      <c r="H895" s="197">
        <v>350</v>
      </c>
      <c r="I895" s="198">
        <v>988</v>
      </c>
      <c r="J895" s="195">
        <v>59</v>
      </c>
      <c r="K895" s="196">
        <v>41</v>
      </c>
      <c r="L895" s="197">
        <v>813</v>
      </c>
      <c r="M895" s="195">
        <v>163</v>
      </c>
      <c r="N895" s="200">
        <v>743</v>
      </c>
      <c r="O895" s="203">
        <v>691</v>
      </c>
      <c r="P895" s="195">
        <v>290</v>
      </c>
      <c r="Q895" s="196">
        <v>383</v>
      </c>
      <c r="R895" s="197">
        <v>478</v>
      </c>
      <c r="S895" s="198">
        <v>559</v>
      </c>
      <c r="T895" s="195">
        <v>90</v>
      </c>
      <c r="U895" s="199">
        <v>53</v>
      </c>
      <c r="V895" s="197">
        <v>495</v>
      </c>
      <c r="W895" s="204">
        <v>248</v>
      </c>
      <c r="X895" s="195">
        <v>146</v>
      </c>
      <c r="Y895" s="199">
        <v>196</v>
      </c>
      <c r="Z895" s="197">
        <v>616</v>
      </c>
      <c r="AA895" s="195">
        <v>695</v>
      </c>
      <c r="AB895" s="171">
        <f t="shared" si="17031"/>
        <v>4512</v>
      </c>
      <c r="AC895" s="172">
        <f t="shared" si="17032"/>
        <v>5736</v>
      </c>
      <c r="BI895" s="145" t="s">
        <v>34</v>
      </c>
      <c r="BJ895" s="128">
        <f>B895/B901</f>
        <v>1.4421161660425464E-2</v>
      </c>
      <c r="BK895" s="129">
        <f t="shared" ref="BK895" si="17496">C895/C901</f>
        <v>3.0860454147294658E-2</v>
      </c>
      <c r="BL895" s="130">
        <f t="shared" ref="BL895" si="17497">D895/D901</f>
        <v>1.3537374926427309E-2</v>
      </c>
      <c r="BM895" s="131">
        <f t="shared" ref="BM895" si="17498">E895/E901</f>
        <v>5.5380626041859601E-2</v>
      </c>
      <c r="BN895" s="128">
        <f t="shared" ref="BN895" si="17499">F895/F901</f>
        <v>1.3335287221570926E-2</v>
      </c>
      <c r="BO895" s="129">
        <f t="shared" ref="BO895" si="17500">G895/G901</f>
        <v>5.55651822330041E-2</v>
      </c>
      <c r="BP895" s="130">
        <f t="shared" ref="BP895" si="17501">H895/H901</f>
        <v>1.8019873346033055E-2</v>
      </c>
      <c r="BQ895" s="131">
        <f t="shared" ref="BQ895" si="17502">I895/I901</f>
        <v>4.2963993738041398E-2</v>
      </c>
      <c r="BR895" s="128">
        <f t="shared" ref="BR895" si="17503">J895/J901</f>
        <v>2.0557491289198607E-2</v>
      </c>
      <c r="BS895" s="129">
        <f t="shared" ref="BS895" si="17504">K895/K901</f>
        <v>1.6762060506950123E-2</v>
      </c>
      <c r="BT895" s="130">
        <f t="shared" ref="BT895" si="17505">L895/L901</f>
        <v>8.3909588192795953E-2</v>
      </c>
      <c r="BU895" s="128">
        <f t="shared" ref="BU895" si="17506">M895/M901</f>
        <v>1.8940274227283289E-2</v>
      </c>
      <c r="BV895" s="132">
        <f t="shared" ref="BV895" si="17507">N895/N901</f>
        <v>3.5374214435345649E-2</v>
      </c>
      <c r="BW895" s="133">
        <f t="shared" ref="BW895" si="17508">O895/O901</f>
        <v>3.6605392806060288E-2</v>
      </c>
      <c r="BX895" s="128">
        <f t="shared" ref="BX895" si="17509">P895/P901</f>
        <v>2.7582271257371123E-2</v>
      </c>
      <c r="BY895" s="129">
        <f t="shared" ref="BY895" si="17510">Q895/Q901</f>
        <v>4.5042926026108432E-2</v>
      </c>
      <c r="BZ895" s="130">
        <f t="shared" ref="BZ895" si="17511">R895/R901</f>
        <v>3.315070393231153E-2</v>
      </c>
      <c r="CA895" s="131">
        <f t="shared" ref="CA895" si="17512">S895/S901</f>
        <v>4.3870663946005334E-2</v>
      </c>
      <c r="CB895" s="128">
        <f t="shared" ref="CB895" si="17513">T895/T901</f>
        <v>3.3796470146451374E-2</v>
      </c>
      <c r="CC895" s="129">
        <f t="shared" ref="CC895" si="17514">U895/U901</f>
        <v>2.4345429490124023E-2</v>
      </c>
      <c r="CD895" s="130">
        <f t="shared" ref="CD895" si="17515">V895/V901</f>
        <v>4.5057345712725287E-2</v>
      </c>
      <c r="CE895" s="131">
        <f t="shared" ref="CE895" si="17516">W895/W901</f>
        <v>2.0931802835921675E-2</v>
      </c>
      <c r="CF895" s="128">
        <f t="shared" ref="CF895" si="17517">X895/X901</f>
        <v>1.5782077613231003E-2</v>
      </c>
      <c r="CG895" s="129">
        <f t="shared" ref="CG895" si="17518">Y895/Y901</f>
        <v>4.6412502959981054E-2</v>
      </c>
      <c r="CH895" s="130">
        <f t="shared" ref="CH895" si="17519">Z895/Z901</f>
        <v>3.1554144042618582E-2</v>
      </c>
      <c r="CI895" s="128">
        <f t="shared" ref="CI895" si="17520">AA895/AA901</f>
        <v>3.2560318575778874E-2</v>
      </c>
      <c r="CJ895" s="134">
        <f t="shared" ref="CJ895" si="17521">AB895/AB901</f>
        <v>2.9755270811213621E-2</v>
      </c>
      <c r="CK895" s="135">
        <f t="shared" ref="CK895" si="17522">AC895/AC901</f>
        <v>3.7907425520103621E-2</v>
      </c>
    </row>
    <row r="896" spans="1:89" x14ac:dyDescent="0.2">
      <c r="A896" s="136" t="s">
        <v>35</v>
      </c>
      <c r="B896" s="205">
        <v>0</v>
      </c>
      <c r="C896" s="189">
        <v>159</v>
      </c>
      <c r="D896" s="190">
        <v>2</v>
      </c>
      <c r="E896" s="191">
        <v>95</v>
      </c>
      <c r="F896" s="188">
        <v>3</v>
      </c>
      <c r="G896" s="192">
        <v>248</v>
      </c>
      <c r="H896" s="190">
        <v>25</v>
      </c>
      <c r="I896" s="191">
        <v>233</v>
      </c>
      <c r="J896" s="188">
        <v>9</v>
      </c>
      <c r="K896" s="189">
        <v>13</v>
      </c>
      <c r="L896" s="190">
        <v>82</v>
      </c>
      <c r="M896" s="188">
        <v>27</v>
      </c>
      <c r="N896" s="193">
        <v>112</v>
      </c>
      <c r="O896" s="206">
        <v>121</v>
      </c>
      <c r="P896" s="188">
        <v>48</v>
      </c>
      <c r="Q896" s="189">
        <v>54</v>
      </c>
      <c r="R896" s="190">
        <v>75</v>
      </c>
      <c r="S896" s="191">
        <v>46</v>
      </c>
      <c r="T896" s="188">
        <v>5</v>
      </c>
      <c r="U896" s="192">
        <v>2</v>
      </c>
      <c r="V896" s="190">
        <v>62</v>
      </c>
      <c r="W896" s="207">
        <v>13</v>
      </c>
      <c r="X896" s="188">
        <v>19</v>
      </c>
      <c r="Y896" s="192">
        <v>19</v>
      </c>
      <c r="Z896" s="190">
        <v>50</v>
      </c>
      <c r="AA896" s="188">
        <v>121</v>
      </c>
      <c r="AB896" s="171">
        <f t="shared" si="17031"/>
        <v>492</v>
      </c>
      <c r="AC896" s="172">
        <f t="shared" si="17032"/>
        <v>1151</v>
      </c>
      <c r="BI896" s="136" t="s">
        <v>35</v>
      </c>
      <c r="BJ896" s="128">
        <f>B896/B901</f>
        <v>0</v>
      </c>
      <c r="BK896" s="129">
        <f t="shared" ref="BK896" si="17523">C896/C901</f>
        <v>1.0713563776025874E-2</v>
      </c>
      <c r="BL896" s="130">
        <f t="shared" ref="BL896" si="17524">D896/D901</f>
        <v>3.9238767902687857E-4</v>
      </c>
      <c r="BM896" s="131">
        <f t="shared" ref="BM896" si="17525">E896/E901</f>
        <v>1.7595851083533988E-2</v>
      </c>
      <c r="BN896" s="128">
        <f t="shared" ref="BN896" si="17526">F896/F901</f>
        <v>2.198124267291911E-4</v>
      </c>
      <c r="BO896" s="129">
        <f t="shared" ref="BO896" si="17527">G896/G901</f>
        <v>1.4324496043435568E-2</v>
      </c>
      <c r="BP896" s="130">
        <f t="shared" ref="BP896" si="17528">H896/H901</f>
        <v>1.2871338104309324E-3</v>
      </c>
      <c r="BQ896" s="131">
        <f t="shared" ref="BQ896" si="17529">I896/I901</f>
        <v>1.0132196903809359E-2</v>
      </c>
      <c r="BR896" s="128">
        <f t="shared" ref="BR896" si="17530">J896/J901</f>
        <v>3.1358885017421603E-3</v>
      </c>
      <c r="BS896" s="129">
        <f t="shared" ref="BS896" si="17531">K896/K901</f>
        <v>5.3147996729354047E-3</v>
      </c>
      <c r="BT896" s="130">
        <f t="shared" ref="BT896" si="17532">L896/L901</f>
        <v>8.4632056971823723E-3</v>
      </c>
      <c r="BU896" s="128">
        <f t="shared" ref="BU896" si="17533">M896/M901</f>
        <v>3.1373460376481524E-3</v>
      </c>
      <c r="BV896" s="132">
        <f t="shared" ref="BV896" si="17534">N896/N901</f>
        <v>5.3323176537802327E-3</v>
      </c>
      <c r="BW896" s="133">
        <f t="shared" ref="BW896" si="17535">O896/O901</f>
        <v>6.4099168300047679E-3</v>
      </c>
      <c r="BX896" s="128">
        <f t="shared" ref="BX896" si="17536">P896/P901</f>
        <v>4.5653414494959098E-3</v>
      </c>
      <c r="BY896" s="129">
        <f t="shared" ref="BY896" si="17537">Q896/Q901</f>
        <v>6.3506997530283433E-3</v>
      </c>
      <c r="BZ896" s="130">
        <f t="shared" ref="BZ896" si="17538">R896/R901</f>
        <v>5.2014702822664538E-3</v>
      </c>
      <c r="CA896" s="131">
        <f t="shared" ref="CA896" si="17539">S896/S901</f>
        <v>3.6101083032490976E-3</v>
      </c>
      <c r="CB896" s="128">
        <f t="shared" ref="CB896" si="17540">T896/T901</f>
        <v>1.8775816748028539E-3</v>
      </c>
      <c r="CC896" s="129">
        <f t="shared" ref="CC896" si="17541">U896/U901</f>
        <v>9.1869545245751034E-4</v>
      </c>
      <c r="CD896" s="130">
        <f t="shared" ref="CD896" si="17542">V896/V901</f>
        <v>5.6435463316948844E-3</v>
      </c>
      <c r="CE896" s="131">
        <f t="shared" ref="CE896" si="17543">W896/W901</f>
        <v>1.0972316002700877E-3</v>
      </c>
      <c r="CF896" s="128">
        <f t="shared" ref="CF896" si="17544">X896/X901</f>
        <v>2.0538320181601988E-3</v>
      </c>
      <c r="CG896" s="129">
        <f t="shared" ref="CG896" si="17545">Y896/Y901</f>
        <v>4.4991712053042863E-3</v>
      </c>
      <c r="CH896" s="130">
        <f t="shared" ref="CH896" si="17546">Z896/Z901</f>
        <v>2.5612129904722877E-3</v>
      </c>
      <c r="CI896" s="128">
        <f t="shared" ref="CI896" si="17547">AA896/AA901</f>
        <v>5.6687748887327243E-3</v>
      </c>
      <c r="CJ896" s="134">
        <f t="shared" ref="CJ896" si="17548">AB896/AB901</f>
        <v>3.244590700158932E-3</v>
      </c>
      <c r="CK896" s="135">
        <f t="shared" ref="CK896" si="17549">AC896/AC901</f>
        <v>7.6065981125591478E-3</v>
      </c>
    </row>
    <row r="897" spans="1:89" x14ac:dyDescent="0.2">
      <c r="A897" s="145" t="s">
        <v>36</v>
      </c>
      <c r="B897" s="202">
        <v>0</v>
      </c>
      <c r="C897" s="196">
        <v>0</v>
      </c>
      <c r="D897" s="197">
        <v>0</v>
      </c>
      <c r="E897" s="198">
        <v>0</v>
      </c>
      <c r="F897" s="195">
        <v>0</v>
      </c>
      <c r="G897" s="199">
        <v>0</v>
      </c>
      <c r="H897" s="197">
        <v>0</v>
      </c>
      <c r="I897" s="198">
        <v>0</v>
      </c>
      <c r="J897" s="195">
        <v>0</v>
      </c>
      <c r="K897" s="199">
        <v>0</v>
      </c>
      <c r="L897" s="197">
        <v>0</v>
      </c>
      <c r="M897" s="195">
        <v>0</v>
      </c>
      <c r="N897" s="200">
        <v>0</v>
      </c>
      <c r="O897" s="203">
        <v>0</v>
      </c>
      <c r="P897" s="195">
        <v>0</v>
      </c>
      <c r="Q897" s="199">
        <v>0</v>
      </c>
      <c r="R897" s="197">
        <v>0</v>
      </c>
      <c r="S897" s="198">
        <v>0</v>
      </c>
      <c r="T897" s="195">
        <v>0</v>
      </c>
      <c r="U897" s="199">
        <v>0</v>
      </c>
      <c r="V897" s="197">
        <v>0</v>
      </c>
      <c r="W897" s="198">
        <v>0</v>
      </c>
      <c r="X897" s="195">
        <v>0</v>
      </c>
      <c r="Y897" s="199">
        <v>0</v>
      </c>
      <c r="Z897" s="197">
        <v>0</v>
      </c>
      <c r="AA897" s="195">
        <v>0</v>
      </c>
      <c r="AB897" s="171">
        <f t="shared" si="17031"/>
        <v>0</v>
      </c>
      <c r="AC897" s="172">
        <f t="shared" si="17032"/>
        <v>0</v>
      </c>
      <c r="BI897" s="145" t="s">
        <v>36</v>
      </c>
      <c r="BJ897" s="128">
        <f>B897/B901</f>
        <v>0</v>
      </c>
      <c r="BK897" s="129">
        <f t="shared" ref="BK897" si="17550">C897/C901</f>
        <v>0</v>
      </c>
      <c r="BL897" s="130">
        <f t="shared" ref="BL897" si="17551">D897/D901</f>
        <v>0</v>
      </c>
      <c r="BM897" s="131">
        <f t="shared" ref="BM897" si="17552">E897/E901</f>
        <v>0</v>
      </c>
      <c r="BN897" s="128">
        <f t="shared" ref="BN897" si="17553">F897/F901</f>
        <v>0</v>
      </c>
      <c r="BO897" s="129">
        <f t="shared" ref="BO897" si="17554">G897/G901</f>
        <v>0</v>
      </c>
      <c r="BP897" s="130">
        <f t="shared" ref="BP897" si="17555">H897/H901</f>
        <v>0</v>
      </c>
      <c r="BQ897" s="131">
        <f t="shared" ref="BQ897" si="17556">I897/I901</f>
        <v>0</v>
      </c>
      <c r="BR897" s="128">
        <f t="shared" ref="BR897" si="17557">J897/J901</f>
        <v>0</v>
      </c>
      <c r="BS897" s="129">
        <f t="shared" ref="BS897" si="17558">K897/K901</f>
        <v>0</v>
      </c>
      <c r="BT897" s="130">
        <f t="shared" ref="BT897" si="17559">L897/L901</f>
        <v>0</v>
      </c>
      <c r="BU897" s="128">
        <f t="shared" ref="BU897" si="17560">M897/M901</f>
        <v>0</v>
      </c>
      <c r="BV897" s="132">
        <f t="shared" ref="BV897" si="17561">N897/N901</f>
        <v>0</v>
      </c>
      <c r="BW897" s="133">
        <f t="shared" ref="BW897" si="17562">O897/O901</f>
        <v>0</v>
      </c>
      <c r="BX897" s="128">
        <f t="shared" ref="BX897" si="17563">P897/P901</f>
        <v>0</v>
      </c>
      <c r="BY897" s="129">
        <f t="shared" ref="BY897" si="17564">Q897/Q901</f>
        <v>0</v>
      </c>
      <c r="BZ897" s="130">
        <f t="shared" ref="BZ897" si="17565">R897/R901</f>
        <v>0</v>
      </c>
      <c r="CA897" s="131">
        <f t="shared" ref="CA897" si="17566">S897/S901</f>
        <v>0</v>
      </c>
      <c r="CB897" s="128">
        <f t="shared" ref="CB897" si="17567">T897/T901</f>
        <v>0</v>
      </c>
      <c r="CC897" s="129">
        <f t="shared" ref="CC897" si="17568">U897/U901</f>
        <v>0</v>
      </c>
      <c r="CD897" s="130">
        <f t="shared" ref="CD897" si="17569">V897/V901</f>
        <v>0</v>
      </c>
      <c r="CE897" s="131">
        <f t="shared" ref="CE897" si="17570">W897/W901</f>
        <v>0</v>
      </c>
      <c r="CF897" s="128">
        <f t="shared" ref="CF897" si="17571">X897/X901</f>
        <v>0</v>
      </c>
      <c r="CG897" s="129">
        <f t="shared" ref="CG897" si="17572">Y897/Y901</f>
        <v>0</v>
      </c>
      <c r="CH897" s="130">
        <f t="shared" ref="CH897" si="17573">Z897/Z901</f>
        <v>0</v>
      </c>
      <c r="CI897" s="128">
        <f t="shared" ref="CI897" si="17574">AA897/AA901</f>
        <v>0</v>
      </c>
      <c r="CJ897" s="134">
        <f t="shared" ref="CJ897" si="17575">AB897/AB901</f>
        <v>0</v>
      </c>
      <c r="CK897" s="135">
        <f t="shared" ref="CK897" si="17576">AC897/AC901</f>
        <v>0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71">
        <f t="shared" si="17031"/>
        <v>0</v>
      </c>
      <c r="AC898" s="172">
        <f t="shared" si="17032"/>
        <v>0</v>
      </c>
      <c r="BI898" s="136" t="s">
        <v>37</v>
      </c>
      <c r="BJ898" s="128">
        <f>B898/B901</f>
        <v>0</v>
      </c>
      <c r="BK898" s="129">
        <f t="shared" ref="BK898" si="17577">C898/C901</f>
        <v>0</v>
      </c>
      <c r="BL898" s="130">
        <f t="shared" ref="BL898" si="17578">D898/D901</f>
        <v>0</v>
      </c>
      <c r="BM898" s="131">
        <f t="shared" ref="BM898" si="17579">E898/E901</f>
        <v>0</v>
      </c>
      <c r="BN898" s="128">
        <f t="shared" ref="BN898" si="17580">F898/F901</f>
        <v>0</v>
      </c>
      <c r="BO898" s="129">
        <f t="shared" ref="BO898" si="17581">G898/G901</f>
        <v>0</v>
      </c>
      <c r="BP898" s="130">
        <f t="shared" ref="BP898" si="17582">H898/H901</f>
        <v>0</v>
      </c>
      <c r="BQ898" s="131">
        <f t="shared" ref="BQ898" si="17583">I898/I901</f>
        <v>0</v>
      </c>
      <c r="BR898" s="128">
        <f t="shared" ref="BR898" si="17584">J898/J901</f>
        <v>0</v>
      </c>
      <c r="BS898" s="129">
        <f t="shared" ref="BS898" si="17585">K898/K901</f>
        <v>0</v>
      </c>
      <c r="BT898" s="130">
        <f t="shared" ref="BT898" si="17586">L898/L901</f>
        <v>0</v>
      </c>
      <c r="BU898" s="128">
        <f t="shared" ref="BU898" si="17587">M898/M901</f>
        <v>0</v>
      </c>
      <c r="BV898" s="132">
        <f t="shared" ref="BV898" si="17588">N898/N901</f>
        <v>0</v>
      </c>
      <c r="BW898" s="133">
        <f t="shared" ref="BW898" si="17589">O898/O901</f>
        <v>0</v>
      </c>
      <c r="BX898" s="128">
        <f t="shared" ref="BX898" si="17590">P898/P901</f>
        <v>0</v>
      </c>
      <c r="BY898" s="129">
        <f t="shared" ref="BY898" si="17591">Q898/Q901</f>
        <v>0</v>
      </c>
      <c r="BZ898" s="130">
        <f t="shared" ref="BZ898" si="17592">R898/R901</f>
        <v>0</v>
      </c>
      <c r="CA898" s="131">
        <f t="shared" ref="CA898" si="17593">S898/S901</f>
        <v>0</v>
      </c>
      <c r="CB898" s="128">
        <f t="shared" ref="CB898" si="17594">T898/T901</f>
        <v>0</v>
      </c>
      <c r="CC898" s="129">
        <f t="shared" ref="CC898" si="17595">U898/U901</f>
        <v>0</v>
      </c>
      <c r="CD898" s="130">
        <f t="shared" ref="CD898" si="17596">V898/V901</f>
        <v>0</v>
      </c>
      <c r="CE898" s="131">
        <f t="shared" ref="CE898" si="17597">W898/W901</f>
        <v>0</v>
      </c>
      <c r="CF898" s="128">
        <f t="shared" ref="CF898" si="17598">X898/X901</f>
        <v>0</v>
      </c>
      <c r="CG898" s="129">
        <f t="shared" ref="CG898" si="17599">Y898/Y901</f>
        <v>0</v>
      </c>
      <c r="CH898" s="130">
        <f t="shared" ref="CH898" si="17600">Z898/Z901</f>
        <v>0</v>
      </c>
      <c r="CI898" s="128">
        <f t="shared" ref="CI898" si="17601">AA898/AA901</f>
        <v>0</v>
      </c>
      <c r="CJ898" s="134">
        <f t="shared" ref="CJ898" si="17602">AB898/AB901</f>
        <v>0</v>
      </c>
      <c r="CK898" s="135">
        <f t="shared" ref="CK898" si="17603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71">
        <f t="shared" si="17031"/>
        <v>0</v>
      </c>
      <c r="AC899" s="172">
        <f t="shared" si="17032"/>
        <v>0</v>
      </c>
      <c r="BI899" s="145" t="s">
        <v>38</v>
      </c>
      <c r="BJ899" s="128">
        <f>B899/B901</f>
        <v>0</v>
      </c>
      <c r="BK899" s="129">
        <f t="shared" ref="BK899" si="17604">C899/C901</f>
        <v>0</v>
      </c>
      <c r="BL899" s="130">
        <f t="shared" ref="BL899" si="17605">D899/D901</f>
        <v>0</v>
      </c>
      <c r="BM899" s="131">
        <f t="shared" ref="BM899" si="17606">E899/E901</f>
        <v>0</v>
      </c>
      <c r="BN899" s="128">
        <f t="shared" ref="BN899" si="17607">F899/F901</f>
        <v>0</v>
      </c>
      <c r="BO899" s="129">
        <f t="shared" ref="BO899" si="17608">G899/G901</f>
        <v>0</v>
      </c>
      <c r="BP899" s="130">
        <f t="shared" ref="BP899" si="17609">H899/H901</f>
        <v>0</v>
      </c>
      <c r="BQ899" s="131">
        <f t="shared" ref="BQ899" si="17610">I899/I901</f>
        <v>0</v>
      </c>
      <c r="BR899" s="128">
        <f t="shared" ref="BR899" si="17611">J899/J901</f>
        <v>0</v>
      </c>
      <c r="BS899" s="129">
        <f t="shared" ref="BS899" si="17612">K899/K901</f>
        <v>0</v>
      </c>
      <c r="BT899" s="130">
        <f t="shared" ref="BT899" si="17613">L899/L901</f>
        <v>0</v>
      </c>
      <c r="BU899" s="128">
        <f t="shared" ref="BU899" si="17614">M899/M901</f>
        <v>0</v>
      </c>
      <c r="BV899" s="132">
        <f t="shared" ref="BV899" si="17615">N899/N901</f>
        <v>0</v>
      </c>
      <c r="BW899" s="133">
        <f t="shared" ref="BW899" si="17616">O899/O901</f>
        <v>0</v>
      </c>
      <c r="BX899" s="128">
        <f t="shared" ref="BX899" si="17617">P899/P901</f>
        <v>0</v>
      </c>
      <c r="BY899" s="129">
        <f t="shared" ref="BY899" si="17618">Q899/Q901</f>
        <v>0</v>
      </c>
      <c r="BZ899" s="130">
        <f t="shared" ref="BZ899" si="17619">R899/R901</f>
        <v>0</v>
      </c>
      <c r="CA899" s="131">
        <f t="shared" ref="CA899" si="17620">S899/S901</f>
        <v>0</v>
      </c>
      <c r="CB899" s="128">
        <f t="shared" ref="CB899" si="17621">T899/T901</f>
        <v>0</v>
      </c>
      <c r="CC899" s="129">
        <f t="shared" ref="CC899" si="17622">U899/U901</f>
        <v>0</v>
      </c>
      <c r="CD899" s="130">
        <f t="shared" ref="CD899" si="17623">V899/V901</f>
        <v>0</v>
      </c>
      <c r="CE899" s="131">
        <f t="shared" ref="CE899" si="17624">W899/W901</f>
        <v>0</v>
      </c>
      <c r="CF899" s="128">
        <f t="shared" ref="CF899" si="17625">X899/X901</f>
        <v>0</v>
      </c>
      <c r="CG899" s="129">
        <f t="shared" ref="CG899" si="17626">Y899/Y901</f>
        <v>0</v>
      </c>
      <c r="CH899" s="130">
        <f t="shared" ref="CH899" si="17627">Z899/Z901</f>
        <v>0</v>
      </c>
      <c r="CI899" s="128">
        <f t="shared" ref="CI899" si="17628">AA899/AA901</f>
        <v>0</v>
      </c>
      <c r="CJ899" s="134">
        <f t="shared" ref="CJ899" si="17629">AB899/AB901</f>
        <v>0</v>
      </c>
      <c r="CK899" s="135">
        <f t="shared" ref="CK899" si="17630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71">
        <f t="shared" si="17031"/>
        <v>0</v>
      </c>
      <c r="AC900" s="172">
        <f t="shared" si="17032"/>
        <v>0</v>
      </c>
      <c r="BI900" s="136" t="s">
        <v>39</v>
      </c>
      <c r="BJ900" s="128">
        <f>B900/B901</f>
        <v>0</v>
      </c>
      <c r="BK900" s="129">
        <f t="shared" ref="BK900" si="17631">C900/C901</f>
        <v>0</v>
      </c>
      <c r="BL900" s="130">
        <f t="shared" ref="BL900" si="17632">D900/D901</f>
        <v>0</v>
      </c>
      <c r="BM900" s="131">
        <f t="shared" ref="BM900" si="17633">E900/E901</f>
        <v>0</v>
      </c>
      <c r="BN900" s="128">
        <f t="shared" ref="BN900" si="17634">F900/F901</f>
        <v>0</v>
      </c>
      <c r="BO900" s="129">
        <f t="shared" ref="BO900" si="17635">G900/G901</f>
        <v>0</v>
      </c>
      <c r="BP900" s="130">
        <f t="shared" ref="BP900" si="17636">H900/H901</f>
        <v>0</v>
      </c>
      <c r="BQ900" s="131">
        <f t="shared" ref="BQ900" si="17637">I900/I901</f>
        <v>0</v>
      </c>
      <c r="BR900" s="128">
        <f t="shared" ref="BR900" si="17638">J900/J901</f>
        <v>0</v>
      </c>
      <c r="BS900" s="129">
        <f t="shared" ref="BS900" si="17639">K900/K901</f>
        <v>0</v>
      </c>
      <c r="BT900" s="130">
        <f t="shared" ref="BT900" si="17640">L900/L901</f>
        <v>0</v>
      </c>
      <c r="BU900" s="128">
        <f t="shared" ref="BU900" si="17641">M900/M901</f>
        <v>0</v>
      </c>
      <c r="BV900" s="132">
        <f t="shared" ref="BV900" si="17642">N900/N901</f>
        <v>0</v>
      </c>
      <c r="BW900" s="133">
        <f t="shared" ref="BW900" si="17643">O900/O901</f>
        <v>0</v>
      </c>
      <c r="BX900" s="128">
        <f t="shared" ref="BX900" si="17644">P900/P901</f>
        <v>0</v>
      </c>
      <c r="BY900" s="129">
        <f t="shared" ref="BY900" si="17645">Q900/Q901</f>
        <v>0</v>
      </c>
      <c r="BZ900" s="130">
        <f t="shared" ref="BZ900" si="17646">R900/R901</f>
        <v>0</v>
      </c>
      <c r="CA900" s="131">
        <f t="shared" ref="CA900" si="17647">S900/S901</f>
        <v>0</v>
      </c>
      <c r="CB900" s="128">
        <f t="shared" ref="CB900" si="17648">T900/T901</f>
        <v>0</v>
      </c>
      <c r="CC900" s="129">
        <f t="shared" ref="CC900" si="17649">U900/U901</f>
        <v>0</v>
      </c>
      <c r="CD900" s="130">
        <f t="shared" ref="CD900" si="17650">V900/V901</f>
        <v>0</v>
      </c>
      <c r="CE900" s="131">
        <f t="shared" ref="CE900" si="17651">W900/W901</f>
        <v>0</v>
      </c>
      <c r="CF900" s="128">
        <f t="shared" ref="CF900" si="17652">X900/X901</f>
        <v>0</v>
      </c>
      <c r="CG900" s="129">
        <f t="shared" ref="CG900" si="17653">Y900/Y901</f>
        <v>0</v>
      </c>
      <c r="CH900" s="130">
        <f t="shared" ref="CH900" si="17654">Z900/Z901</f>
        <v>0</v>
      </c>
      <c r="CI900" s="128">
        <f t="shared" ref="CI900" si="17655">AA900/AA901</f>
        <v>0</v>
      </c>
      <c r="CJ900" s="134">
        <f t="shared" ref="CJ900" si="17656">AB900/AB901</f>
        <v>0</v>
      </c>
      <c r="CK900" s="135">
        <f t="shared" ref="CK900" si="17657">AC900/AC901</f>
        <v>0</v>
      </c>
    </row>
    <row r="901" spans="1:89" ht="14.25" thickTop="1" thickBot="1" x14ac:dyDescent="0.25">
      <c r="A901" s="266" t="s">
        <v>13</v>
      </c>
      <c r="B901" s="20">
        <f t="shared" ref="B901:AA901" si="17658">SUM(B878:B900)</f>
        <v>12551</v>
      </c>
      <c r="C901" s="21">
        <f t="shared" si="17658"/>
        <v>14841</v>
      </c>
      <c r="D901" s="20">
        <f t="shared" si="17658"/>
        <v>5097</v>
      </c>
      <c r="E901" s="21">
        <f t="shared" si="17658"/>
        <v>5399</v>
      </c>
      <c r="F901" s="20">
        <f t="shared" si="17658"/>
        <v>13648</v>
      </c>
      <c r="G901" s="21">
        <f t="shared" si="17658"/>
        <v>17313</v>
      </c>
      <c r="H901" s="20">
        <f t="shared" si="17658"/>
        <v>19423</v>
      </c>
      <c r="I901" s="21">
        <f t="shared" si="17658"/>
        <v>22996</v>
      </c>
      <c r="J901" s="20">
        <f t="shared" si="17658"/>
        <v>2870</v>
      </c>
      <c r="K901" s="21">
        <f t="shared" si="17658"/>
        <v>2446</v>
      </c>
      <c r="L901" s="20">
        <f t="shared" si="17658"/>
        <v>9689</v>
      </c>
      <c r="M901" s="21">
        <f t="shared" si="17658"/>
        <v>8606</v>
      </c>
      <c r="N901" s="20">
        <f t="shared" si="17658"/>
        <v>21004</v>
      </c>
      <c r="O901" s="21">
        <f t="shared" si="17658"/>
        <v>18877</v>
      </c>
      <c r="P901" s="20">
        <f t="shared" si="17658"/>
        <v>10514</v>
      </c>
      <c r="Q901" s="21">
        <f t="shared" si="17658"/>
        <v>8503</v>
      </c>
      <c r="R901" s="20">
        <f t="shared" si="17658"/>
        <v>14419</v>
      </c>
      <c r="S901" s="21">
        <f t="shared" si="17658"/>
        <v>12742</v>
      </c>
      <c r="T901" s="20">
        <f t="shared" si="17658"/>
        <v>2663</v>
      </c>
      <c r="U901" s="21">
        <f t="shared" si="17658"/>
        <v>2177</v>
      </c>
      <c r="V901" s="20">
        <f t="shared" si="17658"/>
        <v>10986</v>
      </c>
      <c r="W901" s="21">
        <f t="shared" si="17658"/>
        <v>11848</v>
      </c>
      <c r="X901" s="20">
        <f t="shared" si="17658"/>
        <v>9251</v>
      </c>
      <c r="Y901" s="21">
        <f t="shared" si="17658"/>
        <v>4223</v>
      </c>
      <c r="Z901" s="20">
        <f t="shared" si="17658"/>
        <v>19522</v>
      </c>
      <c r="AA901" s="21">
        <f t="shared" si="17658"/>
        <v>21345</v>
      </c>
      <c r="AB901" s="173">
        <f t="shared" ref="AB901:AC901" si="17659">SUM(AB877:AB900)</f>
        <v>151637</v>
      </c>
      <c r="AC901" s="174">
        <f t="shared" si="17659"/>
        <v>151316</v>
      </c>
      <c r="BI901" s="266" t="s">
        <v>13</v>
      </c>
      <c r="BJ901" s="154">
        <f>SUM(BJ877:BJ900)</f>
        <v>1</v>
      </c>
      <c r="BK901" s="155">
        <f t="shared" ref="BK901:CK901" si="17660">SUM(BK877:BK900)</f>
        <v>1</v>
      </c>
      <c r="BL901" s="154">
        <f t="shared" si="17660"/>
        <v>1</v>
      </c>
      <c r="BM901" s="155">
        <f t="shared" si="17660"/>
        <v>0.99999999999999989</v>
      </c>
      <c r="BN901" s="154">
        <f t="shared" si="17660"/>
        <v>1</v>
      </c>
      <c r="BO901" s="155">
        <f t="shared" si="17660"/>
        <v>0.99999999999999989</v>
      </c>
      <c r="BP901" s="154">
        <f t="shared" si="17660"/>
        <v>0.99999999999999989</v>
      </c>
      <c r="BQ901" s="155">
        <f t="shared" si="17660"/>
        <v>1</v>
      </c>
      <c r="BR901" s="154">
        <f t="shared" si="17660"/>
        <v>1</v>
      </c>
      <c r="BS901" s="155">
        <f t="shared" si="17660"/>
        <v>1.0000000000000004</v>
      </c>
      <c r="BT901" s="154">
        <f t="shared" si="17660"/>
        <v>1</v>
      </c>
      <c r="BU901" s="155">
        <f t="shared" si="17660"/>
        <v>1.0000000000000002</v>
      </c>
      <c r="BV901" s="154">
        <f t="shared" si="17660"/>
        <v>1</v>
      </c>
      <c r="BW901" s="155">
        <f t="shared" si="17660"/>
        <v>1</v>
      </c>
      <c r="BX901" s="154">
        <f t="shared" si="17660"/>
        <v>1</v>
      </c>
      <c r="BY901" s="155">
        <f t="shared" si="17660"/>
        <v>1</v>
      </c>
      <c r="BZ901" s="154">
        <f t="shared" si="17660"/>
        <v>1.0000000000000002</v>
      </c>
      <c r="CA901" s="155">
        <f t="shared" si="17660"/>
        <v>1.0000000000000002</v>
      </c>
      <c r="CB901" s="154">
        <f t="shared" si="17660"/>
        <v>1</v>
      </c>
      <c r="CC901" s="155">
        <f t="shared" si="17660"/>
        <v>0.99999999999999967</v>
      </c>
      <c r="CD901" s="154">
        <f t="shared" si="17660"/>
        <v>1</v>
      </c>
      <c r="CE901" s="155">
        <f t="shared" si="17660"/>
        <v>1</v>
      </c>
      <c r="CF901" s="154">
        <f t="shared" si="17660"/>
        <v>1</v>
      </c>
      <c r="CG901" s="155">
        <f t="shared" si="17660"/>
        <v>0.99999999999999978</v>
      </c>
      <c r="CH901" s="154">
        <f t="shared" si="17660"/>
        <v>1</v>
      </c>
      <c r="CI901" s="155">
        <f t="shared" si="17660"/>
        <v>1.0000000000000002</v>
      </c>
      <c r="CJ901" s="154">
        <f t="shared" si="17660"/>
        <v>0.99999999999999978</v>
      </c>
      <c r="CK901" s="155">
        <f t="shared" si="17660"/>
        <v>1</v>
      </c>
    </row>
    <row r="902" spans="1:89" ht="13.5" thickTop="1" x14ac:dyDescent="0.2">
      <c r="A902" s="186"/>
    </row>
    <row r="904" spans="1:89" x14ac:dyDescent="0.2">
      <c r="A904" s="300">
        <f>+A873+1</f>
        <v>44591</v>
      </c>
      <c r="B904" s="300"/>
      <c r="C904" s="300"/>
      <c r="D904" s="300"/>
      <c r="BI904" s="305">
        <f>+BI842+2</f>
        <v>44591</v>
      </c>
      <c r="BJ904" s="305"/>
      <c r="BK904" s="305"/>
      <c r="BL904" s="305"/>
    </row>
    <row r="905" spans="1:89" ht="13.5" thickBot="1" x14ac:dyDescent="0.25">
      <c r="AE905" s="269" t="s">
        <v>84</v>
      </c>
    </row>
    <row r="906" spans="1:89" ht="14.25" thickTop="1" thickBot="1" x14ac:dyDescent="0.25">
      <c r="A906" s="296" t="s">
        <v>0</v>
      </c>
      <c r="B906" s="298" t="s">
        <v>1</v>
      </c>
      <c r="C906" s="299"/>
      <c r="D906" s="298" t="s">
        <v>2</v>
      </c>
      <c r="E906" s="299"/>
      <c r="F906" s="298" t="s">
        <v>3</v>
      </c>
      <c r="G906" s="299"/>
      <c r="H906" s="298" t="s">
        <v>4</v>
      </c>
      <c r="I906" s="299"/>
      <c r="J906" s="298" t="s">
        <v>5</v>
      </c>
      <c r="K906" s="299"/>
      <c r="L906" s="298" t="s">
        <v>6</v>
      </c>
      <c r="M906" s="299"/>
      <c r="N906" s="298" t="s">
        <v>7</v>
      </c>
      <c r="O906" s="299"/>
      <c r="P906" s="298" t="s">
        <v>8</v>
      </c>
      <c r="Q906" s="299"/>
      <c r="R906" s="298" t="s">
        <v>9</v>
      </c>
      <c r="S906" s="299"/>
      <c r="T906" s="298" t="s">
        <v>10</v>
      </c>
      <c r="U906" s="299"/>
      <c r="V906" s="298" t="s">
        <v>11</v>
      </c>
      <c r="W906" s="299"/>
      <c r="X906" s="298" t="s">
        <v>12</v>
      </c>
      <c r="Y906" s="299"/>
      <c r="Z906" s="301" t="s">
        <v>40</v>
      </c>
      <c r="AA906" s="302"/>
      <c r="AB906" s="303" t="s">
        <v>41</v>
      </c>
      <c r="AC906" s="304"/>
      <c r="AE906" s="296" t="s">
        <v>0</v>
      </c>
      <c r="AF906" s="298" t="s">
        <v>1</v>
      </c>
      <c r="AG906" s="299"/>
      <c r="AH906" s="298" t="s">
        <v>2</v>
      </c>
      <c r="AI906" s="299"/>
      <c r="AJ906" s="298" t="s">
        <v>3</v>
      </c>
      <c r="AK906" s="299"/>
      <c r="AL906" s="298" t="s">
        <v>4</v>
      </c>
      <c r="AM906" s="299"/>
      <c r="AN906" s="298" t="s">
        <v>5</v>
      </c>
      <c r="AO906" s="299"/>
      <c r="AP906" s="298" t="s">
        <v>6</v>
      </c>
      <c r="AQ906" s="299"/>
      <c r="AR906" s="298" t="s">
        <v>7</v>
      </c>
      <c r="AS906" s="299"/>
      <c r="AT906" s="298" t="s">
        <v>8</v>
      </c>
      <c r="AU906" s="299"/>
      <c r="AV906" s="298" t="s">
        <v>9</v>
      </c>
      <c r="AW906" s="299"/>
      <c r="AX906" s="298" t="s">
        <v>10</v>
      </c>
      <c r="AY906" s="299"/>
      <c r="AZ906" s="298" t="s">
        <v>11</v>
      </c>
      <c r="BA906" s="299"/>
      <c r="BB906" s="298" t="s">
        <v>12</v>
      </c>
      <c r="BC906" s="299"/>
      <c r="BD906" s="301" t="s">
        <v>40</v>
      </c>
      <c r="BE906" s="302"/>
      <c r="BF906" s="303" t="s">
        <v>41</v>
      </c>
      <c r="BG906" s="304"/>
      <c r="BI906" s="296" t="s">
        <v>0</v>
      </c>
      <c r="BJ906" s="298" t="s">
        <v>1</v>
      </c>
      <c r="BK906" s="299"/>
      <c r="BL906" s="298" t="s">
        <v>2</v>
      </c>
      <c r="BM906" s="299"/>
      <c r="BN906" s="298" t="s">
        <v>3</v>
      </c>
      <c r="BO906" s="299"/>
      <c r="BP906" s="298" t="s">
        <v>4</v>
      </c>
      <c r="BQ906" s="299"/>
      <c r="BR906" s="298" t="s">
        <v>5</v>
      </c>
      <c r="BS906" s="299"/>
      <c r="BT906" s="298" t="s">
        <v>6</v>
      </c>
      <c r="BU906" s="299"/>
      <c r="BV906" s="298" t="s">
        <v>7</v>
      </c>
      <c r="BW906" s="299"/>
      <c r="BX906" s="298" t="s">
        <v>8</v>
      </c>
      <c r="BY906" s="299"/>
      <c r="BZ906" s="298" t="s">
        <v>9</v>
      </c>
      <c r="CA906" s="299"/>
      <c r="CB906" s="298" t="s">
        <v>10</v>
      </c>
      <c r="CC906" s="299"/>
      <c r="CD906" s="298" t="s">
        <v>11</v>
      </c>
      <c r="CE906" s="299"/>
      <c r="CF906" s="298" t="s">
        <v>12</v>
      </c>
      <c r="CG906" s="299"/>
      <c r="CH906" s="301" t="s">
        <v>40</v>
      </c>
      <c r="CI906" s="302"/>
      <c r="CJ906" s="298" t="s">
        <v>41</v>
      </c>
      <c r="CK906" s="299"/>
    </row>
    <row r="907" spans="1:89" ht="15" thickTop="1" thickBot="1" x14ac:dyDescent="0.3">
      <c r="A907" s="297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75" t="s">
        <v>14</v>
      </c>
      <c r="AC907" s="176" t="s">
        <v>15</v>
      </c>
      <c r="AE907" s="297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75" t="s">
        <v>14</v>
      </c>
      <c r="BG907" s="176" t="s">
        <v>15</v>
      </c>
      <c r="BI907" s="297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85"/>
      <c r="D908" s="126"/>
      <c r="E908" s="179"/>
      <c r="F908" s="125"/>
      <c r="G908" s="127"/>
      <c r="H908" s="126"/>
      <c r="I908" s="179"/>
      <c r="J908" s="125"/>
      <c r="K908" s="127"/>
      <c r="L908" s="126"/>
      <c r="M908" s="125"/>
      <c r="N908" s="178"/>
      <c r="O908" s="180"/>
      <c r="P908" s="125"/>
      <c r="Q908" s="127"/>
      <c r="R908" s="126"/>
      <c r="S908" s="179"/>
      <c r="T908" s="125"/>
      <c r="U908" s="127"/>
      <c r="V908" s="126"/>
      <c r="W908" s="179"/>
      <c r="X908" s="125"/>
      <c r="Y908" s="127"/>
      <c r="Z908" s="183"/>
      <c r="AA908" s="184"/>
      <c r="AB908" s="169">
        <f>B908+D908+F908+H908+J908+L908+N908+P908+R908+T908+V908+X908+Z908</f>
        <v>0</v>
      </c>
      <c r="AC908" s="170">
        <f>C908+E908+G908+I908+K908+M908+O908+Q908+S908+U908+W908+Y908+AA908</f>
        <v>0</v>
      </c>
      <c r="AE908" s="272" t="str">
        <f>$AE$9</f>
        <v>07:00 - 07:59</v>
      </c>
      <c r="AF908" s="125">
        <f>SUMIF($A$9:$A$32,$AE908,B$908:B$931)</f>
        <v>403</v>
      </c>
      <c r="AG908" s="185">
        <f t="shared" ref="AG908:AV910" si="17661">SUMIF($A$9:$A$32,$AE908,C$908:C$931)</f>
        <v>477</v>
      </c>
      <c r="AH908" s="126">
        <f t="shared" si="17661"/>
        <v>163</v>
      </c>
      <c r="AI908" s="179">
        <f t="shared" si="17661"/>
        <v>191</v>
      </c>
      <c r="AJ908" s="125">
        <f t="shared" si="17661"/>
        <v>676</v>
      </c>
      <c r="AK908" s="127">
        <f t="shared" si="17661"/>
        <v>513</v>
      </c>
      <c r="AL908" s="126">
        <f t="shared" si="17661"/>
        <v>762</v>
      </c>
      <c r="AM908" s="179">
        <f t="shared" si="17661"/>
        <v>680</v>
      </c>
      <c r="AN908" s="125">
        <f t="shared" si="17661"/>
        <v>57</v>
      </c>
      <c r="AO908" s="127">
        <f t="shared" si="17661"/>
        <v>109</v>
      </c>
      <c r="AP908" s="126">
        <f t="shared" si="17661"/>
        <v>260</v>
      </c>
      <c r="AQ908" s="125">
        <f t="shared" si="17661"/>
        <v>359</v>
      </c>
      <c r="AR908" s="178">
        <f t="shared" si="17661"/>
        <v>755</v>
      </c>
      <c r="AS908" s="180">
        <f t="shared" si="17661"/>
        <v>717</v>
      </c>
      <c r="AT908" s="125">
        <f t="shared" si="17661"/>
        <v>435</v>
      </c>
      <c r="AU908" s="127">
        <f t="shared" si="17661"/>
        <v>319</v>
      </c>
      <c r="AV908" s="126">
        <f t="shared" si="17661"/>
        <v>605</v>
      </c>
      <c r="AW908" s="179">
        <f t="shared" ref="AW908:BG910" si="17662">SUMIF($A$9:$A$32,$AE908,S$908:S$931)</f>
        <v>445</v>
      </c>
      <c r="AX908" s="125">
        <f t="shared" si="17662"/>
        <v>134</v>
      </c>
      <c r="AY908" s="127">
        <f t="shared" si="17662"/>
        <v>112</v>
      </c>
      <c r="AZ908" s="126">
        <f t="shared" si="17662"/>
        <v>313</v>
      </c>
      <c r="BA908" s="179">
        <f t="shared" si="17662"/>
        <v>425</v>
      </c>
      <c r="BB908" s="125">
        <f t="shared" si="17662"/>
        <v>371</v>
      </c>
      <c r="BC908" s="127">
        <f t="shared" si="17662"/>
        <v>170</v>
      </c>
      <c r="BD908" s="183">
        <f t="shared" si="17662"/>
        <v>777</v>
      </c>
      <c r="BE908" s="184">
        <f t="shared" si="17662"/>
        <v>822</v>
      </c>
      <c r="BF908" s="169">
        <f t="shared" si="17662"/>
        <v>5711</v>
      </c>
      <c r="BG908" s="170">
        <f t="shared" si="17662"/>
        <v>5339</v>
      </c>
      <c r="BI908" s="124" t="s">
        <v>16</v>
      </c>
      <c r="BJ908" s="128">
        <f>B908/B932</f>
        <v>0</v>
      </c>
      <c r="BK908" s="129">
        <f t="shared" ref="BK908" si="17663">C908/C932</f>
        <v>0</v>
      </c>
      <c r="BL908" s="130">
        <f t="shared" ref="BL908" si="17664">D908/D932</f>
        <v>0</v>
      </c>
      <c r="BM908" s="131">
        <f t="shared" ref="BM908" si="17665">E908/E932</f>
        <v>0</v>
      </c>
      <c r="BN908" s="128">
        <f t="shared" ref="BN908" si="17666">F908/F932</f>
        <v>0</v>
      </c>
      <c r="BO908" s="129">
        <f t="shared" ref="BO908" si="17667">G908/G932</f>
        <v>0</v>
      </c>
      <c r="BP908" s="130">
        <f t="shared" ref="BP908" si="17668">H908/H932</f>
        <v>0</v>
      </c>
      <c r="BQ908" s="131">
        <f t="shared" ref="BQ908" si="17669">I908/I932</f>
        <v>0</v>
      </c>
      <c r="BR908" s="128">
        <f t="shared" ref="BR908" si="17670">J908/J932</f>
        <v>0</v>
      </c>
      <c r="BS908" s="129">
        <f t="shared" ref="BS908" si="17671">K908/K932</f>
        <v>0</v>
      </c>
      <c r="BT908" s="130">
        <f t="shared" ref="BT908" si="17672">L908/L932</f>
        <v>0</v>
      </c>
      <c r="BU908" s="128">
        <f t="shared" ref="BU908" si="17673">M908/M932</f>
        <v>0</v>
      </c>
      <c r="BV908" s="132">
        <f t="shared" ref="BV908" si="17674">N908/N932</f>
        <v>0</v>
      </c>
      <c r="BW908" s="133">
        <f t="shared" ref="BW908" si="17675">O908/O932</f>
        <v>0</v>
      </c>
      <c r="BX908" s="128">
        <f t="shared" ref="BX908" si="17676">P908/P932</f>
        <v>0</v>
      </c>
      <c r="BY908" s="129">
        <f t="shared" ref="BY908" si="17677">Q908/Q932</f>
        <v>0</v>
      </c>
      <c r="BZ908" s="130">
        <f t="shared" ref="BZ908" si="17678">R908/R932</f>
        <v>0</v>
      </c>
      <c r="CA908" s="131">
        <f t="shared" ref="CA908" si="17679">S908/S932</f>
        <v>0</v>
      </c>
      <c r="CB908" s="128">
        <f t="shared" ref="CB908" si="17680">T908/T932</f>
        <v>0</v>
      </c>
      <c r="CC908" s="129">
        <f t="shared" ref="CC908" si="17681">U908/U932</f>
        <v>0</v>
      </c>
      <c r="CD908" s="130">
        <f t="shared" ref="CD908" si="17682">V908/V932</f>
        <v>0</v>
      </c>
      <c r="CE908" s="131">
        <f t="shared" ref="CE908" si="17683">W908/W932</f>
        <v>0</v>
      </c>
      <c r="CF908" s="128">
        <f t="shared" ref="CF908" si="17684">X908/X932</f>
        <v>0</v>
      </c>
      <c r="CG908" s="129">
        <f t="shared" ref="CG908" si="17685">Y908/Y932</f>
        <v>0</v>
      </c>
      <c r="CH908" s="130">
        <f t="shared" ref="CH908" si="17686">Z908/Z932</f>
        <v>0</v>
      </c>
      <c r="CI908" s="128">
        <f t="shared" ref="CI908" si="17687">AA908/AA932</f>
        <v>0</v>
      </c>
      <c r="CJ908" s="134">
        <f t="shared" ref="CJ908" si="17688">AB908/AB932</f>
        <v>0</v>
      </c>
      <c r="CK908" s="135">
        <f t="shared" ref="CK908" si="17689">AC908/AC932</f>
        <v>0</v>
      </c>
    </row>
    <row r="909" spans="1:89" x14ac:dyDescent="0.2">
      <c r="A909" s="136" t="s">
        <v>17</v>
      </c>
      <c r="B909" s="188">
        <v>94</v>
      </c>
      <c r="C909" s="189">
        <v>0</v>
      </c>
      <c r="D909" s="190">
        <v>43</v>
      </c>
      <c r="E909" s="191">
        <v>1</v>
      </c>
      <c r="F909" s="188">
        <v>174</v>
      </c>
      <c r="G909" s="192">
        <v>4</v>
      </c>
      <c r="H909" s="190">
        <v>146</v>
      </c>
      <c r="I909" s="191">
        <v>21</v>
      </c>
      <c r="J909" s="188">
        <v>1</v>
      </c>
      <c r="K909" s="192">
        <v>0</v>
      </c>
      <c r="L909" s="190">
        <v>16</v>
      </c>
      <c r="M909" s="188">
        <v>0</v>
      </c>
      <c r="N909" s="193">
        <v>67</v>
      </c>
      <c r="O909" s="194">
        <v>0</v>
      </c>
      <c r="P909" s="188">
        <v>22</v>
      </c>
      <c r="Q909" s="192">
        <v>0</v>
      </c>
      <c r="R909" s="190">
        <v>11</v>
      </c>
      <c r="S909" s="191">
        <v>0</v>
      </c>
      <c r="T909" s="188">
        <v>0</v>
      </c>
      <c r="U909" s="192">
        <v>0</v>
      </c>
      <c r="V909" s="190">
        <v>0</v>
      </c>
      <c r="W909" s="191">
        <v>0</v>
      </c>
      <c r="X909" s="188">
        <v>1</v>
      </c>
      <c r="Y909" s="192">
        <v>0</v>
      </c>
      <c r="Z909" s="190">
        <v>0</v>
      </c>
      <c r="AA909" s="188">
        <v>0</v>
      </c>
      <c r="AB909" s="171">
        <f t="shared" ref="AB909:AB931" si="17690">SUM(B909,D909,F909,H909,J909,L909,N909,P909,R909,T909,V909,X909,Z909)</f>
        <v>575</v>
      </c>
      <c r="AC909" s="172">
        <f t="shared" ref="AC909:AC931" si="17691">SUM(C909,E909,G909,I909,K909,M909,O909,Q909,S909,U909,W909,Y909,AA909)</f>
        <v>26</v>
      </c>
      <c r="AE909" s="274" t="str">
        <f>$AE$10</f>
        <v>08:00 - 08:59</v>
      </c>
      <c r="AF909" s="125">
        <f>SUMIF($A$9:$A$32,$AE909,B$908:B$931)</f>
        <v>701</v>
      </c>
      <c r="AG909" s="189">
        <f t="shared" si="17661"/>
        <v>503</v>
      </c>
      <c r="AH909" s="190">
        <f t="shared" si="17661"/>
        <v>194</v>
      </c>
      <c r="AI909" s="191">
        <f t="shared" si="17661"/>
        <v>213</v>
      </c>
      <c r="AJ909" s="275">
        <f t="shared" si="17661"/>
        <v>898</v>
      </c>
      <c r="AK909" s="192">
        <f t="shared" si="17661"/>
        <v>450</v>
      </c>
      <c r="AL909" s="190">
        <f t="shared" si="17661"/>
        <v>964</v>
      </c>
      <c r="AM909" s="191">
        <f t="shared" si="17661"/>
        <v>847</v>
      </c>
      <c r="AN909" s="275">
        <f t="shared" si="17661"/>
        <v>59</v>
      </c>
      <c r="AO909" s="192">
        <f t="shared" si="17661"/>
        <v>143</v>
      </c>
      <c r="AP909" s="190">
        <f t="shared" si="17661"/>
        <v>183</v>
      </c>
      <c r="AQ909" s="275">
        <f t="shared" si="17661"/>
        <v>526</v>
      </c>
      <c r="AR909" s="193">
        <f t="shared" si="17661"/>
        <v>737</v>
      </c>
      <c r="AS909" s="194">
        <f t="shared" si="17661"/>
        <v>845</v>
      </c>
      <c r="AT909" s="275">
        <f t="shared" si="17661"/>
        <v>461</v>
      </c>
      <c r="AU909" s="192">
        <f t="shared" si="17661"/>
        <v>316</v>
      </c>
      <c r="AV909" s="190">
        <f t="shared" si="17661"/>
        <v>736</v>
      </c>
      <c r="AW909" s="191">
        <f t="shared" si="17662"/>
        <v>475</v>
      </c>
      <c r="AX909" s="275">
        <f t="shared" si="17662"/>
        <v>60</v>
      </c>
      <c r="AY909" s="192">
        <f t="shared" si="17662"/>
        <v>83</v>
      </c>
      <c r="AZ909" s="190">
        <f t="shared" si="17662"/>
        <v>241</v>
      </c>
      <c r="BA909" s="191">
        <f t="shared" si="17662"/>
        <v>557</v>
      </c>
      <c r="BB909" s="275">
        <f t="shared" si="17662"/>
        <v>373</v>
      </c>
      <c r="BC909" s="192">
        <f t="shared" si="17662"/>
        <v>209</v>
      </c>
      <c r="BD909" s="190">
        <f t="shared" si="17662"/>
        <v>917</v>
      </c>
      <c r="BE909" s="275">
        <f t="shared" si="17662"/>
        <v>950</v>
      </c>
      <c r="BF909" s="171">
        <f t="shared" si="17662"/>
        <v>6524</v>
      </c>
      <c r="BG909" s="172">
        <f t="shared" si="17662"/>
        <v>6117</v>
      </c>
      <c r="BI909" s="136" t="s">
        <v>17</v>
      </c>
      <c r="BJ909" s="128">
        <f>B909/B932</f>
        <v>9.2830337744420309E-3</v>
      </c>
      <c r="BK909" s="129">
        <f t="shared" ref="BK909" si="17692">C909/C932</f>
        <v>0</v>
      </c>
      <c r="BL909" s="130">
        <f t="shared" ref="BL909" si="17693">D909/D932</f>
        <v>1.3316816351811707E-2</v>
      </c>
      <c r="BM909" s="131">
        <f t="shared" ref="BM909" si="17694">E909/E932</f>
        <v>2.651113467656416E-4</v>
      </c>
      <c r="BN909" s="128">
        <f t="shared" ref="BN909" si="17695">F909/F932</f>
        <v>1.6405808033188762E-2</v>
      </c>
      <c r="BO909" s="129">
        <f t="shared" ref="BO909" si="17696">G909/G932</f>
        <v>4.2216358839050134E-4</v>
      </c>
      <c r="BP909" s="130">
        <f t="shared" ref="BP909" si="17697">H909/H932</f>
        <v>9.1962711010330055E-3</v>
      </c>
      <c r="BQ909" s="131">
        <f t="shared" ref="BQ909" si="17698">I909/I932</f>
        <v>1.3193440975058114E-3</v>
      </c>
      <c r="BR909" s="128">
        <f t="shared" ref="BR909" si="17699">J909/J932</f>
        <v>6.4308681672025725E-4</v>
      </c>
      <c r="BS909" s="129">
        <f t="shared" ref="BS909" si="17700">K909/K932</f>
        <v>0</v>
      </c>
      <c r="BT909" s="130">
        <f t="shared" ref="BT909" si="17701">L909/L932</f>
        <v>2.6737967914438501E-3</v>
      </c>
      <c r="BU909" s="128">
        <f t="shared" ref="BU909" si="17702">M909/M932</f>
        <v>0</v>
      </c>
      <c r="BV909" s="132">
        <f t="shared" ref="BV909" si="17703">N909/N932</f>
        <v>4.8473448126175661E-3</v>
      </c>
      <c r="BW909" s="133">
        <f t="shared" ref="BW909" si="17704">O909/O932</f>
        <v>0</v>
      </c>
      <c r="BX909" s="128">
        <f t="shared" ref="BX909" si="17705">P909/P932</f>
        <v>3.2879988043640713E-3</v>
      </c>
      <c r="BY909" s="129">
        <f t="shared" ref="BY909" si="17706">Q909/Q932</f>
        <v>0</v>
      </c>
      <c r="BZ909" s="130">
        <f t="shared" ref="BZ909" si="17707">R909/R932</f>
        <v>1.0971474167165371E-3</v>
      </c>
      <c r="CA909" s="131">
        <f t="shared" ref="CA909" si="17708">S909/S932</f>
        <v>0</v>
      </c>
      <c r="CB909" s="128">
        <f t="shared" ref="CB909" si="17709">T909/T932</f>
        <v>0</v>
      </c>
      <c r="CC909" s="129">
        <f t="shared" ref="CC909" si="17710">U909/U932</f>
        <v>0</v>
      </c>
      <c r="CD909" s="130">
        <f t="shared" ref="CD909" si="17711">V909/V932</f>
        <v>0</v>
      </c>
      <c r="CE909" s="131">
        <f t="shared" ref="CE909" si="17712">W909/W932</f>
        <v>0</v>
      </c>
      <c r="CF909" s="128">
        <f t="shared" ref="CF909" si="17713">X909/X932</f>
        <v>1.9573302016050108E-4</v>
      </c>
      <c r="CG909" s="129">
        <f t="shared" ref="CG909" si="17714">Y909/Y932</f>
        <v>0</v>
      </c>
      <c r="CH909" s="130">
        <f t="shared" ref="CH909" si="17715">Z909/Z932</f>
        <v>0</v>
      </c>
      <c r="CI909" s="128">
        <f t="shared" ref="CI909" si="17716">AA909/AA932</f>
        <v>0</v>
      </c>
      <c r="CJ909" s="134">
        <f t="shared" ref="CJ909" si="17717">AB909/AB932</f>
        <v>5.3614053408921379E-3</v>
      </c>
      <c r="CK909" s="135">
        <f t="shared" ref="CK909" si="17718">AC909/AC932</f>
        <v>2.4290211978811462E-4</v>
      </c>
    </row>
    <row r="910" spans="1:89" ht="13.5" thickBot="1" x14ac:dyDescent="0.25">
      <c r="A910" s="145" t="s">
        <v>18</v>
      </c>
      <c r="B910" s="195">
        <v>317</v>
      </c>
      <c r="C910" s="196">
        <v>67</v>
      </c>
      <c r="D910" s="197">
        <v>140</v>
      </c>
      <c r="E910" s="198">
        <v>38</v>
      </c>
      <c r="F910" s="195">
        <v>737</v>
      </c>
      <c r="G910" s="199">
        <v>157</v>
      </c>
      <c r="H910" s="197">
        <v>571</v>
      </c>
      <c r="I910" s="198">
        <v>242</v>
      </c>
      <c r="J910" s="195">
        <v>23</v>
      </c>
      <c r="K910" s="199">
        <v>63</v>
      </c>
      <c r="L910" s="197">
        <v>88</v>
      </c>
      <c r="M910" s="195">
        <v>249</v>
      </c>
      <c r="N910" s="200">
        <v>425</v>
      </c>
      <c r="O910" s="201">
        <v>529</v>
      </c>
      <c r="P910" s="195">
        <v>241</v>
      </c>
      <c r="Q910" s="199">
        <v>271</v>
      </c>
      <c r="R910" s="197">
        <v>296</v>
      </c>
      <c r="S910" s="198">
        <v>284</v>
      </c>
      <c r="T910" s="195">
        <v>24</v>
      </c>
      <c r="U910" s="199">
        <v>121</v>
      </c>
      <c r="V910" s="197">
        <v>122</v>
      </c>
      <c r="W910" s="198">
        <v>315</v>
      </c>
      <c r="X910" s="195">
        <v>227</v>
      </c>
      <c r="Y910" s="199">
        <v>162</v>
      </c>
      <c r="Z910" s="197">
        <v>445</v>
      </c>
      <c r="AA910" s="195">
        <v>433</v>
      </c>
      <c r="AB910" s="171">
        <f t="shared" si="17690"/>
        <v>3656</v>
      </c>
      <c r="AC910" s="172">
        <f t="shared" si="17691"/>
        <v>2931</v>
      </c>
      <c r="AE910" s="272">
        <f>$AE$11</f>
        <v>0</v>
      </c>
      <c r="AF910" s="125">
        <f>SUMIF($A$9:$A$32,$AE910,B$908:B$931)</f>
        <v>0</v>
      </c>
      <c r="AG910" s="196">
        <f t="shared" si="17661"/>
        <v>0</v>
      </c>
      <c r="AH910" s="197">
        <f t="shared" si="17661"/>
        <v>0</v>
      </c>
      <c r="AI910" s="198">
        <f t="shared" si="17661"/>
        <v>0</v>
      </c>
      <c r="AJ910" s="195">
        <f t="shared" si="17661"/>
        <v>0</v>
      </c>
      <c r="AK910" s="199">
        <f t="shared" si="17661"/>
        <v>0</v>
      </c>
      <c r="AL910" s="197">
        <f t="shared" si="17661"/>
        <v>0</v>
      </c>
      <c r="AM910" s="198">
        <f t="shared" si="17661"/>
        <v>0</v>
      </c>
      <c r="AN910" s="195">
        <f t="shared" si="17661"/>
        <v>0</v>
      </c>
      <c r="AO910" s="199">
        <f t="shared" si="17661"/>
        <v>0</v>
      </c>
      <c r="AP910" s="197">
        <f t="shared" si="17661"/>
        <v>0</v>
      </c>
      <c r="AQ910" s="195">
        <f t="shared" si="17661"/>
        <v>0</v>
      </c>
      <c r="AR910" s="200">
        <f t="shared" si="17661"/>
        <v>0</v>
      </c>
      <c r="AS910" s="201">
        <f t="shared" si="17661"/>
        <v>0</v>
      </c>
      <c r="AT910" s="195">
        <f t="shared" si="17661"/>
        <v>0</v>
      </c>
      <c r="AU910" s="199">
        <f t="shared" si="17661"/>
        <v>0</v>
      </c>
      <c r="AV910" s="197">
        <f t="shared" si="17661"/>
        <v>0</v>
      </c>
      <c r="AW910" s="198">
        <f t="shared" si="17662"/>
        <v>0</v>
      </c>
      <c r="AX910" s="195">
        <f t="shared" si="17662"/>
        <v>0</v>
      </c>
      <c r="AY910" s="199">
        <f t="shared" si="17662"/>
        <v>0</v>
      </c>
      <c r="AZ910" s="197">
        <f t="shared" si="17662"/>
        <v>0</v>
      </c>
      <c r="BA910" s="198">
        <f t="shared" si="17662"/>
        <v>0</v>
      </c>
      <c r="BB910" s="195">
        <f t="shared" si="17662"/>
        <v>0</v>
      </c>
      <c r="BC910" s="199">
        <f t="shared" si="17662"/>
        <v>0</v>
      </c>
      <c r="BD910" s="197">
        <f t="shared" si="17662"/>
        <v>0</v>
      </c>
      <c r="BE910" s="195">
        <f t="shared" si="17662"/>
        <v>0</v>
      </c>
      <c r="BF910" s="171">
        <f t="shared" si="17662"/>
        <v>0</v>
      </c>
      <c r="BG910" s="172">
        <f t="shared" si="17662"/>
        <v>0</v>
      </c>
      <c r="BI910" s="145" t="s">
        <v>18</v>
      </c>
      <c r="BJ910" s="128">
        <f>B910/B932</f>
        <v>3.1305550069128975E-2</v>
      </c>
      <c r="BK910" s="129">
        <f t="shared" ref="BK910" si="17719">C910/C932</f>
        <v>6.5705599686182213E-3</v>
      </c>
      <c r="BL910" s="130">
        <f t="shared" ref="BL910" si="17720">D910/D932</f>
        <v>4.3357076494270674E-2</v>
      </c>
      <c r="BM910" s="131">
        <f t="shared" ref="BM910" si="17721">E910/E932</f>
        <v>1.007423117709438E-2</v>
      </c>
      <c r="BN910" s="128">
        <f t="shared" ref="BN910" si="17722">F910/F932</f>
        <v>6.948896850839148E-2</v>
      </c>
      <c r="BO910" s="129">
        <f t="shared" ref="BO910" si="17723">G910/G932</f>
        <v>1.6569920844327176E-2</v>
      </c>
      <c r="BP910" s="130">
        <f t="shared" ref="BP910" si="17724">H910/H932</f>
        <v>3.5966238347190725E-2</v>
      </c>
      <c r="BQ910" s="131">
        <f t="shared" ref="BQ910" si="17725">I910/I932</f>
        <v>1.520387007601935E-2</v>
      </c>
      <c r="BR910" s="128">
        <f t="shared" ref="BR910" si="17726">J910/J932</f>
        <v>1.4790996784565916E-2</v>
      </c>
      <c r="BS910" s="129">
        <f t="shared" ref="BS910" si="17727">K910/K932</f>
        <v>3.8674033149171269E-2</v>
      </c>
      <c r="BT910" s="130">
        <f t="shared" ref="BT910" si="17728">L910/L932</f>
        <v>1.4705882352941176E-2</v>
      </c>
      <c r="BU910" s="128">
        <f t="shared" ref="BU910" si="17729">M910/M932</f>
        <v>4.0806293018682396E-2</v>
      </c>
      <c r="BV910" s="132">
        <f t="shared" ref="BV910" si="17730">N910/N932</f>
        <v>3.0748082766603964E-2</v>
      </c>
      <c r="BW910" s="133">
        <f t="shared" ref="BW910" si="17731">O910/O932</f>
        <v>3.8942873969375735E-2</v>
      </c>
      <c r="BX910" s="128">
        <f t="shared" ref="BX910" si="17732">P910/P932</f>
        <v>3.6018532356897323E-2</v>
      </c>
      <c r="BY910" s="129">
        <f t="shared" ref="BY910" si="17733">Q910/Q932</f>
        <v>4.1969955087501933E-2</v>
      </c>
      <c r="BZ910" s="130">
        <f t="shared" ref="BZ910" si="17734">R910/R932</f>
        <v>2.9523239577099541E-2</v>
      </c>
      <c r="CA910" s="131">
        <f t="shared" ref="CA910" si="17735">S910/S932</f>
        <v>2.811881188118812E-2</v>
      </c>
      <c r="CB910" s="128">
        <f t="shared" ref="CB910" si="17736">T910/T932</f>
        <v>2.1238938053097345E-2</v>
      </c>
      <c r="CC910" s="129">
        <f t="shared" ref="CC910" si="17737">U910/U932</f>
        <v>9.166666666666666E-2</v>
      </c>
      <c r="CD910" s="130">
        <f t="shared" ref="CD910" si="17738">V910/V932</f>
        <v>1.6596381444701401E-2</v>
      </c>
      <c r="CE910" s="131">
        <f t="shared" ref="CE910" si="17739">W910/W932</f>
        <v>3.6743263734981921E-2</v>
      </c>
      <c r="CF910" s="128">
        <f t="shared" ref="CF910" si="17740">X910/X932</f>
        <v>4.4431395576433746E-2</v>
      </c>
      <c r="CG910" s="129">
        <f t="shared" ref="CG910" si="17741">Y910/Y932</f>
        <v>5.515832482124617E-2</v>
      </c>
      <c r="CH910" s="130">
        <f t="shared" ref="CH910" si="17742">Z910/Z932</f>
        <v>2.8266531156704567E-2</v>
      </c>
      <c r="CI910" s="128">
        <f t="shared" ref="CI910" si="17743">AA910/AA932</f>
        <v>2.5506597549481622E-2</v>
      </c>
      <c r="CJ910" s="134">
        <f t="shared" ref="CJ910" si="17744">AB910/AB932</f>
        <v>3.4089213784872445E-2</v>
      </c>
      <c r="CK910" s="135">
        <f t="shared" ref="CK910" si="17745">AC910/AC932</f>
        <v>2.7382542811498614E-2</v>
      </c>
    </row>
    <row r="911" spans="1:89" ht="14.25" thickTop="1" thickBot="1" x14ac:dyDescent="0.25">
      <c r="A911" s="136" t="s">
        <v>19</v>
      </c>
      <c r="B911" s="188">
        <v>375</v>
      </c>
      <c r="C911" s="189">
        <v>276</v>
      </c>
      <c r="D911" s="190">
        <v>166</v>
      </c>
      <c r="E911" s="191">
        <v>157</v>
      </c>
      <c r="F911" s="188">
        <v>737</v>
      </c>
      <c r="G911" s="192">
        <v>510</v>
      </c>
      <c r="H911" s="190">
        <v>672</v>
      </c>
      <c r="I911" s="191">
        <v>578</v>
      </c>
      <c r="J911" s="188">
        <v>47</v>
      </c>
      <c r="K911" s="192">
        <v>59</v>
      </c>
      <c r="L911" s="190">
        <v>171</v>
      </c>
      <c r="M911" s="188">
        <v>287</v>
      </c>
      <c r="N911" s="193">
        <v>653</v>
      </c>
      <c r="O911" s="194">
        <v>682</v>
      </c>
      <c r="P911" s="188">
        <v>389</v>
      </c>
      <c r="Q911" s="192">
        <v>337</v>
      </c>
      <c r="R911" s="190">
        <v>462</v>
      </c>
      <c r="S911" s="191">
        <v>407</v>
      </c>
      <c r="T911" s="188">
        <v>68</v>
      </c>
      <c r="U911" s="192">
        <v>183</v>
      </c>
      <c r="V911" s="190">
        <v>240</v>
      </c>
      <c r="W911" s="191">
        <v>424</v>
      </c>
      <c r="X911" s="188">
        <v>303</v>
      </c>
      <c r="Y911" s="192">
        <v>148</v>
      </c>
      <c r="Z911" s="190">
        <v>671</v>
      </c>
      <c r="AA911" s="188">
        <v>611</v>
      </c>
      <c r="AB911" s="171">
        <f t="shared" si="17690"/>
        <v>4954</v>
      </c>
      <c r="AC911" s="172">
        <f t="shared" si="17691"/>
        <v>4659</v>
      </c>
      <c r="AE911" s="266" t="s">
        <v>13</v>
      </c>
      <c r="AF911" s="20">
        <f t="shared" ref="AF911:BG911" si="17746">SUM(AF908:AF910)</f>
        <v>1104</v>
      </c>
      <c r="AG911" s="21">
        <f t="shared" si="17746"/>
        <v>980</v>
      </c>
      <c r="AH911" s="20">
        <f t="shared" si="17746"/>
        <v>357</v>
      </c>
      <c r="AI911" s="21">
        <f t="shared" si="17746"/>
        <v>404</v>
      </c>
      <c r="AJ911" s="20">
        <f t="shared" si="17746"/>
        <v>1574</v>
      </c>
      <c r="AK911" s="21">
        <f t="shared" si="17746"/>
        <v>963</v>
      </c>
      <c r="AL911" s="20">
        <f t="shared" si="17746"/>
        <v>1726</v>
      </c>
      <c r="AM911" s="21">
        <f t="shared" si="17746"/>
        <v>1527</v>
      </c>
      <c r="AN911" s="20">
        <f t="shared" si="17746"/>
        <v>116</v>
      </c>
      <c r="AO911" s="21">
        <f t="shared" si="17746"/>
        <v>252</v>
      </c>
      <c r="AP911" s="20">
        <f t="shared" si="17746"/>
        <v>443</v>
      </c>
      <c r="AQ911" s="21">
        <f t="shared" si="17746"/>
        <v>885</v>
      </c>
      <c r="AR911" s="20">
        <f t="shared" si="17746"/>
        <v>1492</v>
      </c>
      <c r="AS911" s="21">
        <f t="shared" si="17746"/>
        <v>1562</v>
      </c>
      <c r="AT911" s="20">
        <f t="shared" si="17746"/>
        <v>896</v>
      </c>
      <c r="AU911" s="21">
        <f t="shared" si="17746"/>
        <v>635</v>
      </c>
      <c r="AV911" s="20">
        <f t="shared" si="17746"/>
        <v>1341</v>
      </c>
      <c r="AW911" s="21">
        <f t="shared" si="17746"/>
        <v>920</v>
      </c>
      <c r="AX911" s="20">
        <f t="shared" si="17746"/>
        <v>194</v>
      </c>
      <c r="AY911" s="21">
        <f t="shared" si="17746"/>
        <v>195</v>
      </c>
      <c r="AZ911" s="20">
        <f t="shared" si="17746"/>
        <v>554</v>
      </c>
      <c r="BA911" s="21">
        <f t="shared" si="17746"/>
        <v>982</v>
      </c>
      <c r="BB911" s="20">
        <f t="shared" si="17746"/>
        <v>744</v>
      </c>
      <c r="BC911" s="21">
        <f t="shared" si="17746"/>
        <v>379</v>
      </c>
      <c r="BD911" s="20">
        <f t="shared" si="17746"/>
        <v>1694</v>
      </c>
      <c r="BE911" s="21">
        <f t="shared" si="17746"/>
        <v>1772</v>
      </c>
      <c r="BF911" s="173">
        <f t="shared" si="17746"/>
        <v>12235</v>
      </c>
      <c r="BG911" s="174">
        <f t="shared" si="17746"/>
        <v>11456</v>
      </c>
      <c r="BI911" s="136" t="s">
        <v>19</v>
      </c>
      <c r="BJ911" s="128">
        <f>B911/B932</f>
        <v>3.7033379419316607E-2</v>
      </c>
      <c r="BK911" s="129">
        <f t="shared" ref="BK911" si="17747">C911/C932</f>
        <v>2.7066784348337748E-2</v>
      </c>
      <c r="BL911" s="130">
        <f t="shared" ref="BL911" si="17748">D911/D932</f>
        <v>5.1409104986063797E-2</v>
      </c>
      <c r="BM911" s="131">
        <f t="shared" ref="BM911" si="17749">E911/E932</f>
        <v>4.1622481442205726E-2</v>
      </c>
      <c r="BN911" s="128">
        <f t="shared" ref="BN911" si="17750">F911/F932</f>
        <v>6.948896850839148E-2</v>
      </c>
      <c r="BO911" s="129">
        <f t="shared" ref="BO911" si="17751">G911/G932</f>
        <v>5.3825857519788918E-2</v>
      </c>
      <c r="BP911" s="130">
        <f t="shared" ref="BP911" si="17752">H911/H932</f>
        <v>4.2328042328042326E-2</v>
      </c>
      <c r="BQ911" s="131">
        <f t="shared" ref="BQ911" si="17753">I911/I932</f>
        <v>3.6313375636112331E-2</v>
      </c>
      <c r="BR911" s="128">
        <f t="shared" ref="BR911" si="17754">J911/J932</f>
        <v>3.0225080385852091E-2</v>
      </c>
      <c r="BS911" s="129">
        <f t="shared" ref="BS911" si="17755">K911/K932</f>
        <v>3.6218538980969918E-2</v>
      </c>
      <c r="BT911" s="130">
        <f t="shared" ref="BT911" si="17756">L911/L932</f>
        <v>2.8576203208556149E-2</v>
      </c>
      <c r="BU911" s="128">
        <f t="shared" ref="BU911" si="17757">M911/M932</f>
        <v>4.7033759423139955E-2</v>
      </c>
      <c r="BV911" s="132">
        <f t="shared" ref="BV911" si="17758">N911/N932</f>
        <v>4.7243524815511501E-2</v>
      </c>
      <c r="BW911" s="133">
        <f t="shared" ref="BW911" si="17759">O911/O932</f>
        <v>5.0206124852767965E-2</v>
      </c>
      <c r="BX911" s="128">
        <f t="shared" ref="BX911" si="17760">P911/P932</f>
        <v>5.8137797040801076E-2</v>
      </c>
      <c r="BY911" s="129">
        <f t="shared" ref="BY911" si="17761">Q911/Q932</f>
        <v>5.2191420164162922E-2</v>
      </c>
      <c r="BZ911" s="130">
        <f t="shared" ref="BZ911" si="17762">R911/R932</f>
        <v>4.6080191502094553E-2</v>
      </c>
      <c r="CA911" s="131">
        <f t="shared" ref="CA911" si="17763">S911/S932</f>
        <v>4.0297029702970298E-2</v>
      </c>
      <c r="CB911" s="128">
        <f t="shared" ref="CB911" si="17764">T911/T932</f>
        <v>6.0176991150442477E-2</v>
      </c>
      <c r="CC911" s="129">
        <f t="shared" ref="CC911" si="17765">U911/U932</f>
        <v>0.13863636363636364</v>
      </c>
      <c r="CD911" s="130">
        <f t="shared" ref="CD911" si="17766">V911/V932</f>
        <v>3.2648619235478168E-2</v>
      </c>
      <c r="CE911" s="131">
        <f t="shared" ref="CE911" si="17767">W911/W932</f>
        <v>4.9457599440102647E-2</v>
      </c>
      <c r="CF911" s="128">
        <f t="shared" ref="CF911" si="17768">X911/X932</f>
        <v>5.9307105108631825E-2</v>
      </c>
      <c r="CG911" s="129">
        <f t="shared" ref="CG911" si="17769">Y911/Y932</f>
        <v>5.0391556009533538E-2</v>
      </c>
      <c r="CH911" s="130">
        <f t="shared" ref="CH911" si="17770">Z911/Z932</f>
        <v>4.2622117766626437E-2</v>
      </c>
      <c r="CI911" s="128">
        <f t="shared" ref="CI911" si="17771">AA911/AA932</f>
        <v>3.5991988689915176E-2</v>
      </c>
      <c r="CJ911" s="134">
        <f t="shared" ref="CJ911" si="17772">AB911/AB932</f>
        <v>4.6192003580486349E-2</v>
      </c>
      <c r="CK911" s="135">
        <f t="shared" ref="CK911" si="17773">AC911/AC932</f>
        <v>4.3526191388185614E-2</v>
      </c>
    </row>
    <row r="912" spans="1:89" ht="13.5" thickTop="1" x14ac:dyDescent="0.2">
      <c r="A912" s="145" t="s">
        <v>20</v>
      </c>
      <c r="B912" s="195">
        <v>403</v>
      </c>
      <c r="C912" s="196">
        <v>477</v>
      </c>
      <c r="D912" s="197">
        <v>163</v>
      </c>
      <c r="E912" s="198">
        <v>191</v>
      </c>
      <c r="F912" s="195">
        <v>676</v>
      </c>
      <c r="G912" s="199">
        <v>513</v>
      </c>
      <c r="H912" s="197">
        <v>762</v>
      </c>
      <c r="I912" s="198">
        <v>680</v>
      </c>
      <c r="J912" s="195">
        <v>57</v>
      </c>
      <c r="K912" s="199">
        <v>109</v>
      </c>
      <c r="L912" s="197">
        <v>260</v>
      </c>
      <c r="M912" s="195">
        <v>359</v>
      </c>
      <c r="N912" s="200">
        <v>755</v>
      </c>
      <c r="O912" s="201">
        <v>717</v>
      </c>
      <c r="P912" s="195">
        <v>435</v>
      </c>
      <c r="Q912" s="199">
        <v>319</v>
      </c>
      <c r="R912" s="197">
        <v>605</v>
      </c>
      <c r="S912" s="198">
        <v>445</v>
      </c>
      <c r="T912" s="195">
        <v>134</v>
      </c>
      <c r="U912" s="199">
        <v>112</v>
      </c>
      <c r="V912" s="197">
        <v>313</v>
      </c>
      <c r="W912" s="198">
        <v>425</v>
      </c>
      <c r="X912" s="195">
        <v>371</v>
      </c>
      <c r="Y912" s="199">
        <v>170</v>
      </c>
      <c r="Z912" s="197">
        <v>777</v>
      </c>
      <c r="AA912" s="195">
        <v>822</v>
      </c>
      <c r="AB912" s="171">
        <f t="shared" si="17690"/>
        <v>5711</v>
      </c>
      <c r="AC912" s="172">
        <f t="shared" si="17691"/>
        <v>5339</v>
      </c>
      <c r="BI912" s="145" t="s">
        <v>20</v>
      </c>
      <c r="BJ912" s="128">
        <f>B912/B932</f>
        <v>3.9798538415958915E-2</v>
      </c>
      <c r="BK912" s="129">
        <f t="shared" ref="BK912" si="17774">C912/C932</f>
        <v>4.6778464254192409E-2</v>
      </c>
      <c r="BL912" s="130">
        <f t="shared" ref="BL912" si="17775">D912/D932</f>
        <v>5.0480024775472282E-2</v>
      </c>
      <c r="BM912" s="131">
        <f t="shared" ref="BM912" si="17776">E912/E932</f>
        <v>5.063626723223754E-2</v>
      </c>
      <c r="BN912" s="128">
        <f t="shared" ref="BN912" si="17777">F912/F932</f>
        <v>6.3737507071468982E-2</v>
      </c>
      <c r="BO912" s="129">
        <f t="shared" ref="BO912" si="17778">G912/G932</f>
        <v>5.4142480211081798E-2</v>
      </c>
      <c r="BP912" s="130">
        <f t="shared" ref="BP912" si="17779">H912/H932</f>
        <v>4.7996976568405139E-2</v>
      </c>
      <c r="BQ912" s="131">
        <f t="shared" ref="BQ912" si="17780">I912/I932</f>
        <v>4.2721618395426271E-2</v>
      </c>
      <c r="BR912" s="128">
        <f t="shared" ref="BR912" si="17781">J912/J932</f>
        <v>3.6655948553054665E-2</v>
      </c>
      <c r="BS912" s="129">
        <f t="shared" ref="BS912" si="17782">K912/K932</f>
        <v>6.6912216083486797E-2</v>
      </c>
      <c r="BT912" s="130">
        <f t="shared" ref="BT912" si="17783">L912/L932</f>
        <v>4.3449197860962567E-2</v>
      </c>
      <c r="BU912" s="128">
        <f t="shared" ref="BU912" si="17784">M912/M932</f>
        <v>5.883316945263848E-2</v>
      </c>
      <c r="BV912" s="132">
        <f t="shared" ref="BV912" si="17785">N912/N932</f>
        <v>5.4623064679496458E-2</v>
      </c>
      <c r="BW912" s="133">
        <f t="shared" ref="BW912" si="17786">O912/O932</f>
        <v>5.2782685512367492E-2</v>
      </c>
      <c r="BX912" s="128">
        <f t="shared" ref="BX912" si="17787">P912/P932</f>
        <v>6.5012703631744134E-2</v>
      </c>
      <c r="BY912" s="129">
        <f t="shared" ref="BY912" si="17788">Q912/Q932</f>
        <v>4.9403747870528106E-2</v>
      </c>
      <c r="BZ912" s="130">
        <f t="shared" ref="BZ912" si="17789">R912/R932</f>
        <v>6.0343107919409535E-2</v>
      </c>
      <c r="CA912" s="131">
        <f t="shared" ref="CA912" si="17790">S912/S932</f>
        <v>4.4059405940594057E-2</v>
      </c>
      <c r="CB912" s="128">
        <f t="shared" ref="CB912" si="17791">T912/T932</f>
        <v>0.11858407079646018</v>
      </c>
      <c r="CC912" s="129">
        <f t="shared" ref="CC912" si="17792">U912/U932</f>
        <v>8.4848484848484854E-2</v>
      </c>
      <c r="CD912" s="130">
        <f t="shared" ref="CD912" si="17793">V912/V932</f>
        <v>4.2579240919602773E-2</v>
      </c>
      <c r="CE912" s="131">
        <f t="shared" ref="CE912" si="17794">W912/W932</f>
        <v>4.9574244721801004E-2</v>
      </c>
      <c r="CF912" s="128">
        <f t="shared" ref="CF912" si="17795">X912/X932</f>
        <v>7.2616950479545903E-2</v>
      </c>
      <c r="CG912" s="129">
        <f t="shared" ref="CG912" si="17796">Y912/Y932</f>
        <v>5.7882192713653385E-2</v>
      </c>
      <c r="CH912" s="130">
        <f t="shared" ref="CH912" si="17797">Z912/Z932</f>
        <v>4.9355269008448201E-2</v>
      </c>
      <c r="CI912" s="128">
        <f t="shared" ref="CI912" si="17798">AA912/AA932</f>
        <v>4.8421300659754946E-2</v>
      </c>
      <c r="CJ912" s="134">
        <f t="shared" ref="CJ912" si="17799">AB912/AB932</f>
        <v>5.3250410264060868E-2</v>
      </c>
      <c r="CK912" s="135">
        <f t="shared" ref="CK912" si="17800">AC912/AC932</f>
        <v>4.9879016059567072E-2</v>
      </c>
    </row>
    <row r="913" spans="1:89" ht="13.5" thickBot="1" x14ac:dyDescent="0.25">
      <c r="A913" s="136" t="s">
        <v>21</v>
      </c>
      <c r="B913" s="188">
        <v>701</v>
      </c>
      <c r="C913" s="189">
        <v>503</v>
      </c>
      <c r="D913" s="190">
        <v>194</v>
      </c>
      <c r="E913" s="191">
        <v>213</v>
      </c>
      <c r="F913" s="188">
        <v>898</v>
      </c>
      <c r="G913" s="192">
        <v>450</v>
      </c>
      <c r="H913" s="190">
        <v>964</v>
      </c>
      <c r="I913" s="191">
        <v>847</v>
      </c>
      <c r="J913" s="188">
        <v>59</v>
      </c>
      <c r="K913" s="192">
        <v>143</v>
      </c>
      <c r="L913" s="190">
        <v>183</v>
      </c>
      <c r="M913" s="188">
        <v>526</v>
      </c>
      <c r="N913" s="193">
        <v>737</v>
      </c>
      <c r="O913" s="194">
        <v>845</v>
      </c>
      <c r="P913" s="188">
        <v>461</v>
      </c>
      <c r="Q913" s="192">
        <v>316</v>
      </c>
      <c r="R913" s="190">
        <v>736</v>
      </c>
      <c r="S913" s="191">
        <v>475</v>
      </c>
      <c r="T913" s="188">
        <v>60</v>
      </c>
      <c r="U913" s="192">
        <v>83</v>
      </c>
      <c r="V913" s="190">
        <v>241</v>
      </c>
      <c r="W913" s="191">
        <v>557</v>
      </c>
      <c r="X913" s="188">
        <v>373</v>
      </c>
      <c r="Y913" s="192">
        <v>209</v>
      </c>
      <c r="Z913" s="190">
        <v>917</v>
      </c>
      <c r="AA913" s="188">
        <v>950</v>
      </c>
      <c r="AB913" s="171">
        <f t="shared" si="17690"/>
        <v>6524</v>
      </c>
      <c r="AC913" s="172">
        <f t="shared" si="17691"/>
        <v>6117</v>
      </c>
      <c r="AE913" s="269" t="s">
        <v>85</v>
      </c>
      <c r="BI913" s="136" t="s">
        <v>21</v>
      </c>
      <c r="BJ913" s="128">
        <f>B913/B932</f>
        <v>6.9227730594509179E-2</v>
      </c>
      <c r="BK913" s="129">
        <f t="shared" ref="BK913" si="17801">C913/C932</f>
        <v>4.9328233794253211E-2</v>
      </c>
      <c r="BL913" s="130">
        <f t="shared" ref="BL913" si="17802">D913/D932</f>
        <v>6.0080520284917928E-2</v>
      </c>
      <c r="BM913" s="131">
        <f t="shared" ref="BM913" si="17803">E913/E932</f>
        <v>5.6468716861081653E-2</v>
      </c>
      <c r="BN913" s="128">
        <f t="shared" ref="BN913" si="17804">F913/F932</f>
        <v>8.4669055251744299E-2</v>
      </c>
      <c r="BO913" s="129">
        <f t="shared" ref="BO913" si="17805">G913/G932</f>
        <v>4.7493403693931395E-2</v>
      </c>
      <c r="BP913" s="130">
        <f t="shared" ref="BP913" si="17806">H913/H932</f>
        <v>6.072058453010834E-2</v>
      </c>
      <c r="BQ913" s="131">
        <f t="shared" ref="BQ913" si="17807">I913/I932</f>
        <v>5.3213545266067724E-2</v>
      </c>
      <c r="BR913" s="128">
        <f t="shared" ref="BR913" si="17808">J913/J932</f>
        <v>3.7942122186495175E-2</v>
      </c>
      <c r="BS913" s="129">
        <f t="shared" ref="BS913" si="17809">K913/K932</f>
        <v>8.7783916513198279E-2</v>
      </c>
      <c r="BT913" s="130">
        <f t="shared" ref="BT913" si="17810">L913/L932</f>
        <v>3.0581550802139038E-2</v>
      </c>
      <c r="BU913" s="128">
        <f t="shared" ref="BU913" si="17811">M913/M932</f>
        <v>8.6201245493280898E-2</v>
      </c>
      <c r="BV913" s="132">
        <f t="shared" ref="BV913" si="17812">N913/N932</f>
        <v>5.3320792938793229E-2</v>
      </c>
      <c r="BW913" s="133">
        <f t="shared" ref="BW913" si="17813">O913/O932</f>
        <v>6.2205535924617195E-2</v>
      </c>
      <c r="BX913" s="128">
        <f t="shared" ref="BX913" si="17814">P913/P932</f>
        <v>6.8898520400538038E-2</v>
      </c>
      <c r="BY913" s="129">
        <f t="shared" ref="BY913" si="17815">Q913/Q932</f>
        <v>4.8939135821588972E-2</v>
      </c>
      <c r="BZ913" s="130">
        <f t="shared" ref="BZ913" si="17816">R913/R932</f>
        <v>7.3409136245761022E-2</v>
      </c>
      <c r="CA913" s="131">
        <f t="shared" ref="CA913" si="17817">S913/S932</f>
        <v>4.702970297029703E-2</v>
      </c>
      <c r="CB913" s="128">
        <f t="shared" ref="CB913" si="17818">T913/T932</f>
        <v>5.3097345132743362E-2</v>
      </c>
      <c r="CC913" s="129">
        <f t="shared" ref="CC913" si="17819">U913/U932</f>
        <v>6.2878787878787881E-2</v>
      </c>
      <c r="CD913" s="130">
        <f t="shared" ref="CD913" si="17820">V913/V932</f>
        <v>3.2784655148959327E-2</v>
      </c>
      <c r="CE913" s="131">
        <f t="shared" ref="CE913" si="17821">W913/W932</f>
        <v>6.49714219059839E-2</v>
      </c>
      <c r="CF913" s="128">
        <f t="shared" ref="CF913" si="17822">X913/X932</f>
        <v>7.3008416519866906E-2</v>
      </c>
      <c r="CG913" s="129">
        <f t="shared" ref="CG913" si="17823">Y913/Y932</f>
        <v>7.116104868913857E-2</v>
      </c>
      <c r="CH913" s="130">
        <f t="shared" ref="CH913" si="17824">Z913/Z932</f>
        <v>5.8248110271231661E-2</v>
      </c>
      <c r="CI913" s="128">
        <f t="shared" ref="CI913" si="17825">AA913/AA932</f>
        <v>5.5961357210179079E-2</v>
      </c>
      <c r="CJ913" s="134">
        <f t="shared" ref="CJ913" si="17826">AB913/AB932</f>
        <v>6.0830971206922275E-2</v>
      </c>
      <c r="CK913" s="135">
        <f t="shared" ref="CK913" si="17827">AC913/AC932</f>
        <v>5.7147394874765271E-2</v>
      </c>
    </row>
    <row r="914" spans="1:89" ht="14.25" thickTop="1" thickBot="1" x14ac:dyDescent="0.25">
      <c r="A914" s="145" t="s">
        <v>22</v>
      </c>
      <c r="B914" s="195">
        <v>771</v>
      </c>
      <c r="C914" s="196">
        <v>718</v>
      </c>
      <c r="D914" s="197">
        <v>282</v>
      </c>
      <c r="E914" s="198">
        <v>193</v>
      </c>
      <c r="F914" s="195">
        <v>1014</v>
      </c>
      <c r="G914" s="199">
        <v>345</v>
      </c>
      <c r="H914" s="197">
        <v>1260</v>
      </c>
      <c r="I914" s="198">
        <v>975</v>
      </c>
      <c r="J914" s="195">
        <v>78</v>
      </c>
      <c r="K914" s="199">
        <v>256</v>
      </c>
      <c r="L914" s="197">
        <v>208</v>
      </c>
      <c r="M914" s="195">
        <v>818</v>
      </c>
      <c r="N914" s="200">
        <v>860</v>
      </c>
      <c r="O914" s="201">
        <v>1429</v>
      </c>
      <c r="P914" s="195">
        <v>489</v>
      </c>
      <c r="Q914" s="199">
        <v>324</v>
      </c>
      <c r="R914" s="197">
        <v>831</v>
      </c>
      <c r="S914" s="198">
        <v>589</v>
      </c>
      <c r="T914" s="195">
        <v>58</v>
      </c>
      <c r="U914" s="199">
        <v>80</v>
      </c>
      <c r="V914" s="197">
        <v>278</v>
      </c>
      <c r="W914" s="198">
        <v>887</v>
      </c>
      <c r="X914" s="195">
        <v>404</v>
      </c>
      <c r="Y914" s="199">
        <v>167</v>
      </c>
      <c r="Z914" s="197">
        <v>1096</v>
      </c>
      <c r="AA914" s="195">
        <v>1033</v>
      </c>
      <c r="AB914" s="171">
        <f t="shared" si="17690"/>
        <v>7629</v>
      </c>
      <c r="AC914" s="172">
        <f t="shared" si="17691"/>
        <v>7814</v>
      </c>
      <c r="AE914" s="296" t="s">
        <v>0</v>
      </c>
      <c r="AF914" s="298" t="s">
        <v>1</v>
      </c>
      <c r="AG914" s="299"/>
      <c r="AH914" s="298" t="s">
        <v>2</v>
      </c>
      <c r="AI914" s="299"/>
      <c r="AJ914" s="298" t="s">
        <v>3</v>
      </c>
      <c r="AK914" s="299"/>
      <c r="AL914" s="298" t="s">
        <v>4</v>
      </c>
      <c r="AM914" s="299"/>
      <c r="AN914" s="298" t="s">
        <v>5</v>
      </c>
      <c r="AO914" s="299"/>
      <c r="AP914" s="298" t="s">
        <v>6</v>
      </c>
      <c r="AQ914" s="299"/>
      <c r="AR914" s="298" t="s">
        <v>7</v>
      </c>
      <c r="AS914" s="299"/>
      <c r="AT914" s="298" t="s">
        <v>8</v>
      </c>
      <c r="AU914" s="299"/>
      <c r="AV914" s="298" t="s">
        <v>9</v>
      </c>
      <c r="AW914" s="299"/>
      <c r="AX914" s="298" t="s">
        <v>10</v>
      </c>
      <c r="AY914" s="299"/>
      <c r="AZ914" s="298" t="s">
        <v>11</v>
      </c>
      <c r="BA914" s="299"/>
      <c r="BB914" s="298" t="s">
        <v>12</v>
      </c>
      <c r="BC914" s="299"/>
      <c r="BD914" s="301" t="s">
        <v>40</v>
      </c>
      <c r="BE914" s="302"/>
      <c r="BF914" s="303" t="s">
        <v>41</v>
      </c>
      <c r="BG914" s="304"/>
      <c r="BI914" s="145" t="s">
        <v>22</v>
      </c>
      <c r="BJ914" s="128">
        <f>B914/B932</f>
        <v>7.614062808611495E-2</v>
      </c>
      <c r="BK914" s="129">
        <f t="shared" ref="BK914" si="17828">C914/C932</f>
        <v>7.0412866529371385E-2</v>
      </c>
      <c r="BL914" s="130">
        <f t="shared" ref="BL914" si="17829">D914/D932</f>
        <v>8.733353979560235E-2</v>
      </c>
      <c r="BM914" s="131">
        <f t="shared" ref="BM914" si="17830">E914/E932</f>
        <v>5.1166489925768825E-2</v>
      </c>
      <c r="BN914" s="128">
        <f t="shared" ref="BN914" si="17831">F914/F932</f>
        <v>9.5606260607203467E-2</v>
      </c>
      <c r="BO914" s="129">
        <f t="shared" ref="BO914" si="17832">G914/G932</f>
        <v>3.641160949868074E-2</v>
      </c>
      <c r="BP914" s="130">
        <f t="shared" ref="BP914" si="17833">H914/H932</f>
        <v>7.9365079365079361E-2</v>
      </c>
      <c r="BQ914" s="131">
        <f t="shared" ref="BQ914" si="17834">I914/I932</f>
        <v>6.1255261669912672E-2</v>
      </c>
      <c r="BR914" s="128">
        <f t="shared" ref="BR914" si="17835">J914/J932</f>
        <v>5.0160771704180061E-2</v>
      </c>
      <c r="BS914" s="129">
        <f t="shared" ref="BS914" si="17836">K914/K932</f>
        <v>0.15715162676488642</v>
      </c>
      <c r="BT914" s="130">
        <f t="shared" ref="BT914" si="17837">L914/L932</f>
        <v>3.4759358288770054E-2</v>
      </c>
      <c r="BU914" s="128">
        <f t="shared" ref="BU914" si="17838">M914/M932</f>
        <v>0.13405440839069158</v>
      </c>
      <c r="BV914" s="132">
        <f t="shared" ref="BV914" si="17839">N914/N932</f>
        <v>6.2219649833598609E-2</v>
      </c>
      <c r="BW914" s="133">
        <f t="shared" ref="BW914" si="17840">O914/O932</f>
        <v>0.10519729093050648</v>
      </c>
      <c r="BX914" s="128">
        <f t="shared" ref="BX914" si="17841">P914/P932</f>
        <v>7.3083246151546849E-2</v>
      </c>
      <c r="BY914" s="129">
        <f t="shared" ref="BY914" si="17842">Q914/Q932</f>
        <v>5.0178101285426671E-2</v>
      </c>
      <c r="BZ914" s="130">
        <f t="shared" ref="BZ914" si="17843">R914/R932</f>
        <v>8.2884500299222022E-2</v>
      </c>
      <c r="CA914" s="131">
        <f t="shared" ref="CA914" si="17844">S914/S932</f>
        <v>5.831683168316832E-2</v>
      </c>
      <c r="CB914" s="128">
        <f t="shared" ref="CB914" si="17845">T914/T932</f>
        <v>5.1327433628318583E-2</v>
      </c>
      <c r="CC914" s="129">
        <f t="shared" ref="CC914" si="17846">U914/U932</f>
        <v>6.0606060606060608E-2</v>
      </c>
      <c r="CD914" s="130">
        <f t="shared" ref="CD914" si="17847">V914/V932</f>
        <v>3.7817983947762208E-2</v>
      </c>
      <c r="CE914" s="131">
        <f t="shared" ref="CE914" si="17848">W914/W932</f>
        <v>0.10346436486644116</v>
      </c>
      <c r="CF914" s="128">
        <f t="shared" ref="CF914" si="17849">X914/X932</f>
        <v>7.9076140144842433E-2</v>
      </c>
      <c r="CG914" s="129">
        <f t="shared" ref="CG914" si="17850">Y914/Y932</f>
        <v>5.686074225400068E-2</v>
      </c>
      <c r="CH914" s="130">
        <f t="shared" ref="CH914" si="17851">Z914/Z932</f>
        <v>6.961824302864765E-2</v>
      </c>
      <c r="CI914" s="128">
        <f t="shared" ref="CI914" si="17852">AA914/AA932</f>
        <v>6.0850612629594722E-2</v>
      </c>
      <c r="CJ914" s="134">
        <f t="shared" ref="CJ914" si="17853">AB914/AB932</f>
        <v>7.1134193644636731E-2</v>
      </c>
      <c r="CK914" s="135">
        <f t="shared" ref="CK914" si="17854">AC914/AC932</f>
        <v>7.3001429385551056E-2</v>
      </c>
    </row>
    <row r="915" spans="1:89" ht="15" thickTop="1" thickBot="1" x14ac:dyDescent="0.3">
      <c r="A915" s="136" t="s">
        <v>23</v>
      </c>
      <c r="B915" s="188">
        <v>570</v>
      </c>
      <c r="C915" s="189">
        <v>584</v>
      </c>
      <c r="D915" s="190">
        <v>192</v>
      </c>
      <c r="E915" s="191">
        <v>186</v>
      </c>
      <c r="F915" s="188">
        <v>751</v>
      </c>
      <c r="G915" s="192">
        <v>299</v>
      </c>
      <c r="H915" s="190">
        <v>1135</v>
      </c>
      <c r="I915" s="191">
        <v>750</v>
      </c>
      <c r="J915" s="188">
        <v>83</v>
      </c>
      <c r="K915" s="192">
        <v>165</v>
      </c>
      <c r="L915" s="190">
        <v>165</v>
      </c>
      <c r="M915" s="188">
        <v>549</v>
      </c>
      <c r="N915" s="193">
        <v>756</v>
      </c>
      <c r="O915" s="194">
        <v>896</v>
      </c>
      <c r="P915" s="188">
        <v>449</v>
      </c>
      <c r="Q915" s="192">
        <v>246</v>
      </c>
      <c r="R915" s="190">
        <v>720</v>
      </c>
      <c r="S915" s="191">
        <v>553</v>
      </c>
      <c r="T915" s="188">
        <v>30</v>
      </c>
      <c r="U915" s="192">
        <v>81</v>
      </c>
      <c r="V915" s="190">
        <v>237</v>
      </c>
      <c r="W915" s="191">
        <v>754</v>
      </c>
      <c r="X915" s="188">
        <v>361</v>
      </c>
      <c r="Y915" s="192">
        <v>155</v>
      </c>
      <c r="Z915" s="190">
        <v>950</v>
      </c>
      <c r="AA915" s="188">
        <v>1074</v>
      </c>
      <c r="AB915" s="171">
        <f t="shared" si="17690"/>
        <v>6399</v>
      </c>
      <c r="AC915" s="172">
        <f t="shared" si="17691"/>
        <v>6292</v>
      </c>
      <c r="AE915" s="297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75" t="s">
        <v>14</v>
      </c>
      <c r="BG915" s="176" t="s">
        <v>15</v>
      </c>
      <c r="BI915" s="136" t="s">
        <v>23</v>
      </c>
      <c r="BJ915" s="128">
        <f>B915/B932</f>
        <v>5.6290736717361248E-2</v>
      </c>
      <c r="BK915" s="129">
        <f t="shared" ref="BK915" si="17855">C915/C932</f>
        <v>5.7271746592134944E-2</v>
      </c>
      <c r="BL915" s="130">
        <f t="shared" ref="BL915" si="17856">D915/D932</f>
        <v>5.946113347785692E-2</v>
      </c>
      <c r="BM915" s="131">
        <f t="shared" ref="BM915" si="17857">E915/E932</f>
        <v>4.9310710498409335E-2</v>
      </c>
      <c r="BN915" s="128">
        <f t="shared" ref="BN915" si="17858">F915/F932</f>
        <v>7.0808976051291717E-2</v>
      </c>
      <c r="BO915" s="129">
        <f t="shared" ref="BO915" si="17859">G915/G932</f>
        <v>3.1556728232189975E-2</v>
      </c>
      <c r="BP915" s="130">
        <f t="shared" ref="BP915" si="17860">H915/H932</f>
        <v>7.1491559586797676E-2</v>
      </c>
      <c r="BQ915" s="131">
        <f t="shared" ref="BQ915" si="17861">I915/I932</f>
        <v>4.7119432053778977E-2</v>
      </c>
      <c r="BR915" s="128">
        <f t="shared" ref="BR915" si="17862">J915/J932</f>
        <v>5.337620578778135E-2</v>
      </c>
      <c r="BS915" s="129">
        <f t="shared" ref="BS915" si="17863">K915/K932</f>
        <v>0.10128913443830571</v>
      </c>
      <c r="BT915" s="130">
        <f t="shared" ref="BT915" si="17864">L915/L932</f>
        <v>2.7573529411764705E-2</v>
      </c>
      <c r="BU915" s="128">
        <f t="shared" ref="BU915" si="17865">M915/M932</f>
        <v>8.9970501474926259E-2</v>
      </c>
      <c r="BV915" s="132">
        <f t="shared" ref="BV915" si="17866">N915/N932</f>
        <v>5.4695413109535525E-2</v>
      </c>
      <c r="BW915" s="133">
        <f t="shared" ref="BW915" si="17867">O915/O932</f>
        <v>6.5959952885747936E-2</v>
      </c>
      <c r="BX915" s="128">
        <f t="shared" ref="BX915" si="17868">P915/P932</f>
        <v>6.710506650724854E-2</v>
      </c>
      <c r="BY915" s="129">
        <f t="shared" ref="BY915" si="17869">Q915/Q932</f>
        <v>3.809818801300914E-2</v>
      </c>
      <c r="BZ915" s="130">
        <f t="shared" ref="BZ915" si="17870">R915/R932</f>
        <v>7.1813285457809697E-2</v>
      </c>
      <c r="CA915" s="131">
        <f t="shared" ref="CA915" si="17871">S915/S932</f>
        <v>5.4752475247524753E-2</v>
      </c>
      <c r="CB915" s="128">
        <f t="shared" ref="CB915" si="17872">T915/T932</f>
        <v>2.6548672566371681E-2</v>
      </c>
      <c r="CC915" s="129">
        <f t="shared" ref="CC915" si="17873">U915/U932</f>
        <v>6.1363636363636363E-2</v>
      </c>
      <c r="CD915" s="130">
        <f t="shared" ref="CD915" si="17874">V915/V932</f>
        <v>3.2240511495034686E-2</v>
      </c>
      <c r="CE915" s="131">
        <f t="shared" ref="CE915" si="17875">W915/W932</f>
        <v>8.7950542400559897E-2</v>
      </c>
      <c r="CF915" s="128">
        <f t="shared" ref="CF915" si="17876">X915/X932</f>
        <v>7.0659620277940885E-2</v>
      </c>
      <c r="CG915" s="129">
        <f t="shared" ref="CG915" si="17877">Y915/Y932</f>
        <v>5.2774940415389854E-2</v>
      </c>
      <c r="CH915" s="130">
        <f t="shared" ref="CH915" si="17878">Z915/Z932</f>
        <v>6.0344279997459185E-2</v>
      </c>
      <c r="CI915" s="128">
        <f t="shared" ref="CI915" si="17879">AA915/AA932</f>
        <v>6.3265786993402448E-2</v>
      </c>
      <c r="CJ915" s="134">
        <f t="shared" ref="CJ915" si="17880">AB915/AB932</f>
        <v>5.9665448306728333E-2</v>
      </c>
      <c r="CK915" s="135">
        <f t="shared" ref="CK915" si="17881">AC915/AC932</f>
        <v>5.8782312988723738E-2</v>
      </c>
    </row>
    <row r="916" spans="1:89" ht="13.5" thickTop="1" x14ac:dyDescent="0.2">
      <c r="A916" s="145" t="s">
        <v>24</v>
      </c>
      <c r="B916" s="202">
        <v>576</v>
      </c>
      <c r="C916" s="196">
        <v>724</v>
      </c>
      <c r="D916" s="197">
        <v>207</v>
      </c>
      <c r="E916" s="198">
        <v>218</v>
      </c>
      <c r="F916" s="195">
        <v>667</v>
      </c>
      <c r="G916" s="199">
        <v>347</v>
      </c>
      <c r="H916" s="197">
        <v>959</v>
      </c>
      <c r="I916" s="198">
        <v>852</v>
      </c>
      <c r="J916" s="195">
        <v>51</v>
      </c>
      <c r="K916" s="199">
        <v>98</v>
      </c>
      <c r="L916" s="197">
        <v>175</v>
      </c>
      <c r="M916" s="195">
        <v>624</v>
      </c>
      <c r="N916" s="200">
        <v>696</v>
      </c>
      <c r="O916" s="203">
        <v>851</v>
      </c>
      <c r="P916" s="195">
        <v>387</v>
      </c>
      <c r="Q916" s="199">
        <v>311</v>
      </c>
      <c r="R916" s="197">
        <v>572</v>
      </c>
      <c r="S916" s="198">
        <v>492</v>
      </c>
      <c r="T916" s="195">
        <v>82</v>
      </c>
      <c r="U916" s="199">
        <v>68</v>
      </c>
      <c r="V916" s="197">
        <v>271</v>
      </c>
      <c r="W916" s="204">
        <v>557</v>
      </c>
      <c r="X916" s="195">
        <v>286</v>
      </c>
      <c r="Y916" s="199">
        <v>135</v>
      </c>
      <c r="Z916" s="197">
        <v>933</v>
      </c>
      <c r="AA916" s="195">
        <v>899</v>
      </c>
      <c r="AB916" s="171">
        <f t="shared" si="17690"/>
        <v>5862</v>
      </c>
      <c r="AC916" s="172">
        <f t="shared" si="17691"/>
        <v>6176</v>
      </c>
      <c r="AE916" s="272" t="str">
        <f>$AE$17</f>
        <v>17:00 - 17:59</v>
      </c>
      <c r="AF916" s="125">
        <f t="shared" ref="AF916:AU918" si="17882">SUMIF($A$9:$A$32,$AE916,B$908:B$931)</f>
        <v>783</v>
      </c>
      <c r="AG916" s="185">
        <f t="shared" si="17882"/>
        <v>825</v>
      </c>
      <c r="AH916" s="126">
        <f t="shared" si="17882"/>
        <v>222</v>
      </c>
      <c r="AI916" s="179">
        <f t="shared" si="17882"/>
        <v>269</v>
      </c>
      <c r="AJ916" s="125">
        <f t="shared" si="17882"/>
        <v>610</v>
      </c>
      <c r="AK916" s="127">
        <f t="shared" si="17882"/>
        <v>876</v>
      </c>
      <c r="AL916" s="126">
        <f t="shared" si="17882"/>
        <v>1101</v>
      </c>
      <c r="AM916" s="179">
        <f t="shared" si="17882"/>
        <v>1234</v>
      </c>
      <c r="AN916" s="125">
        <f t="shared" si="17882"/>
        <v>125</v>
      </c>
      <c r="AO916" s="127">
        <f t="shared" si="17882"/>
        <v>89</v>
      </c>
      <c r="AP916" s="126">
        <f t="shared" si="17882"/>
        <v>487</v>
      </c>
      <c r="AQ916" s="125">
        <f t="shared" si="17882"/>
        <v>310</v>
      </c>
      <c r="AR916" s="178">
        <f t="shared" si="17882"/>
        <v>1016</v>
      </c>
      <c r="AS916" s="180">
        <f t="shared" si="17882"/>
        <v>851</v>
      </c>
      <c r="AT916" s="125">
        <f t="shared" si="17882"/>
        <v>401</v>
      </c>
      <c r="AU916" s="127">
        <f t="shared" si="17882"/>
        <v>534</v>
      </c>
      <c r="AV916" s="126">
        <f t="shared" ref="AP916:BE918" si="17883">SUMIF($A$9:$A$32,$AE916,R$908:R$931)</f>
        <v>603</v>
      </c>
      <c r="AW916" s="179">
        <f t="shared" si="17883"/>
        <v>712</v>
      </c>
      <c r="AX916" s="125">
        <f t="shared" si="17883"/>
        <v>87</v>
      </c>
      <c r="AY916" s="127">
        <f t="shared" si="17883"/>
        <v>75</v>
      </c>
      <c r="AZ916" s="126">
        <f t="shared" si="17883"/>
        <v>553</v>
      </c>
      <c r="BA916" s="179">
        <f t="shared" si="17883"/>
        <v>467</v>
      </c>
      <c r="BB916" s="125">
        <f t="shared" si="17883"/>
        <v>320</v>
      </c>
      <c r="BC916" s="127">
        <f t="shared" si="17883"/>
        <v>183</v>
      </c>
      <c r="BD916" s="183">
        <f t="shared" si="17883"/>
        <v>1176</v>
      </c>
      <c r="BE916" s="184">
        <f t="shared" si="17883"/>
        <v>1218</v>
      </c>
      <c r="BF916" s="169">
        <f>AF916+AH916+AJ916+AL916+AN916+AP916+AR916+AT916+AV916+AX916+AZ916+BB916+BD916</f>
        <v>7484</v>
      </c>
      <c r="BG916" s="170">
        <f>AG916+AI916+AK916+AM916+AO916+AQ916+AS916+AU916+AW916+AY916+BA916+BC916+BE916</f>
        <v>7643</v>
      </c>
      <c r="BI916" s="145" t="s">
        <v>24</v>
      </c>
      <c r="BJ916" s="128">
        <f>B916/B932</f>
        <v>5.6883270788070317E-2</v>
      </c>
      <c r="BK916" s="129">
        <f t="shared" ref="BK916" si="17884">C916/C932</f>
        <v>7.1001274884770024E-2</v>
      </c>
      <c r="BL916" s="130">
        <f t="shared" ref="BL916" si="17885">D916/D932</f>
        <v>6.4106534530814496E-2</v>
      </c>
      <c r="BM916" s="131">
        <f t="shared" ref="BM916" si="17886">E916/E932</f>
        <v>5.7794273594909865E-2</v>
      </c>
      <c r="BN916" s="128">
        <f t="shared" ref="BN916" si="17887">F916/F932</f>
        <v>6.2888930793890255E-2</v>
      </c>
      <c r="BO916" s="129">
        <f t="shared" ref="BO916" si="17888">G916/G932</f>
        <v>3.6622691292875986E-2</v>
      </c>
      <c r="BP916" s="130">
        <f t="shared" ref="BP916" si="17889">H916/H932</f>
        <v>6.0405643738977069E-2</v>
      </c>
      <c r="BQ916" s="131">
        <f t="shared" ref="BQ916" si="17890">I916/I932</f>
        <v>5.3527674813092917E-2</v>
      </c>
      <c r="BR916" s="128">
        <f t="shared" ref="BR916" si="17891">J916/J932</f>
        <v>3.2797427652733122E-2</v>
      </c>
      <c r="BS916" s="129">
        <f t="shared" ref="BS916" si="17892">K916/K932</f>
        <v>6.0159607120933087E-2</v>
      </c>
      <c r="BT916" s="130">
        <f t="shared" ref="BT916" si="17893">L916/L932</f>
        <v>2.9244652406417111E-2</v>
      </c>
      <c r="BU916" s="128">
        <f t="shared" ref="BU916" si="17894">M916/M932</f>
        <v>0.10226155358898721</v>
      </c>
      <c r="BV916" s="132">
        <f t="shared" ref="BV916" si="17895">N916/N932</f>
        <v>5.0354507307191432E-2</v>
      </c>
      <c r="BW916" s="133">
        <f t="shared" ref="BW916" si="17896">O916/O932</f>
        <v>6.2647232037691403E-2</v>
      </c>
      <c r="BX916" s="128">
        <f t="shared" ref="BX916" si="17897">P916/P932</f>
        <v>5.7838888058586162E-2</v>
      </c>
      <c r="BY916" s="129">
        <f t="shared" ref="BY916" si="17898">Q916/Q932</f>
        <v>4.8164782406690414E-2</v>
      </c>
      <c r="BZ916" s="130">
        <f t="shared" ref="BZ916" si="17899">R916/R932</f>
        <v>5.7051665669259927E-2</v>
      </c>
      <c r="CA916" s="131">
        <f t="shared" ref="CA916" si="17900">S916/S932</f>
        <v>4.8712871287128715E-2</v>
      </c>
      <c r="CB916" s="128">
        <f t="shared" ref="CB916" si="17901">T916/T932</f>
        <v>7.2566371681415928E-2</v>
      </c>
      <c r="CC916" s="129">
        <f t="shared" ref="CC916" si="17902">U916/U932</f>
        <v>5.1515151515151514E-2</v>
      </c>
      <c r="CD916" s="130">
        <f t="shared" ref="CD916" si="17903">V916/V932</f>
        <v>3.6865732553394093E-2</v>
      </c>
      <c r="CE916" s="131">
        <f t="shared" ref="CE916" si="17904">W916/W932</f>
        <v>6.49714219059839E-2</v>
      </c>
      <c r="CF916" s="128">
        <f t="shared" ref="CF916" si="17905">X916/X932</f>
        <v>5.5979643765903309E-2</v>
      </c>
      <c r="CG916" s="129">
        <f t="shared" ref="CG916" si="17906">Y916/Y932</f>
        <v>4.5965270684371805E-2</v>
      </c>
      <c r="CH916" s="130">
        <f t="shared" ref="CH916" si="17907">Z916/Z932</f>
        <v>5.9264434986978337E-2</v>
      </c>
      <c r="CI916" s="128">
        <f t="shared" ref="CI916" si="17908">AA916/AA932</f>
        <v>5.2957115928369464E-2</v>
      </c>
      <c r="CJ916" s="134">
        <f t="shared" ref="CJ916" si="17909">AB916/AB932</f>
        <v>5.4658361927495153E-2</v>
      </c>
      <c r="CK916" s="135">
        <f t="shared" ref="CK916" si="17910">AC916/AC932</f>
        <v>5.7698595838899837E-2</v>
      </c>
    </row>
    <row r="917" spans="1:89" x14ac:dyDescent="0.2">
      <c r="A917" s="136" t="s">
        <v>25</v>
      </c>
      <c r="B917" s="205">
        <v>490</v>
      </c>
      <c r="C917" s="189">
        <v>612</v>
      </c>
      <c r="D917" s="190">
        <v>174</v>
      </c>
      <c r="E917" s="191">
        <v>199</v>
      </c>
      <c r="F917" s="188">
        <v>479</v>
      </c>
      <c r="G917" s="192">
        <v>364</v>
      </c>
      <c r="H917" s="190">
        <v>837</v>
      </c>
      <c r="I917" s="191">
        <v>808</v>
      </c>
      <c r="J917" s="188">
        <v>46</v>
      </c>
      <c r="K917" s="189">
        <v>78</v>
      </c>
      <c r="L917" s="190">
        <v>201</v>
      </c>
      <c r="M917" s="188">
        <v>363</v>
      </c>
      <c r="N917" s="193">
        <v>577</v>
      </c>
      <c r="O917" s="206">
        <v>631</v>
      </c>
      <c r="P917" s="188">
        <v>339</v>
      </c>
      <c r="Q917" s="189">
        <v>279</v>
      </c>
      <c r="R917" s="190">
        <v>545</v>
      </c>
      <c r="S917" s="191">
        <v>461</v>
      </c>
      <c r="T917" s="197">
        <v>63</v>
      </c>
      <c r="U917" s="188">
        <v>41</v>
      </c>
      <c r="V917" s="190">
        <v>270</v>
      </c>
      <c r="W917" s="207">
        <v>470</v>
      </c>
      <c r="X917" s="188">
        <v>211</v>
      </c>
      <c r="Y917" s="192">
        <v>90</v>
      </c>
      <c r="Z917" s="190">
        <v>930</v>
      </c>
      <c r="AA917" s="188">
        <v>896</v>
      </c>
      <c r="AB917" s="171">
        <f t="shared" si="17690"/>
        <v>5162</v>
      </c>
      <c r="AC917" s="172">
        <f t="shared" si="17691"/>
        <v>5292</v>
      </c>
      <c r="AE917" s="274" t="str">
        <f>$AE$18</f>
        <v>18:00 - 18:59</v>
      </c>
      <c r="AF917" s="125">
        <f t="shared" si="17882"/>
        <v>858</v>
      </c>
      <c r="AG917" s="189">
        <f t="shared" si="17882"/>
        <v>776</v>
      </c>
      <c r="AH917" s="190">
        <f t="shared" si="17882"/>
        <v>237</v>
      </c>
      <c r="AI917" s="191">
        <f t="shared" si="17882"/>
        <v>315</v>
      </c>
      <c r="AJ917" s="275">
        <f t="shared" si="17882"/>
        <v>506</v>
      </c>
      <c r="AK917" s="192">
        <f t="shared" si="17882"/>
        <v>675</v>
      </c>
      <c r="AL917" s="190">
        <f t="shared" si="17882"/>
        <v>1216</v>
      </c>
      <c r="AM917" s="191">
        <f t="shared" si="17882"/>
        <v>1228</v>
      </c>
      <c r="AN917" s="275">
        <f t="shared" si="17882"/>
        <v>149</v>
      </c>
      <c r="AO917" s="192">
        <f t="shared" si="17882"/>
        <v>70</v>
      </c>
      <c r="AP917" s="190">
        <f t="shared" si="17883"/>
        <v>692</v>
      </c>
      <c r="AQ917" s="275">
        <f t="shared" si="17883"/>
        <v>234</v>
      </c>
      <c r="AR917" s="193">
        <f t="shared" si="17883"/>
        <v>1107</v>
      </c>
      <c r="AS917" s="194">
        <f t="shared" si="17883"/>
        <v>842</v>
      </c>
      <c r="AT917" s="275">
        <f t="shared" si="17883"/>
        <v>386</v>
      </c>
      <c r="AU917" s="192">
        <f t="shared" si="17883"/>
        <v>593</v>
      </c>
      <c r="AV917" s="190">
        <f t="shared" si="17883"/>
        <v>606</v>
      </c>
      <c r="AW917" s="191">
        <f t="shared" si="17883"/>
        <v>934</v>
      </c>
      <c r="AX917" s="275">
        <f t="shared" si="17883"/>
        <v>67</v>
      </c>
      <c r="AY917" s="192">
        <f t="shared" si="17883"/>
        <v>65</v>
      </c>
      <c r="AZ917" s="190">
        <f t="shared" si="17883"/>
        <v>693</v>
      </c>
      <c r="BA917" s="191">
        <f t="shared" si="17883"/>
        <v>545</v>
      </c>
      <c r="BB917" s="275">
        <f t="shared" si="17883"/>
        <v>351</v>
      </c>
      <c r="BC917" s="192">
        <f t="shared" si="17883"/>
        <v>263</v>
      </c>
      <c r="BD917" s="190">
        <f t="shared" si="17883"/>
        <v>1091</v>
      </c>
      <c r="BE917" s="275">
        <f t="shared" si="17883"/>
        <v>1278</v>
      </c>
      <c r="BF917" s="171">
        <f>SUM(AF917,AH917,AJ917,AL917,AN917,AP917,AR917,AT917,AV917,AX917,AZ917,BB917,BD917)</f>
        <v>7959</v>
      </c>
      <c r="BG917" s="172">
        <f>SUM(AG917,AI917,AK917,AM917,AO917,AQ917,AS917,AU917,AW917,AY917,BA917,BC917,BE917)</f>
        <v>7818</v>
      </c>
      <c r="BI917" s="136" t="s">
        <v>25</v>
      </c>
      <c r="BJ917" s="128">
        <f>B917/B932</f>
        <v>4.839028244124037E-2</v>
      </c>
      <c r="BK917" s="129">
        <f t="shared" ref="BK917" si="17911">C917/C932</f>
        <v>6.0017652250661961E-2</v>
      </c>
      <c r="BL917" s="130">
        <f t="shared" ref="BL917" si="17912">D917/D932</f>
        <v>5.3886652214307836E-2</v>
      </c>
      <c r="BM917" s="131">
        <f t="shared" ref="BM917" si="17913">E917/E932</f>
        <v>5.2757158006362673E-2</v>
      </c>
      <c r="BN917" s="128">
        <f t="shared" ref="BN917" si="17914">F917/F932</f>
        <v>4.5163115217801246E-2</v>
      </c>
      <c r="BO917" s="129">
        <f t="shared" ref="BO917" si="17915">G917/G932</f>
        <v>3.8416886543535617E-2</v>
      </c>
      <c r="BP917" s="130">
        <f t="shared" ref="BP917" si="17916">H917/H932</f>
        <v>5.2721088435374153E-2</v>
      </c>
      <c r="BQ917" s="131">
        <f t="shared" ref="BQ917" si="17917">I917/I932</f>
        <v>5.0763334799271219E-2</v>
      </c>
      <c r="BR917" s="128">
        <f t="shared" ref="BR917" si="17918">J917/J932</f>
        <v>2.9581993569131833E-2</v>
      </c>
      <c r="BS917" s="129">
        <f t="shared" ref="BS917" si="17919">K917/K932</f>
        <v>4.7882136279926338E-2</v>
      </c>
      <c r="BT917" s="130">
        <f t="shared" ref="BT917" si="17920">L917/L932</f>
        <v>3.3589572192513371E-2</v>
      </c>
      <c r="BU917" s="128">
        <f t="shared" ref="BU917" si="17921">M917/M932</f>
        <v>5.9488692232055065E-2</v>
      </c>
      <c r="BV917" s="132">
        <f t="shared" ref="BV917" si="17922">N917/N932</f>
        <v>4.1745044132542326E-2</v>
      </c>
      <c r="BW917" s="133">
        <f t="shared" ref="BW917" si="17923">O917/O932</f>
        <v>4.6451707891637217E-2</v>
      </c>
      <c r="BX917" s="128">
        <f t="shared" ref="BX917" si="17924">P917/P932</f>
        <v>5.0665072485428189E-2</v>
      </c>
      <c r="BY917" s="129">
        <f t="shared" ref="BY917" si="17925">Q917/Q932</f>
        <v>4.3208920551339632E-2</v>
      </c>
      <c r="BZ917" s="130">
        <f t="shared" ref="BZ917" si="17926">R917/R932</f>
        <v>5.4358667464592059E-2</v>
      </c>
      <c r="CA917" s="131">
        <f t="shared" ref="CA917" si="17927">S917/S932</f>
        <v>4.5643564356435642E-2</v>
      </c>
      <c r="CB917" s="128">
        <f t="shared" ref="CB917" si="17928">T917/T932</f>
        <v>5.575221238938053E-2</v>
      </c>
      <c r="CC917" s="129">
        <f t="shared" ref="CC917" si="17929">U917/U932</f>
        <v>3.1060606060606059E-2</v>
      </c>
      <c r="CD917" s="130">
        <f t="shared" ref="CD917" si="17930">V917/V932</f>
        <v>3.6729696639912934E-2</v>
      </c>
      <c r="CE917" s="131">
        <f t="shared" ref="CE917" si="17931">W917/W932</f>
        <v>5.4823282398226994E-2</v>
      </c>
      <c r="CF917" s="128">
        <f t="shared" ref="CF917" si="17932">X917/X932</f>
        <v>4.1299667253865725E-2</v>
      </c>
      <c r="CG917" s="129">
        <f t="shared" ref="CG917" si="17933">Y917/Y932</f>
        <v>3.0643513789581207E-2</v>
      </c>
      <c r="CH917" s="130">
        <f t="shared" ref="CH917" si="17934">Z917/Z932</f>
        <v>5.9073874102775835E-2</v>
      </c>
      <c r="CI917" s="128">
        <f t="shared" ref="CI917" si="17935">AA917/AA932</f>
        <v>5.2780395852968898E-2</v>
      </c>
      <c r="CJ917" s="134">
        <f t="shared" ref="CJ917" si="17936">AB917/AB932</f>
        <v>4.813143368640907E-2</v>
      </c>
      <c r="CK917" s="135">
        <f t="shared" ref="CK917" si="17937">AC917/AC932</f>
        <v>4.9439923766103941E-2</v>
      </c>
    </row>
    <row r="918" spans="1:89" ht="13.5" thickBot="1" x14ac:dyDescent="0.25">
      <c r="A918" s="145" t="s">
        <v>26</v>
      </c>
      <c r="B918" s="202">
        <v>481</v>
      </c>
      <c r="C918" s="196">
        <v>526</v>
      </c>
      <c r="D918" s="197">
        <v>192</v>
      </c>
      <c r="E918" s="198">
        <v>186</v>
      </c>
      <c r="F918" s="195">
        <v>414</v>
      </c>
      <c r="G918" s="199">
        <v>325</v>
      </c>
      <c r="H918" s="197">
        <v>988</v>
      </c>
      <c r="I918" s="198">
        <v>719</v>
      </c>
      <c r="J918" s="195">
        <v>62</v>
      </c>
      <c r="K918" s="196">
        <v>76</v>
      </c>
      <c r="L918" s="197">
        <v>202</v>
      </c>
      <c r="M918" s="195">
        <v>315</v>
      </c>
      <c r="N918" s="200">
        <v>613</v>
      </c>
      <c r="O918" s="203">
        <v>488</v>
      </c>
      <c r="P918" s="195">
        <v>414</v>
      </c>
      <c r="Q918" s="196">
        <v>248</v>
      </c>
      <c r="R918" s="197">
        <v>568</v>
      </c>
      <c r="S918" s="198">
        <v>416</v>
      </c>
      <c r="T918" s="195">
        <v>49</v>
      </c>
      <c r="U918" s="199">
        <v>51</v>
      </c>
      <c r="V918" s="197">
        <v>306</v>
      </c>
      <c r="W918" s="204">
        <v>403</v>
      </c>
      <c r="X918" s="195">
        <v>251</v>
      </c>
      <c r="Y918" s="199">
        <v>125</v>
      </c>
      <c r="Z918" s="197">
        <v>956</v>
      </c>
      <c r="AA918" s="195">
        <v>1029</v>
      </c>
      <c r="AB918" s="171">
        <f t="shared" si="17690"/>
        <v>5496</v>
      </c>
      <c r="AC918" s="172">
        <f t="shared" si="17691"/>
        <v>4907</v>
      </c>
      <c r="AE918" s="272">
        <f>$AE$19</f>
        <v>0</v>
      </c>
      <c r="AF918" s="125">
        <f t="shared" si="17882"/>
        <v>0</v>
      </c>
      <c r="AG918" s="196">
        <f t="shared" si="17882"/>
        <v>0</v>
      </c>
      <c r="AH918" s="197">
        <f t="shared" si="17882"/>
        <v>0</v>
      </c>
      <c r="AI918" s="198">
        <f t="shared" si="17882"/>
        <v>0</v>
      </c>
      <c r="AJ918" s="195">
        <f t="shared" si="17882"/>
        <v>0</v>
      </c>
      <c r="AK918" s="199">
        <f t="shared" si="17882"/>
        <v>0</v>
      </c>
      <c r="AL918" s="197">
        <f t="shared" si="17882"/>
        <v>0</v>
      </c>
      <c r="AM918" s="198">
        <f t="shared" si="17882"/>
        <v>0</v>
      </c>
      <c r="AN918" s="195">
        <f t="shared" si="17882"/>
        <v>0</v>
      </c>
      <c r="AO918" s="199">
        <f t="shared" si="17882"/>
        <v>0</v>
      </c>
      <c r="AP918" s="197">
        <f t="shared" si="17883"/>
        <v>0</v>
      </c>
      <c r="AQ918" s="195">
        <f t="shared" si="17883"/>
        <v>0</v>
      </c>
      <c r="AR918" s="200">
        <f t="shared" si="17883"/>
        <v>0</v>
      </c>
      <c r="AS918" s="201">
        <f t="shared" si="17883"/>
        <v>0</v>
      </c>
      <c r="AT918" s="195">
        <f t="shared" si="17883"/>
        <v>0</v>
      </c>
      <c r="AU918" s="199">
        <f t="shared" si="17883"/>
        <v>0</v>
      </c>
      <c r="AV918" s="197">
        <f t="shared" si="17883"/>
        <v>0</v>
      </c>
      <c r="AW918" s="198">
        <f t="shared" si="17883"/>
        <v>0</v>
      </c>
      <c r="AX918" s="195">
        <f t="shared" si="17883"/>
        <v>0</v>
      </c>
      <c r="AY918" s="199">
        <f t="shared" si="17883"/>
        <v>0</v>
      </c>
      <c r="AZ918" s="197">
        <f t="shared" si="17883"/>
        <v>0</v>
      </c>
      <c r="BA918" s="198">
        <f t="shared" si="17883"/>
        <v>0</v>
      </c>
      <c r="BB918" s="195">
        <f t="shared" si="17883"/>
        <v>0</v>
      </c>
      <c r="BC918" s="199">
        <f t="shared" si="17883"/>
        <v>0</v>
      </c>
      <c r="BD918" s="197">
        <f t="shared" si="17883"/>
        <v>0</v>
      </c>
      <c r="BE918" s="195">
        <f t="shared" si="17883"/>
        <v>0</v>
      </c>
      <c r="BF918" s="171">
        <f>SUM(AF918,AH918,AJ918,AL918,AN918,AP918,AR918,AT918,AV918,AX918,AZ918,BB918,BD918)</f>
        <v>0</v>
      </c>
      <c r="BG918" s="172">
        <f>SUM(AG918,AI918,AK918,AM918,AO918,AQ918,AS918,AU918,AW918,AY918,BA918,BC918,BE918)</f>
        <v>0</v>
      </c>
      <c r="BI918" s="145" t="s">
        <v>26</v>
      </c>
      <c r="BJ918" s="128">
        <f>B918/B932</f>
        <v>4.7501481335176773E-2</v>
      </c>
      <c r="BK918" s="129">
        <f t="shared" ref="BK918" si="17938">C918/C932</f>
        <v>5.1583799156614693E-2</v>
      </c>
      <c r="BL918" s="130">
        <f t="shared" ref="BL918" si="17939">D918/D932</f>
        <v>5.946113347785692E-2</v>
      </c>
      <c r="BM918" s="131">
        <f t="shared" ref="BM918" si="17940">E918/E932</f>
        <v>4.9310710498409335E-2</v>
      </c>
      <c r="BN918" s="128">
        <f t="shared" ref="BN918" si="17941">F918/F932</f>
        <v>3.9034508768621537E-2</v>
      </c>
      <c r="BO918" s="129">
        <f t="shared" ref="BO918" si="17942">G918/G932</f>
        <v>3.430079155672823E-2</v>
      </c>
      <c r="BP918" s="130">
        <f t="shared" ref="BP918" si="17943">H918/H932</f>
        <v>6.2232300327538424E-2</v>
      </c>
      <c r="BQ918" s="131">
        <f t="shared" ref="BQ918" si="17944">I918/I932</f>
        <v>4.5171828862222783E-2</v>
      </c>
      <c r="BR918" s="128">
        <f t="shared" ref="BR918" si="17945">J918/J932</f>
        <v>3.9871382636655947E-2</v>
      </c>
      <c r="BS918" s="129">
        <f t="shared" ref="BS918" si="17946">K918/K932</f>
        <v>4.6654389195825659E-2</v>
      </c>
      <c r="BT918" s="130">
        <f t="shared" ref="BT918" si="17947">L918/L932</f>
        <v>3.3756684491978613E-2</v>
      </c>
      <c r="BU918" s="128">
        <f t="shared" ref="BU918" si="17948">M918/M932</f>
        <v>5.1622418879056046E-2</v>
      </c>
      <c r="BV918" s="132">
        <f t="shared" ref="BV918" si="17949">N918/N932</f>
        <v>4.4349587613948777E-2</v>
      </c>
      <c r="BW918" s="133">
        <f t="shared" ref="BW918" si="17950">O918/O932</f>
        <v>3.5924617196702001E-2</v>
      </c>
      <c r="BX918" s="128">
        <f t="shared" ref="BX918" si="17951">P918/P932</f>
        <v>6.1874159318487519E-2</v>
      </c>
      <c r="BY918" s="129">
        <f t="shared" ref="BY918" si="17952">Q918/Q932</f>
        <v>3.8407929378968558E-2</v>
      </c>
      <c r="BZ918" s="130">
        <f t="shared" ref="BZ918" si="17953">R918/R932</f>
        <v>5.6652702972272095E-2</v>
      </c>
      <c r="CA918" s="131">
        <f t="shared" ref="CA918" si="17954">S918/S932</f>
        <v>4.118811881188119E-2</v>
      </c>
      <c r="CB918" s="128">
        <f t="shared" ref="CB918" si="17955">T918/T932</f>
        <v>4.3362831858407079E-2</v>
      </c>
      <c r="CC918" s="129">
        <f t="shared" ref="CC918" si="17956">U918/U932</f>
        <v>3.8636363636363635E-2</v>
      </c>
      <c r="CD918" s="130">
        <f t="shared" ref="CD918" si="17957">V918/V932</f>
        <v>4.1626989525234664E-2</v>
      </c>
      <c r="CE918" s="131">
        <f t="shared" ref="CE918" si="17958">W918/W932</f>
        <v>4.7008048524437185E-2</v>
      </c>
      <c r="CF918" s="128">
        <f t="shared" ref="CF918" si="17959">X918/X932</f>
        <v>4.9128988060285768E-2</v>
      </c>
      <c r="CG918" s="129">
        <f t="shared" ref="CG918" si="17960">Y918/Y932</f>
        <v>4.2560435818862784E-2</v>
      </c>
      <c r="CH918" s="130">
        <f t="shared" ref="CH918" si="17961">Z918/Z932</f>
        <v>6.0725401765864197E-2</v>
      </c>
      <c r="CI918" s="128">
        <f t="shared" ref="CI918" si="17962">AA918/AA932</f>
        <v>6.0614985862393965E-2</v>
      </c>
      <c r="CJ918" s="134">
        <f t="shared" ref="CJ918" si="17963">AB918/AB932</f>
        <v>5.1245710875727289E-2</v>
      </c>
      <c r="CK918" s="135">
        <f t="shared" ref="CK918" si="17964">AC918/AC932</f>
        <v>4.5843103915395325E-2</v>
      </c>
    </row>
    <row r="919" spans="1:89" ht="14.25" thickTop="1" thickBot="1" x14ac:dyDescent="0.25">
      <c r="A919" s="136" t="s">
        <v>27</v>
      </c>
      <c r="B919" s="205">
        <v>541</v>
      </c>
      <c r="C919" s="189">
        <v>627</v>
      </c>
      <c r="D919" s="190">
        <v>175</v>
      </c>
      <c r="E919" s="191">
        <v>160</v>
      </c>
      <c r="F919" s="188">
        <v>553</v>
      </c>
      <c r="G919" s="192">
        <v>439</v>
      </c>
      <c r="H919" s="190">
        <v>927</v>
      </c>
      <c r="I919" s="191">
        <v>935</v>
      </c>
      <c r="J919" s="188">
        <v>67</v>
      </c>
      <c r="K919" s="189">
        <v>87</v>
      </c>
      <c r="L919" s="190">
        <v>247</v>
      </c>
      <c r="M919" s="188">
        <v>282</v>
      </c>
      <c r="N919" s="193">
        <v>752</v>
      </c>
      <c r="O919" s="206">
        <v>728</v>
      </c>
      <c r="P919" s="188">
        <v>360</v>
      </c>
      <c r="Q919" s="189">
        <v>247</v>
      </c>
      <c r="R919" s="190">
        <v>594</v>
      </c>
      <c r="S919" s="191">
        <v>623</v>
      </c>
      <c r="T919" s="188">
        <v>44</v>
      </c>
      <c r="U919" s="192">
        <v>75</v>
      </c>
      <c r="V919" s="190">
        <v>389</v>
      </c>
      <c r="W919" s="207">
        <v>489</v>
      </c>
      <c r="X919" s="188">
        <v>275</v>
      </c>
      <c r="Y919" s="192">
        <v>113</v>
      </c>
      <c r="Z919" s="190">
        <v>1028</v>
      </c>
      <c r="AA919" s="188">
        <v>1141</v>
      </c>
      <c r="AB919" s="171">
        <f t="shared" si="17690"/>
        <v>5952</v>
      </c>
      <c r="AC919" s="172">
        <f t="shared" si="17691"/>
        <v>5946</v>
      </c>
      <c r="AE919" s="266" t="s">
        <v>13</v>
      </c>
      <c r="AF919" s="20">
        <f t="shared" ref="AF919:BG919" si="17965">SUM(AF916:AF918)</f>
        <v>1641</v>
      </c>
      <c r="AG919" s="21">
        <f t="shared" si="17965"/>
        <v>1601</v>
      </c>
      <c r="AH919" s="20">
        <f t="shared" si="17965"/>
        <v>459</v>
      </c>
      <c r="AI919" s="21">
        <f t="shared" si="17965"/>
        <v>584</v>
      </c>
      <c r="AJ919" s="20">
        <f t="shared" si="17965"/>
        <v>1116</v>
      </c>
      <c r="AK919" s="21">
        <f t="shared" si="17965"/>
        <v>1551</v>
      </c>
      <c r="AL919" s="20">
        <f t="shared" si="17965"/>
        <v>2317</v>
      </c>
      <c r="AM919" s="21">
        <f t="shared" si="17965"/>
        <v>2462</v>
      </c>
      <c r="AN919" s="20">
        <f t="shared" si="17965"/>
        <v>274</v>
      </c>
      <c r="AO919" s="21">
        <f t="shared" si="17965"/>
        <v>159</v>
      </c>
      <c r="AP919" s="20">
        <f t="shared" si="17965"/>
        <v>1179</v>
      </c>
      <c r="AQ919" s="21">
        <f t="shared" si="17965"/>
        <v>544</v>
      </c>
      <c r="AR919" s="20">
        <f t="shared" si="17965"/>
        <v>2123</v>
      </c>
      <c r="AS919" s="21">
        <f t="shared" si="17965"/>
        <v>1693</v>
      </c>
      <c r="AT919" s="20">
        <f t="shared" si="17965"/>
        <v>787</v>
      </c>
      <c r="AU919" s="21">
        <f t="shared" si="17965"/>
        <v>1127</v>
      </c>
      <c r="AV919" s="20">
        <f t="shared" si="17965"/>
        <v>1209</v>
      </c>
      <c r="AW919" s="21">
        <f t="shared" si="17965"/>
        <v>1646</v>
      </c>
      <c r="AX919" s="20">
        <f t="shared" si="17965"/>
        <v>154</v>
      </c>
      <c r="AY919" s="21">
        <f t="shared" si="17965"/>
        <v>140</v>
      </c>
      <c r="AZ919" s="20">
        <f t="shared" si="17965"/>
        <v>1246</v>
      </c>
      <c r="BA919" s="21">
        <f t="shared" si="17965"/>
        <v>1012</v>
      </c>
      <c r="BB919" s="20">
        <f t="shared" si="17965"/>
        <v>671</v>
      </c>
      <c r="BC919" s="21">
        <f t="shared" si="17965"/>
        <v>446</v>
      </c>
      <c r="BD919" s="20">
        <f t="shared" si="17965"/>
        <v>2267</v>
      </c>
      <c r="BE919" s="21">
        <f t="shared" si="17965"/>
        <v>2496</v>
      </c>
      <c r="BF919" s="173">
        <f t="shared" si="17965"/>
        <v>15443</v>
      </c>
      <c r="BG919" s="174">
        <f t="shared" si="17965"/>
        <v>15461</v>
      </c>
      <c r="BI919" s="136" t="s">
        <v>27</v>
      </c>
      <c r="BJ919" s="128">
        <f>B919/B932</f>
        <v>5.3426822042267431E-2</v>
      </c>
      <c r="BK919" s="129">
        <f t="shared" ref="BK919" si="17966">C919/C932</f>
        <v>6.1488673139158574E-2</v>
      </c>
      <c r="BL919" s="130">
        <f t="shared" ref="BL919" si="17967">D919/D932</f>
        <v>5.4196345617838343E-2</v>
      </c>
      <c r="BM919" s="131">
        <f t="shared" ref="BM919" si="17968">E919/E932</f>
        <v>4.2417815482502653E-2</v>
      </c>
      <c r="BN919" s="128">
        <f t="shared" ref="BN919" si="17969">F919/F932</f>
        <v>5.2140297944559683E-2</v>
      </c>
      <c r="BO919" s="129">
        <f t="shared" ref="BO919" si="17970">G919/G932</f>
        <v>4.6332453825857517E-2</v>
      </c>
      <c r="BP919" s="130">
        <f t="shared" ref="BP919" si="17971">H919/H932</f>
        <v>5.8390022675736959E-2</v>
      </c>
      <c r="BQ919" s="131">
        <f t="shared" ref="BQ919" si="17972">I919/I932</f>
        <v>5.8742225293711127E-2</v>
      </c>
      <c r="BR919" s="128">
        <f t="shared" ref="BR919" si="17973">J919/J932</f>
        <v>4.3086816720257236E-2</v>
      </c>
      <c r="BS919" s="129">
        <f t="shared" ref="BS919" si="17974">K919/K932</f>
        <v>5.3406998158379376E-2</v>
      </c>
      <c r="BT919" s="130">
        <f t="shared" ref="BT919" si="17975">L919/L932</f>
        <v>4.1276737967914437E-2</v>
      </c>
      <c r="BU919" s="128">
        <f t="shared" ref="BU919" si="17976">M919/M932</f>
        <v>4.6214355948869225E-2</v>
      </c>
      <c r="BV919" s="132">
        <f t="shared" ref="BV919" si="17977">N919/N932</f>
        <v>5.4406019389379251E-2</v>
      </c>
      <c r="BW919" s="133">
        <f t="shared" ref="BW919" si="17978">O919/O932</f>
        <v>5.3592461719670199E-2</v>
      </c>
      <c r="BX919" s="128">
        <f t="shared" ref="BX919" si="17979">P919/P932</f>
        <v>5.3803616798684797E-2</v>
      </c>
      <c r="BY919" s="129">
        <f t="shared" ref="BY919" si="17980">Q919/Q932</f>
        <v>3.8253058695988849E-2</v>
      </c>
      <c r="BZ919" s="130">
        <f t="shared" ref="BZ919" si="17981">R919/R932</f>
        <v>5.9245960502692999E-2</v>
      </c>
      <c r="CA919" s="131">
        <f t="shared" ref="CA919" si="17982">S919/S932</f>
        <v>6.1683168316831682E-2</v>
      </c>
      <c r="CB919" s="128">
        <f t="shared" ref="CB919" si="17983">T919/T932</f>
        <v>3.8938053097345132E-2</v>
      </c>
      <c r="CC919" s="129">
        <f t="shared" ref="CC919" si="17984">U919/U932</f>
        <v>5.6818181818181816E-2</v>
      </c>
      <c r="CD919" s="130">
        <f t="shared" ref="CD919" si="17985">V919/V932</f>
        <v>5.291797034417086E-2</v>
      </c>
      <c r="CE919" s="131">
        <f t="shared" ref="CE919" si="17986">W919/W932</f>
        <v>5.7039542750495741E-2</v>
      </c>
      <c r="CF919" s="128">
        <f t="shared" ref="CF919" si="17987">X919/X932</f>
        <v>5.3826580544137796E-2</v>
      </c>
      <c r="CG919" s="129">
        <f t="shared" ref="CG919" si="17988">Y919/Y932</f>
        <v>3.8474633980251957E-2</v>
      </c>
      <c r="CH919" s="130">
        <f t="shared" ref="CH919" si="17989">Z919/Z932</f>
        <v>6.5298862986724257E-2</v>
      </c>
      <c r="CI919" s="128">
        <f t="shared" ref="CI919" si="17990">AA919/AA932</f>
        <v>6.7212535344015084E-2</v>
      </c>
      <c r="CJ919" s="134">
        <f t="shared" ref="CJ919" si="17991">AB919/AB932</f>
        <v>5.549753841563479E-2</v>
      </c>
      <c r="CK919" s="135">
        <f t="shared" ref="CK919" si="17992">AC919/AC932</f>
        <v>5.5549846317697285E-2</v>
      </c>
    </row>
    <row r="920" spans="1:89" ht="13.5" thickTop="1" x14ac:dyDescent="0.2">
      <c r="A920" s="145" t="s">
        <v>28</v>
      </c>
      <c r="B920" s="202">
        <v>557</v>
      </c>
      <c r="C920" s="196">
        <v>758</v>
      </c>
      <c r="D920" s="197">
        <v>205</v>
      </c>
      <c r="E920" s="198">
        <v>234</v>
      </c>
      <c r="F920" s="195">
        <v>483</v>
      </c>
      <c r="G920" s="199">
        <v>696</v>
      </c>
      <c r="H920" s="197">
        <v>1022</v>
      </c>
      <c r="I920" s="198">
        <v>1143</v>
      </c>
      <c r="J920" s="195">
        <v>117</v>
      </c>
      <c r="K920" s="196">
        <v>70</v>
      </c>
      <c r="L920" s="197">
        <v>429</v>
      </c>
      <c r="M920" s="195">
        <v>331</v>
      </c>
      <c r="N920" s="200">
        <v>873</v>
      </c>
      <c r="O920" s="203">
        <v>699</v>
      </c>
      <c r="P920" s="195">
        <v>508</v>
      </c>
      <c r="Q920" s="196">
        <v>340</v>
      </c>
      <c r="R920" s="197">
        <v>605</v>
      </c>
      <c r="S920" s="198">
        <v>651</v>
      </c>
      <c r="T920" s="195">
        <v>64</v>
      </c>
      <c r="U920" s="199">
        <v>69</v>
      </c>
      <c r="V920" s="197">
        <v>532</v>
      </c>
      <c r="W920" s="204">
        <v>509</v>
      </c>
      <c r="X920" s="195">
        <v>363</v>
      </c>
      <c r="Y920" s="199">
        <v>122</v>
      </c>
      <c r="Z920" s="197">
        <v>1103</v>
      </c>
      <c r="AA920" s="195">
        <v>1217</v>
      </c>
      <c r="AB920" s="171">
        <f t="shared" si="17690"/>
        <v>6861</v>
      </c>
      <c r="AC920" s="172">
        <f t="shared" si="17691"/>
        <v>6839</v>
      </c>
      <c r="BI920" s="145" t="s">
        <v>28</v>
      </c>
      <c r="BJ920" s="128">
        <f>B920/B932</f>
        <v>5.5006912897491607E-2</v>
      </c>
      <c r="BK920" s="129">
        <f t="shared" ref="BK920" si="17993">C920/C932</f>
        <v>7.4335588898695695E-2</v>
      </c>
      <c r="BL920" s="130">
        <f t="shared" ref="BL920" si="17994">D920/D932</f>
        <v>6.3487147723753481E-2</v>
      </c>
      <c r="BM920" s="131">
        <f t="shared" ref="BM920" si="17995">E920/E932</f>
        <v>6.2036055143160129E-2</v>
      </c>
      <c r="BN920" s="128">
        <f t="shared" ref="BN920" si="17996">F920/F932</f>
        <v>4.5540260230058457E-2</v>
      </c>
      <c r="BO920" s="129">
        <f t="shared" ref="BO920" si="17997">G920/G932</f>
        <v>7.3456464379947226E-2</v>
      </c>
      <c r="BP920" s="130">
        <f t="shared" ref="BP920" si="17998">H920/H932</f>
        <v>6.4373897707231037E-2</v>
      </c>
      <c r="BQ920" s="131">
        <f t="shared" ref="BQ920" si="17999">I920/I932</f>
        <v>7.1810014449959159E-2</v>
      </c>
      <c r="BR920" s="128">
        <f t="shared" ref="BR920" si="18000">J920/J932</f>
        <v>7.5241157556270102E-2</v>
      </c>
      <c r="BS920" s="129">
        <f t="shared" ref="BS920" si="18001">K920/K932</f>
        <v>4.2971147943523635E-2</v>
      </c>
      <c r="BT920" s="130">
        <f t="shared" ref="BT920" si="18002">L920/L932</f>
        <v>7.169117647058823E-2</v>
      </c>
      <c r="BU920" s="128">
        <f t="shared" ref="BU920" si="18003">M920/M932</f>
        <v>5.4244509996722388E-2</v>
      </c>
      <c r="BV920" s="132">
        <f t="shared" ref="BV920" si="18004">N920/N932</f>
        <v>6.3160179424106497E-2</v>
      </c>
      <c r="BW920" s="133">
        <f t="shared" ref="BW920" si="18005">O920/O932</f>
        <v>5.1457597173144874E-2</v>
      </c>
      <c r="BX920" s="128">
        <f t="shared" ref="BX920" si="18006">P920/P932</f>
        <v>7.592288148258855E-2</v>
      </c>
      <c r="BY920" s="129">
        <f t="shared" ref="BY920" si="18007">Q920/Q932</f>
        <v>5.2656032213102062E-2</v>
      </c>
      <c r="BZ920" s="130">
        <f t="shared" ref="BZ920" si="18008">R920/R932</f>
        <v>6.0343107919409535E-2</v>
      </c>
      <c r="CA920" s="131">
        <f t="shared" ref="CA920" si="18009">S920/S932</f>
        <v>6.4455445544554457E-2</v>
      </c>
      <c r="CB920" s="128">
        <f t="shared" ref="CB920" si="18010">T920/T932</f>
        <v>5.663716814159292E-2</v>
      </c>
      <c r="CC920" s="129">
        <f t="shared" ref="CC920" si="18011">U920/U932</f>
        <v>5.2272727272727269E-2</v>
      </c>
      <c r="CD920" s="130">
        <f t="shared" ref="CD920" si="18012">V920/V932</f>
        <v>7.2371105971976601E-2</v>
      </c>
      <c r="CE920" s="131">
        <f t="shared" ref="CE920" si="18013">W920/W932</f>
        <v>5.9372448384462852E-2</v>
      </c>
      <c r="CF920" s="128">
        <f t="shared" ref="CF920" si="18014">X920/X932</f>
        <v>7.1051086318261888E-2</v>
      </c>
      <c r="CG920" s="129">
        <f t="shared" ref="CG920" si="18015">Y920/Y932</f>
        <v>4.1538985359210079E-2</v>
      </c>
      <c r="CH920" s="130">
        <f t="shared" ref="CH920" si="18016">Z920/Z932</f>
        <v>7.006288509178682E-2</v>
      </c>
      <c r="CI920" s="128">
        <f t="shared" ref="CI920" si="18017">AA920/AA932</f>
        <v>7.1689443920829404E-2</v>
      </c>
      <c r="CJ920" s="134">
        <f t="shared" ref="CJ920" si="18018">AB920/AB932</f>
        <v>6.397322094584515E-2</v>
      </c>
      <c r="CK920" s="135">
        <f t="shared" ref="CK920" si="18019">AC920/AC932</f>
        <v>6.3892599893496757E-2</v>
      </c>
    </row>
    <row r="921" spans="1:89" x14ac:dyDescent="0.2">
      <c r="A921" s="136" t="s">
        <v>29</v>
      </c>
      <c r="B921" s="205">
        <v>773</v>
      </c>
      <c r="C921" s="189">
        <v>755</v>
      </c>
      <c r="D921" s="190">
        <v>212</v>
      </c>
      <c r="E921" s="191">
        <v>242</v>
      </c>
      <c r="F921" s="188">
        <v>658</v>
      </c>
      <c r="G921" s="192">
        <v>708</v>
      </c>
      <c r="H921" s="190">
        <v>1119</v>
      </c>
      <c r="I921" s="191">
        <v>1142</v>
      </c>
      <c r="J921" s="188">
        <v>108</v>
      </c>
      <c r="K921" s="189">
        <v>70</v>
      </c>
      <c r="L921" s="190">
        <v>391</v>
      </c>
      <c r="M921" s="188">
        <v>287</v>
      </c>
      <c r="N921" s="193">
        <v>896</v>
      </c>
      <c r="O921" s="206">
        <v>846</v>
      </c>
      <c r="P921" s="188">
        <v>543</v>
      </c>
      <c r="Q921" s="189">
        <v>443</v>
      </c>
      <c r="R921" s="190">
        <v>774</v>
      </c>
      <c r="S921" s="191">
        <v>723</v>
      </c>
      <c r="T921" s="188">
        <v>149</v>
      </c>
      <c r="U921" s="192">
        <v>48</v>
      </c>
      <c r="V921" s="190">
        <v>625</v>
      </c>
      <c r="W921" s="207">
        <v>585</v>
      </c>
      <c r="X921" s="188">
        <v>349</v>
      </c>
      <c r="Y921" s="192">
        <v>191</v>
      </c>
      <c r="Z921" s="190">
        <v>1217</v>
      </c>
      <c r="AA921" s="188">
        <v>1269</v>
      </c>
      <c r="AB921" s="171">
        <f t="shared" si="17690"/>
        <v>7814</v>
      </c>
      <c r="AC921" s="172">
        <f t="shared" si="17691"/>
        <v>7309</v>
      </c>
      <c r="BI921" s="136" t="s">
        <v>29</v>
      </c>
      <c r="BJ921" s="128">
        <f>B921/B932</f>
        <v>7.6338139443017969E-2</v>
      </c>
      <c r="BK921" s="129">
        <f t="shared" ref="BK921" si="18020">C921/C932</f>
        <v>7.4041384720996375E-2</v>
      </c>
      <c r="BL921" s="130">
        <f t="shared" ref="BL921" si="18021">D921/D932</f>
        <v>6.5655001548467012E-2</v>
      </c>
      <c r="BM921" s="131">
        <f t="shared" ref="BM921" si="18022">E921/E932</f>
        <v>6.4156945917285255E-2</v>
      </c>
      <c r="BN921" s="128">
        <f t="shared" ref="BN921" si="18023">F921/F932</f>
        <v>6.204035451631152E-2</v>
      </c>
      <c r="BO921" s="129">
        <f t="shared" ref="BO921" si="18024">G921/G932</f>
        <v>7.472295514511873E-2</v>
      </c>
      <c r="BP921" s="130">
        <f t="shared" ref="BP921" si="18025">H921/H932</f>
        <v>7.0483749055177625E-2</v>
      </c>
      <c r="BQ921" s="131">
        <f t="shared" ref="BQ921" si="18026">I921/I932</f>
        <v>7.1747188540554119E-2</v>
      </c>
      <c r="BR921" s="128">
        <f t="shared" ref="BR921" si="18027">J921/J932</f>
        <v>6.9453376205787787E-2</v>
      </c>
      <c r="BS921" s="129">
        <f t="shared" ref="BS921" si="18028">K921/K932</f>
        <v>4.2971147943523635E-2</v>
      </c>
      <c r="BT921" s="130">
        <f t="shared" ref="BT921" si="18029">L921/L932</f>
        <v>6.5340909090909088E-2</v>
      </c>
      <c r="BU921" s="128">
        <f t="shared" ref="BU921" si="18030">M921/M932</f>
        <v>4.7033759423139955E-2</v>
      </c>
      <c r="BV921" s="132">
        <f t="shared" ref="BV921" si="18031">N921/N932</f>
        <v>6.4824193315005066E-2</v>
      </c>
      <c r="BW921" s="133">
        <f t="shared" ref="BW921" si="18032">O921/O932</f>
        <v>6.2279151943462896E-2</v>
      </c>
      <c r="BX921" s="128">
        <f t="shared" ref="BX921" si="18033">P921/P932</f>
        <v>8.1153788671349578E-2</v>
      </c>
      <c r="BY921" s="129">
        <f t="shared" ref="BY921" si="18034">Q921/Q932</f>
        <v>6.8607712560012385E-2</v>
      </c>
      <c r="BZ921" s="130">
        <f t="shared" ref="BZ921" si="18035">R921/R932</f>
        <v>7.719928186714542E-2</v>
      </c>
      <c r="CA921" s="131">
        <f t="shared" ref="CA921" si="18036">S921/S932</f>
        <v>7.1584158415841578E-2</v>
      </c>
      <c r="CB921" s="128">
        <f t="shared" ref="CB921" si="18037">T921/T932</f>
        <v>0.13185840707964602</v>
      </c>
      <c r="CC921" s="129">
        <f t="shared" ref="CC921" si="18038">U921/U932</f>
        <v>3.6363636363636362E-2</v>
      </c>
      <c r="CD921" s="130">
        <f t="shared" ref="CD921" si="18039">V921/V932</f>
        <v>8.5022445925724388E-2</v>
      </c>
      <c r="CE921" s="131">
        <f t="shared" ref="CE921" si="18040">W921/W932</f>
        <v>6.8237489793537845E-2</v>
      </c>
      <c r="CF921" s="128">
        <f t="shared" ref="CF921" si="18041">X921/X932</f>
        <v>6.8310824036014878E-2</v>
      </c>
      <c r="CG921" s="129">
        <f t="shared" ref="CG921" si="18042">Y921/Y932</f>
        <v>6.5032345931222341E-2</v>
      </c>
      <c r="CH921" s="130">
        <f t="shared" ref="CH921" si="18043">Z921/Z932</f>
        <v>7.7304198691481932E-2</v>
      </c>
      <c r="CI921" s="128">
        <f t="shared" ref="CI921" si="18044">AA921/AA932</f>
        <v>7.475259189443921E-2</v>
      </c>
      <c r="CJ921" s="134">
        <f t="shared" ref="CJ921" si="18045">AB921/AB932</f>
        <v>7.2859167536923772E-2</v>
      </c>
      <c r="CK921" s="135">
        <f t="shared" ref="CK921" si="18046">AC921/AC932</f>
        <v>6.8283522828128065E-2</v>
      </c>
    </row>
    <row r="922" spans="1:89" x14ac:dyDescent="0.2">
      <c r="A922" s="145" t="s">
        <v>30</v>
      </c>
      <c r="B922" s="202">
        <v>783</v>
      </c>
      <c r="C922" s="196">
        <v>825</v>
      </c>
      <c r="D922" s="197">
        <v>222</v>
      </c>
      <c r="E922" s="198">
        <v>269</v>
      </c>
      <c r="F922" s="195">
        <v>610</v>
      </c>
      <c r="G922" s="199">
        <v>876</v>
      </c>
      <c r="H922" s="197">
        <v>1101</v>
      </c>
      <c r="I922" s="198">
        <v>1234</v>
      </c>
      <c r="J922" s="195">
        <v>125</v>
      </c>
      <c r="K922" s="196">
        <v>89</v>
      </c>
      <c r="L922" s="197">
        <v>487</v>
      </c>
      <c r="M922" s="195">
        <v>310</v>
      </c>
      <c r="N922" s="200">
        <v>1016</v>
      </c>
      <c r="O922" s="203">
        <v>851</v>
      </c>
      <c r="P922" s="195">
        <v>401</v>
      </c>
      <c r="Q922" s="196">
        <v>534</v>
      </c>
      <c r="R922" s="197">
        <v>603</v>
      </c>
      <c r="S922" s="198">
        <v>712</v>
      </c>
      <c r="T922" s="195">
        <v>87</v>
      </c>
      <c r="U922" s="199">
        <v>75</v>
      </c>
      <c r="V922" s="197">
        <v>553</v>
      </c>
      <c r="W922" s="204">
        <v>467</v>
      </c>
      <c r="X922" s="195">
        <v>320</v>
      </c>
      <c r="Y922" s="199">
        <v>183</v>
      </c>
      <c r="Z922" s="197">
        <v>1176</v>
      </c>
      <c r="AA922" s="195">
        <v>1218</v>
      </c>
      <c r="AB922" s="171">
        <f t="shared" si="17690"/>
        <v>7484</v>
      </c>
      <c r="AC922" s="172">
        <f t="shared" si="17691"/>
        <v>7643</v>
      </c>
      <c r="BI922" s="145" t="s">
        <v>30</v>
      </c>
      <c r="BJ922" s="128">
        <f>B922/B932</f>
        <v>7.7325696227533089E-2</v>
      </c>
      <c r="BK922" s="129">
        <f t="shared" ref="BK922" si="18047">C922/C932</f>
        <v>8.0906148867313912E-2</v>
      </c>
      <c r="BL922" s="130">
        <f t="shared" ref="BL922" si="18048">D922/D932</f>
        <v>6.8751935583772072E-2</v>
      </c>
      <c r="BM922" s="131">
        <f t="shared" ref="BM922" si="18049">E922/E932</f>
        <v>7.1314952279957586E-2</v>
      </c>
      <c r="BN922" s="128">
        <f t="shared" ref="BN922" si="18050">F922/F932</f>
        <v>5.7514614369224969E-2</v>
      </c>
      <c r="BO922" s="129">
        <f t="shared" ref="BO922" si="18051">G922/G932</f>
        <v>9.2453825857519795E-2</v>
      </c>
      <c r="BP922" s="130">
        <f t="shared" ref="BP922" si="18052">H922/H932</f>
        <v>6.934996220710507E-2</v>
      </c>
      <c r="BQ922" s="131">
        <f t="shared" ref="BQ922" si="18053">I922/I932</f>
        <v>7.7527172205817674E-2</v>
      </c>
      <c r="BR922" s="128">
        <f t="shared" ref="BR922" si="18054">J922/J932</f>
        <v>8.0385852090032156E-2</v>
      </c>
      <c r="BS922" s="129">
        <f t="shared" ref="BS922" si="18055">K922/K932</f>
        <v>5.4634745242480048E-2</v>
      </c>
      <c r="BT922" s="130">
        <f t="shared" ref="BT922" si="18056">L922/L932</f>
        <v>8.1383689839572199E-2</v>
      </c>
      <c r="BU922" s="128">
        <f t="shared" ref="BU922" si="18057">M922/M932</f>
        <v>5.0803015404785316E-2</v>
      </c>
      <c r="BV922" s="132">
        <f t="shared" ref="BV922" si="18058">N922/N932</f>
        <v>7.3506004919693238E-2</v>
      </c>
      <c r="BW922" s="133">
        <f t="shared" ref="BW922" si="18059">O922/O932</f>
        <v>6.2647232037691403E-2</v>
      </c>
      <c r="BX922" s="128">
        <f t="shared" ref="BX922" si="18060">P922/P932</f>
        <v>5.9931250934090567E-2</v>
      </c>
      <c r="BY922" s="129">
        <f t="shared" ref="BY922" si="18061">Q922/Q932</f>
        <v>8.270094471116618E-2</v>
      </c>
      <c r="BZ922" s="130">
        <f t="shared" ref="BZ922" si="18062">R922/R932</f>
        <v>6.0143626570915619E-2</v>
      </c>
      <c r="CA922" s="131">
        <f t="shared" ref="CA922" si="18063">S922/S932</f>
        <v>7.0495049504950488E-2</v>
      </c>
      <c r="CB922" s="128">
        <f t="shared" ref="CB922" si="18064">T922/T932</f>
        <v>7.6991150442477882E-2</v>
      </c>
      <c r="CC922" s="129">
        <f t="shared" ref="CC922" si="18065">U922/U932</f>
        <v>5.6818181818181816E-2</v>
      </c>
      <c r="CD922" s="130">
        <f t="shared" ref="CD922" si="18066">V922/V932</f>
        <v>7.5227860155080942E-2</v>
      </c>
      <c r="CE922" s="131">
        <f t="shared" ref="CE922" si="18067">W922/W932</f>
        <v>5.4473346553131928E-2</v>
      </c>
      <c r="CF922" s="128">
        <f t="shared" ref="CF922" si="18068">X922/X932</f>
        <v>6.2634566451360341E-2</v>
      </c>
      <c r="CG922" s="129">
        <f t="shared" ref="CG922" si="18069">Y922/Y932</f>
        <v>6.2308478038815118E-2</v>
      </c>
      <c r="CH922" s="130">
        <f t="shared" ref="CH922" si="18070">Z922/Z932</f>
        <v>7.4699866607381052E-2</v>
      </c>
      <c r="CI922" s="128">
        <f t="shared" ref="CI922" si="18071">AA922/AA932</f>
        <v>7.1748350612629588E-2</v>
      </c>
      <c r="CJ922" s="134">
        <f t="shared" ref="CJ922" si="18072">AB922/AB932</f>
        <v>6.9782187080411756E-2</v>
      </c>
      <c r="CK922" s="135">
        <f t="shared" ref="CK922" si="18073">AC922/AC932</f>
        <v>7.1403880828483077E-2</v>
      </c>
    </row>
    <row r="923" spans="1:89" x14ac:dyDescent="0.2">
      <c r="A923" s="136" t="s">
        <v>31</v>
      </c>
      <c r="B923" s="205">
        <v>858</v>
      </c>
      <c r="C923" s="189">
        <v>776</v>
      </c>
      <c r="D923" s="190">
        <v>237</v>
      </c>
      <c r="E923" s="191">
        <v>315</v>
      </c>
      <c r="F923" s="188">
        <v>506</v>
      </c>
      <c r="G923" s="192">
        <v>675</v>
      </c>
      <c r="H923" s="190">
        <v>1216</v>
      </c>
      <c r="I923" s="191">
        <v>1228</v>
      </c>
      <c r="J923" s="188">
        <v>149</v>
      </c>
      <c r="K923" s="189">
        <v>70</v>
      </c>
      <c r="L923" s="190">
        <v>692</v>
      </c>
      <c r="M923" s="188">
        <v>234</v>
      </c>
      <c r="N923" s="193">
        <v>1107</v>
      </c>
      <c r="O923" s="206">
        <v>842</v>
      </c>
      <c r="P923" s="188">
        <v>386</v>
      </c>
      <c r="Q923" s="189">
        <v>593</v>
      </c>
      <c r="R923" s="190">
        <v>606</v>
      </c>
      <c r="S923" s="191">
        <v>934</v>
      </c>
      <c r="T923" s="188">
        <v>67</v>
      </c>
      <c r="U923" s="192">
        <v>65</v>
      </c>
      <c r="V923" s="190">
        <v>693</v>
      </c>
      <c r="W923" s="207">
        <v>545</v>
      </c>
      <c r="X923" s="188">
        <v>351</v>
      </c>
      <c r="Y923" s="192">
        <v>263</v>
      </c>
      <c r="Z923" s="190">
        <v>1091</v>
      </c>
      <c r="AA923" s="188">
        <v>1278</v>
      </c>
      <c r="AB923" s="171">
        <f t="shared" si="17690"/>
        <v>7959</v>
      </c>
      <c r="AC923" s="172">
        <f t="shared" si="17691"/>
        <v>7818</v>
      </c>
      <c r="BI923" s="136" t="s">
        <v>31</v>
      </c>
      <c r="BJ923" s="128">
        <f>B923/B932</f>
        <v>8.4732372111396406E-2</v>
      </c>
      <c r="BK923" s="129">
        <f t="shared" ref="BK923" si="18074">C923/C932</f>
        <v>7.6100813964891628E-2</v>
      </c>
      <c r="BL923" s="130">
        <f t="shared" ref="BL923" si="18075">D923/D932</f>
        <v>7.3397336636729635E-2</v>
      </c>
      <c r="BM923" s="131">
        <f t="shared" ref="BM923" si="18076">E923/E932</f>
        <v>8.3510074231177095E-2</v>
      </c>
      <c r="BN923" s="128">
        <f t="shared" ref="BN923" si="18077">F923/F932</f>
        <v>4.7708844050537429E-2</v>
      </c>
      <c r="BO923" s="129">
        <f t="shared" ref="BO923" si="18078">G923/G932</f>
        <v>7.1240105540897103E-2</v>
      </c>
      <c r="BP923" s="130">
        <f t="shared" ref="BP923" si="18079">H923/H932</f>
        <v>7.6593600403124212E-2</v>
      </c>
      <c r="BQ923" s="131">
        <f t="shared" ref="BQ923" si="18080">I923/I932</f>
        <v>7.7150216749387449E-2</v>
      </c>
      <c r="BR923" s="128">
        <f t="shared" ref="BR923" si="18081">J923/J932</f>
        <v>9.5819935691318331E-2</v>
      </c>
      <c r="BS923" s="129">
        <f t="shared" ref="BS923" si="18082">K923/K932</f>
        <v>4.2971147943523635E-2</v>
      </c>
      <c r="BT923" s="130">
        <f t="shared" ref="BT923" si="18083">L923/L932</f>
        <v>0.11564171122994653</v>
      </c>
      <c r="BU923" s="128">
        <f t="shared" ref="BU923" si="18084">M923/M932</f>
        <v>3.8348082595870206E-2</v>
      </c>
      <c r="BV923" s="132">
        <f t="shared" ref="BV923" si="18085">N923/N932</f>
        <v>8.0089712053248441E-2</v>
      </c>
      <c r="BW923" s="133">
        <f t="shared" ref="BW923" si="18086">O923/O932</f>
        <v>6.1984687868080098E-2</v>
      </c>
      <c r="BX923" s="128">
        <f t="shared" ref="BX923" si="18087">P923/P932</f>
        <v>5.7689433567478701E-2</v>
      </c>
      <c r="BY923" s="129">
        <f t="shared" ref="BY923" si="18088">Q923/Q932</f>
        <v>9.1838315006969179E-2</v>
      </c>
      <c r="BZ923" s="130">
        <f t="shared" ref="BZ923" si="18089">R923/R932</f>
        <v>6.0442848593656492E-2</v>
      </c>
      <c r="CA923" s="131">
        <f t="shared" ref="CA923" si="18090">S923/S932</f>
        <v>9.2475247524752474E-2</v>
      </c>
      <c r="CB923" s="128">
        <f t="shared" ref="CB923" si="18091">T923/T932</f>
        <v>5.9292035398230088E-2</v>
      </c>
      <c r="CC923" s="129">
        <f t="shared" ref="CC923" si="18092">U923/U932</f>
        <v>4.924242424242424E-2</v>
      </c>
      <c r="CD923" s="130">
        <f t="shared" ref="CD923" si="18093">V923/V932</f>
        <v>9.4272888042443201E-2</v>
      </c>
      <c r="CE923" s="131">
        <f t="shared" ref="CE923" si="18094">W923/W932</f>
        <v>6.3571678525603637E-2</v>
      </c>
      <c r="CF923" s="128">
        <f t="shared" ref="CF923" si="18095">X923/X932</f>
        <v>6.8702290076335881E-2</v>
      </c>
      <c r="CG923" s="129">
        <f t="shared" ref="CG923" si="18096">Y923/Y932</f>
        <v>8.95471569628873E-2</v>
      </c>
      <c r="CH923" s="130">
        <f t="shared" ref="CH923" si="18097">Z923/Z932</f>
        <v>6.9300641554976811E-2</v>
      </c>
      <c r="CI923" s="128">
        <f t="shared" ref="CI923" si="18098">AA923/AA932</f>
        <v>7.5282752120640908E-2</v>
      </c>
      <c r="CJ923" s="134">
        <f t="shared" ref="CJ923" si="18099">AB923/AB932</f>
        <v>7.4211174101148733E-2</v>
      </c>
      <c r="CK923" s="135">
        <f t="shared" ref="CK923" si="18100">AC923/AC932</f>
        <v>7.3038798942441543E-2</v>
      </c>
    </row>
    <row r="924" spans="1:89" x14ac:dyDescent="0.2">
      <c r="A924" s="145" t="s">
        <v>32</v>
      </c>
      <c r="B924" s="202">
        <v>924</v>
      </c>
      <c r="C924" s="196">
        <v>821</v>
      </c>
      <c r="D924" s="197">
        <v>194</v>
      </c>
      <c r="E924" s="198">
        <v>331</v>
      </c>
      <c r="F924" s="195">
        <v>598</v>
      </c>
      <c r="G924" s="199">
        <v>1062</v>
      </c>
      <c r="H924" s="197">
        <v>1050</v>
      </c>
      <c r="I924" s="198">
        <v>1376</v>
      </c>
      <c r="J924" s="195">
        <v>213</v>
      </c>
      <c r="K924" s="196">
        <v>71</v>
      </c>
      <c r="L924" s="197">
        <v>674</v>
      </c>
      <c r="M924" s="195">
        <v>218</v>
      </c>
      <c r="N924" s="200">
        <v>1155</v>
      </c>
      <c r="O924" s="203">
        <v>936</v>
      </c>
      <c r="P924" s="195">
        <v>338</v>
      </c>
      <c r="Q924" s="196">
        <v>573</v>
      </c>
      <c r="R924" s="197">
        <v>531</v>
      </c>
      <c r="S924" s="198">
        <v>940</v>
      </c>
      <c r="T924" s="195">
        <v>72</v>
      </c>
      <c r="U924" s="199">
        <v>49</v>
      </c>
      <c r="V924" s="197">
        <v>871</v>
      </c>
      <c r="W924" s="204">
        <v>496</v>
      </c>
      <c r="X924" s="195">
        <v>318</v>
      </c>
      <c r="Y924" s="199">
        <v>252</v>
      </c>
      <c r="Z924" s="197">
        <v>984</v>
      </c>
      <c r="AA924" s="195">
        <v>1245</v>
      </c>
      <c r="AB924" s="171">
        <f t="shared" si="17690"/>
        <v>7922</v>
      </c>
      <c r="AC924" s="172">
        <f t="shared" si="17691"/>
        <v>8370</v>
      </c>
      <c r="BI924" s="145" t="s">
        <v>32</v>
      </c>
      <c r="BJ924" s="128">
        <f>B924/B932</f>
        <v>9.1250246889196127E-2</v>
      </c>
      <c r="BK924" s="129">
        <f t="shared" ref="BK924" si="18101">C924/C932</f>
        <v>8.0513876630381481E-2</v>
      </c>
      <c r="BL924" s="130">
        <f t="shared" ref="BL924" si="18102">D924/D932</f>
        <v>6.0080520284917928E-2</v>
      </c>
      <c r="BM924" s="131">
        <f t="shared" ref="BM924" si="18103">E924/E932</f>
        <v>8.775185577942736E-2</v>
      </c>
      <c r="BN924" s="128">
        <f t="shared" ref="BN924" si="18104">F924/F932</f>
        <v>5.6383179332453327E-2</v>
      </c>
      <c r="BO924" s="129">
        <f t="shared" ref="BO924" si="18105">G924/G932</f>
        <v>0.1120844327176781</v>
      </c>
      <c r="BP924" s="130">
        <f t="shared" ref="BP924" si="18106">H924/H932</f>
        <v>6.6137566137566134E-2</v>
      </c>
      <c r="BQ924" s="131">
        <f t="shared" ref="BQ924" si="18107">I924/I932</f>
        <v>8.6448451341333166E-2</v>
      </c>
      <c r="BR924" s="128">
        <f t="shared" ref="BR924" si="18108">J924/J932</f>
        <v>0.13697749196141479</v>
      </c>
      <c r="BS924" s="129">
        <f t="shared" ref="BS924" si="18109">K924/K932</f>
        <v>4.3585021485573971E-2</v>
      </c>
      <c r="BT924" s="130">
        <f t="shared" ref="BT924" si="18110">L924/L932</f>
        <v>0.1126336898395722</v>
      </c>
      <c r="BU924" s="128">
        <f t="shared" ref="BU924" si="18111">M924/M932</f>
        <v>3.5725991478203871E-2</v>
      </c>
      <c r="BV924" s="132">
        <f t="shared" ref="BV924" si="18112">N924/N932</f>
        <v>8.3562436695123712E-2</v>
      </c>
      <c r="BW924" s="133">
        <f t="shared" ref="BW924" si="18113">O924/O932</f>
        <v>6.8904593639575976E-2</v>
      </c>
      <c r="BX924" s="128">
        <f t="shared" ref="BX924" si="18114">P924/P932</f>
        <v>5.0515617994320729E-2</v>
      </c>
      <c r="BY924" s="129">
        <f t="shared" ref="BY924" si="18115">Q924/Q932</f>
        <v>8.8740901347374945E-2</v>
      </c>
      <c r="BZ924" s="130">
        <f t="shared" ref="BZ924" si="18116">R924/R932</f>
        <v>5.2962298025134649E-2</v>
      </c>
      <c r="CA924" s="131">
        <f t="shared" ref="CA924" si="18117">S924/S932</f>
        <v>9.3069306930693069E-2</v>
      </c>
      <c r="CB924" s="128">
        <f t="shared" ref="CB924" si="18118">T924/T932</f>
        <v>6.3716814159292035E-2</v>
      </c>
      <c r="CC924" s="129">
        <f t="shared" ref="CC924" si="18119">U924/U932</f>
        <v>3.7121212121212124E-2</v>
      </c>
      <c r="CD924" s="130">
        <f t="shared" ref="CD924" si="18120">V924/V932</f>
        <v>0.11848728064208951</v>
      </c>
      <c r="CE924" s="131">
        <f t="shared" ref="CE924" si="18121">W924/W932</f>
        <v>5.785605972238423E-2</v>
      </c>
      <c r="CF924" s="128">
        <f t="shared" ref="CF924" si="18122">X924/X932</f>
        <v>6.2243100411039344E-2</v>
      </c>
      <c r="CG924" s="129">
        <f t="shared" ref="CG924" si="18123">Y924/Y932</f>
        <v>8.580183861082738E-2</v>
      </c>
      <c r="CH924" s="130">
        <f t="shared" ref="CH924" si="18124">Z924/Z932</f>
        <v>6.2503970018420882E-2</v>
      </c>
      <c r="CI924" s="128">
        <f t="shared" ref="CI924" si="18125">AA924/AA932</f>
        <v>7.3338831291234682E-2</v>
      </c>
      <c r="CJ924" s="134">
        <f t="shared" ref="CJ924" si="18126">AB924/AB932</f>
        <v>7.3866179322691336E-2</v>
      </c>
      <c r="CK924" s="135">
        <f t="shared" ref="CK924" si="18127">AC924/AC932</f>
        <v>7.8195797793327665E-2</v>
      </c>
    </row>
    <row r="925" spans="1:89" x14ac:dyDescent="0.2">
      <c r="A925" s="136" t="s">
        <v>33</v>
      </c>
      <c r="B925" s="205">
        <v>730</v>
      </c>
      <c r="C925" s="189">
        <v>617</v>
      </c>
      <c r="D925" s="190">
        <v>172</v>
      </c>
      <c r="E925" s="191">
        <v>285</v>
      </c>
      <c r="F925" s="188">
        <v>439</v>
      </c>
      <c r="G925" s="192">
        <v>764</v>
      </c>
      <c r="H925" s="190">
        <v>798</v>
      </c>
      <c r="I925" s="191">
        <v>1253</v>
      </c>
      <c r="J925" s="188">
        <v>204</v>
      </c>
      <c r="K925" s="189">
        <v>70</v>
      </c>
      <c r="L925" s="190">
        <v>529</v>
      </c>
      <c r="M925" s="188">
        <v>184</v>
      </c>
      <c r="N925" s="193">
        <v>1151</v>
      </c>
      <c r="O925" s="206">
        <v>900</v>
      </c>
      <c r="P925" s="188">
        <v>249</v>
      </c>
      <c r="Q925" s="189">
        <v>633</v>
      </c>
      <c r="R925" s="190">
        <v>490</v>
      </c>
      <c r="S925" s="191">
        <v>760</v>
      </c>
      <c r="T925" s="188">
        <v>38</v>
      </c>
      <c r="U925" s="192">
        <v>70</v>
      </c>
      <c r="V925" s="190">
        <v>914</v>
      </c>
      <c r="W925" s="207">
        <v>421</v>
      </c>
      <c r="X925" s="188">
        <v>214</v>
      </c>
      <c r="Y925" s="192">
        <v>193</v>
      </c>
      <c r="Z925" s="190">
        <v>832</v>
      </c>
      <c r="AA925" s="188">
        <v>1058</v>
      </c>
      <c r="AB925" s="171">
        <f t="shared" si="17690"/>
        <v>6760</v>
      </c>
      <c r="AC925" s="172">
        <f t="shared" si="17691"/>
        <v>7208</v>
      </c>
      <c r="BI925" s="136" t="s">
        <v>33</v>
      </c>
      <c r="BJ925" s="128">
        <f>B925/B932</f>
        <v>7.2091645269603002E-2</v>
      </c>
      <c r="BK925" s="129">
        <f t="shared" ref="BK925" si="18128">C925/C932</f>
        <v>6.0507992546827497E-2</v>
      </c>
      <c r="BL925" s="130">
        <f t="shared" ref="BL925" si="18129">D925/D932</f>
        <v>5.3267265407246828E-2</v>
      </c>
      <c r="BM925" s="131">
        <f t="shared" ref="BM925" si="18130">E925/E932</f>
        <v>7.555673382820785E-2</v>
      </c>
      <c r="BN925" s="128">
        <f t="shared" ref="BN925" si="18131">F925/F932</f>
        <v>4.1391665095229117E-2</v>
      </c>
      <c r="BO925" s="129">
        <f t="shared" ref="BO925" si="18132">G925/G932</f>
        <v>8.0633245382585747E-2</v>
      </c>
      <c r="BP925" s="130">
        <f t="shared" ref="BP925" si="18133">H925/H932</f>
        <v>5.0264550264550262E-2</v>
      </c>
      <c r="BQ925" s="131">
        <f t="shared" ref="BQ925" si="18134">I925/I932</f>
        <v>7.8720864484513417E-2</v>
      </c>
      <c r="BR925" s="128">
        <f t="shared" ref="BR925" si="18135">J925/J932</f>
        <v>0.13118971061093249</v>
      </c>
      <c r="BS925" s="129">
        <f t="shared" ref="BS925" si="18136">K925/K932</f>
        <v>4.2971147943523635E-2</v>
      </c>
      <c r="BT925" s="130">
        <f t="shared" ref="BT925" si="18137">L925/L932</f>
        <v>8.8402406417112306E-2</v>
      </c>
      <c r="BU925" s="128">
        <f t="shared" ref="BU925" si="18138">M925/M932</f>
        <v>3.0154047853162898E-2</v>
      </c>
      <c r="BV925" s="132">
        <f t="shared" ref="BV925" si="18139">N925/N932</f>
        <v>8.3273042974967446E-2</v>
      </c>
      <c r="BW925" s="133">
        <f t="shared" ref="BW925" si="18140">O925/O932</f>
        <v>6.6254416961130741E-2</v>
      </c>
      <c r="BX925" s="128">
        <f t="shared" ref="BX925" si="18141">P925/P932</f>
        <v>3.7214168285756986E-2</v>
      </c>
      <c r="BY925" s="129">
        <f t="shared" ref="BY925" si="18142">Q925/Q932</f>
        <v>9.803314232615766E-2</v>
      </c>
      <c r="BZ925" s="130">
        <f t="shared" ref="BZ925" si="18143">R925/R932</f>
        <v>4.8872930381009379E-2</v>
      </c>
      <c r="CA925" s="131">
        <f t="shared" ref="CA925" si="18144">S925/S932</f>
        <v>7.5247524752475245E-2</v>
      </c>
      <c r="CB925" s="128">
        <f t="shared" ref="CB925" si="18145">T925/T932</f>
        <v>3.3628318584070796E-2</v>
      </c>
      <c r="CC925" s="129">
        <f t="shared" ref="CC925" si="18146">U925/U932</f>
        <v>5.3030303030303032E-2</v>
      </c>
      <c r="CD925" s="130">
        <f t="shared" ref="CD925" si="18147">V925/V932</f>
        <v>0.12433682492177935</v>
      </c>
      <c r="CE925" s="131">
        <f t="shared" ref="CE925" si="18148">W925/W932</f>
        <v>4.9107663595007581E-2</v>
      </c>
      <c r="CF925" s="128">
        <f t="shared" ref="CF925" si="18149">X925/X932</f>
        <v>4.1886866314347231E-2</v>
      </c>
      <c r="CG925" s="129">
        <f t="shared" ref="CG925" si="18150">Y925/Y932</f>
        <v>6.5713312904324139E-2</v>
      </c>
      <c r="CH925" s="130">
        <f t="shared" ref="CH925" si="18151">Z925/Z932</f>
        <v>5.2848885218827413E-2</v>
      </c>
      <c r="CI925" s="128">
        <f t="shared" ref="CI925" si="18152">AA925/AA932</f>
        <v>6.2323279924599434E-2</v>
      </c>
      <c r="CJ925" s="134">
        <f t="shared" ref="CJ925" si="18153">AB925/AB932</f>
        <v>6.3031478442488437E-2</v>
      </c>
      <c r="CK925" s="135">
        <f t="shared" ref="CK925" si="18154">AC925/AC932</f>
        <v>6.7339941516643465E-2</v>
      </c>
    </row>
    <row r="926" spans="1:89" x14ac:dyDescent="0.2">
      <c r="A926" s="145" t="s">
        <v>34</v>
      </c>
      <c r="B926" s="202">
        <v>182</v>
      </c>
      <c r="C926" s="196">
        <v>360</v>
      </c>
      <c r="D926" s="197">
        <v>59</v>
      </c>
      <c r="E926" s="198">
        <v>227</v>
      </c>
      <c r="F926" s="195">
        <v>209</v>
      </c>
      <c r="G926" s="199">
        <v>659</v>
      </c>
      <c r="H926" s="197">
        <v>323</v>
      </c>
      <c r="I926" s="198">
        <v>822</v>
      </c>
      <c r="J926" s="195">
        <v>51</v>
      </c>
      <c r="K926" s="196">
        <v>48</v>
      </c>
      <c r="L926" s="197">
        <v>790</v>
      </c>
      <c r="M926" s="195">
        <v>143</v>
      </c>
      <c r="N926" s="200">
        <v>646</v>
      </c>
      <c r="O926" s="203">
        <v>604</v>
      </c>
      <c r="P926" s="195">
        <v>234</v>
      </c>
      <c r="Q926" s="196">
        <v>354</v>
      </c>
      <c r="R926" s="197">
        <v>397</v>
      </c>
      <c r="S926" s="198">
        <v>596</v>
      </c>
      <c r="T926" s="195">
        <v>36</v>
      </c>
      <c r="U926" s="199">
        <v>47</v>
      </c>
      <c r="V926" s="197">
        <v>448</v>
      </c>
      <c r="W926" s="204">
        <v>264</v>
      </c>
      <c r="X926" s="195">
        <v>116</v>
      </c>
      <c r="Y926" s="199">
        <v>251</v>
      </c>
      <c r="Z926" s="197">
        <v>591</v>
      </c>
      <c r="AA926" s="195">
        <v>713</v>
      </c>
      <c r="AB926" s="171">
        <f t="shared" si="17690"/>
        <v>4082</v>
      </c>
      <c r="AC926" s="172">
        <f t="shared" si="17691"/>
        <v>5088</v>
      </c>
      <c r="BI926" s="145" t="s">
        <v>34</v>
      </c>
      <c r="BJ926" s="128">
        <f>B926/B932</f>
        <v>1.7973533478174996E-2</v>
      </c>
      <c r="BK926" s="129">
        <f t="shared" ref="BK926" si="18155">C926/C932</f>
        <v>3.5304501323918797E-2</v>
      </c>
      <c r="BL926" s="130">
        <f t="shared" ref="BL926" si="18156">D926/D932</f>
        <v>1.8271910808299784E-2</v>
      </c>
      <c r="BM926" s="131">
        <f t="shared" ref="BM926" si="18157">E926/E932</f>
        <v>6.0180275715800639E-2</v>
      </c>
      <c r="BN926" s="128">
        <f t="shared" ref="BN926" si="18158">F926/F932</f>
        <v>1.9705826890439374E-2</v>
      </c>
      <c r="BO926" s="129">
        <f t="shared" ref="BO926" si="18159">G926/G932</f>
        <v>6.9551451187335092E-2</v>
      </c>
      <c r="BP926" s="130">
        <f t="shared" ref="BP926" si="18160">H926/H932</f>
        <v>2.0345175107079869E-2</v>
      </c>
      <c r="BQ926" s="131">
        <f t="shared" ref="BQ926" si="18161">I926/I932</f>
        <v>5.1642897530941763E-2</v>
      </c>
      <c r="BR926" s="128">
        <f t="shared" ref="BR926" si="18162">J926/J932</f>
        <v>3.2797427652733122E-2</v>
      </c>
      <c r="BS926" s="129">
        <f t="shared" ref="BS926" si="18163">K926/K932</f>
        <v>2.9465930018416207E-2</v>
      </c>
      <c r="BT926" s="130">
        <f t="shared" ref="BT926" si="18164">L926/L932</f>
        <v>0.13201871657754011</v>
      </c>
      <c r="BU926" s="128">
        <f t="shared" ref="BU926" si="18165">M926/M932</f>
        <v>2.3434939364142905E-2</v>
      </c>
      <c r="BV926" s="132">
        <f t="shared" ref="BV926" si="18166">N926/N932</f>
        <v>4.6737085805238027E-2</v>
      </c>
      <c r="BW926" s="133">
        <f t="shared" ref="BW926" si="18167">O926/O932</f>
        <v>4.4464075382803295E-2</v>
      </c>
      <c r="BX926" s="128">
        <f t="shared" ref="BX926" si="18168">P926/P932</f>
        <v>3.497235091914512E-2</v>
      </c>
      <c r="BY926" s="129">
        <f t="shared" ref="BY926" si="18169">Q926/Q932</f>
        <v>5.4824221774818029E-2</v>
      </c>
      <c r="BZ926" s="130">
        <f t="shared" ref="BZ926" si="18170">R926/R932</f>
        <v>3.9597047676042288E-2</v>
      </c>
      <c r="CA926" s="131">
        <f t="shared" ref="CA926" si="18171">S926/S932</f>
        <v>5.9009900990099007E-2</v>
      </c>
      <c r="CB926" s="128">
        <f t="shared" ref="CB926" si="18172">T926/T932</f>
        <v>3.1858407079646017E-2</v>
      </c>
      <c r="CC926" s="129">
        <f t="shared" ref="CC926" si="18173">U926/U932</f>
        <v>3.5606060606060606E-2</v>
      </c>
      <c r="CD926" s="130">
        <f t="shared" ref="CD926" si="18174">V926/V932</f>
        <v>6.094408923955924E-2</v>
      </c>
      <c r="CE926" s="131">
        <f t="shared" ref="CE926" si="18175">W926/W932</f>
        <v>3.0794354368365799E-2</v>
      </c>
      <c r="CF926" s="128">
        <f t="shared" ref="CF926" si="18176">X926/X932</f>
        <v>2.2705030338618124E-2</v>
      </c>
      <c r="CG926" s="129">
        <f t="shared" ref="CG926" si="18177">Y926/Y932</f>
        <v>8.5461355124276467E-2</v>
      </c>
      <c r="CH926" s="130">
        <f t="shared" ref="CH926" si="18178">Z926/Z932</f>
        <v>3.7540494187893035E-2</v>
      </c>
      <c r="CI926" s="128">
        <f t="shared" ref="CI926" si="18179">AA926/AA932</f>
        <v>4.2000471253534399E-2</v>
      </c>
      <c r="CJ926" s="134">
        <f t="shared" ref="CJ926" si="18180">AB926/AB932</f>
        <v>3.80613158287334E-2</v>
      </c>
      <c r="CK926" s="135">
        <f t="shared" ref="CK926" si="18181">AC926/AC932</f>
        <v>4.7534076364689502E-2</v>
      </c>
    </row>
    <row r="927" spans="1:89" x14ac:dyDescent="0.2">
      <c r="A927" s="136" t="s">
        <v>35</v>
      </c>
      <c r="B927" s="205">
        <v>0</v>
      </c>
      <c r="C927" s="189">
        <v>171</v>
      </c>
      <c r="D927" s="190">
        <v>0</v>
      </c>
      <c r="E927" s="191">
        <v>127</v>
      </c>
      <c r="F927" s="188">
        <v>3</v>
      </c>
      <c r="G927" s="192">
        <v>282</v>
      </c>
      <c r="H927" s="190">
        <v>26</v>
      </c>
      <c r="I927" s="191">
        <v>312</v>
      </c>
      <c r="J927" s="188">
        <v>14</v>
      </c>
      <c r="K927" s="189">
        <v>7</v>
      </c>
      <c r="L927" s="190">
        <v>76</v>
      </c>
      <c r="M927" s="188">
        <v>23</v>
      </c>
      <c r="N927" s="193">
        <v>87</v>
      </c>
      <c r="O927" s="206">
        <v>110</v>
      </c>
      <c r="P927" s="188">
        <v>46</v>
      </c>
      <c r="Q927" s="189">
        <v>89</v>
      </c>
      <c r="R927" s="190">
        <v>80</v>
      </c>
      <c r="S927" s="191">
        <v>39</v>
      </c>
      <c r="T927" s="188">
        <v>5</v>
      </c>
      <c r="U927" s="192">
        <v>2</v>
      </c>
      <c r="V927" s="190">
        <v>48</v>
      </c>
      <c r="W927" s="207">
        <v>5</v>
      </c>
      <c r="X927" s="188">
        <v>15</v>
      </c>
      <c r="Y927" s="192">
        <v>8</v>
      </c>
      <c r="Z927" s="190">
        <v>46</v>
      </c>
      <c r="AA927" s="188">
        <v>90</v>
      </c>
      <c r="AB927" s="171">
        <f t="shared" si="17690"/>
        <v>446</v>
      </c>
      <c r="AC927" s="172">
        <f t="shared" si="17691"/>
        <v>1265</v>
      </c>
      <c r="BI927" s="136" t="s">
        <v>35</v>
      </c>
      <c r="BJ927" s="128">
        <f>B927/B932</f>
        <v>0</v>
      </c>
      <c r="BK927" s="129">
        <f t="shared" ref="BK927" si="18182">C927/C932</f>
        <v>1.6769638128861428E-2</v>
      </c>
      <c r="BL927" s="130">
        <f t="shared" ref="BL927" si="18183">D927/D932</f>
        <v>0</v>
      </c>
      <c r="BM927" s="131">
        <f t="shared" ref="BM927" si="18184">E927/E932</f>
        <v>3.3669141039236482E-2</v>
      </c>
      <c r="BN927" s="128">
        <f t="shared" ref="BN927" si="18185">F927/F932</f>
        <v>2.8285875919290969E-4</v>
      </c>
      <c r="BO927" s="129">
        <f t="shared" ref="BO927" si="18186">G927/G932</f>
        <v>2.9762532981530344E-2</v>
      </c>
      <c r="BP927" s="130">
        <f t="shared" ref="BP927" si="18187">H927/H932</f>
        <v>1.63769211388259E-3</v>
      </c>
      <c r="BQ927" s="131">
        <f t="shared" ref="BQ927" si="18188">I927/I932</f>
        <v>1.9601683734372054E-2</v>
      </c>
      <c r="BR927" s="128">
        <f t="shared" ref="BR927" si="18189">J927/J932</f>
        <v>9.0032154340836008E-3</v>
      </c>
      <c r="BS927" s="129">
        <f t="shared" ref="BS927" si="18190">K927/K932</f>
        <v>4.2971147943523637E-3</v>
      </c>
      <c r="BT927" s="130">
        <f t="shared" ref="BT927" si="18191">L927/L932</f>
        <v>1.2700534759358289E-2</v>
      </c>
      <c r="BU927" s="128">
        <f t="shared" ref="BU927" si="18192">M927/M932</f>
        <v>3.7692559816453622E-3</v>
      </c>
      <c r="BV927" s="132">
        <f t="shared" ref="BV927" si="18193">N927/N932</f>
        <v>6.294313413398929E-3</v>
      </c>
      <c r="BW927" s="133">
        <f t="shared" ref="BW927" si="18194">O927/O932</f>
        <v>8.097762073027091E-3</v>
      </c>
      <c r="BX927" s="128">
        <f t="shared" ref="BX927" si="18195">P927/P932</f>
        <v>6.8749065909430576E-3</v>
      </c>
      <c r="BY927" s="129">
        <f t="shared" ref="BY927" si="18196">Q927/Q932</f>
        <v>1.3783490785194363E-2</v>
      </c>
      <c r="BZ927" s="130">
        <f t="shared" ref="BZ927" si="18197">R927/R932</f>
        <v>7.9792539397566323E-3</v>
      </c>
      <c r="CA927" s="131">
        <f t="shared" ref="CA927" si="18198">S927/S932</f>
        <v>3.8613861386138613E-3</v>
      </c>
      <c r="CB927" s="128">
        <f t="shared" ref="CB927" si="18199">T927/T932</f>
        <v>4.4247787610619468E-3</v>
      </c>
      <c r="CC927" s="129">
        <f t="shared" ref="CC927" si="18200">U927/U932</f>
        <v>1.5151515151515152E-3</v>
      </c>
      <c r="CD927" s="130">
        <f t="shared" ref="CD927" si="18201">V927/V932</f>
        <v>6.5297238470956335E-3</v>
      </c>
      <c r="CE927" s="131">
        <f t="shared" ref="CE927" si="18202">W927/W932</f>
        <v>5.8322640849177649E-4</v>
      </c>
      <c r="CF927" s="128">
        <f t="shared" ref="CF927" si="18203">X927/X932</f>
        <v>2.935995302407516E-3</v>
      </c>
      <c r="CG927" s="129">
        <f t="shared" ref="CG927" si="18204">Y927/Y932</f>
        <v>2.723867892407218E-3</v>
      </c>
      <c r="CH927" s="130">
        <f t="shared" ref="CH927" si="18205">Z927/Z932</f>
        <v>2.921933557771708E-3</v>
      </c>
      <c r="CI927" s="128">
        <f t="shared" ref="CI927" si="18206">AA927/AA932</f>
        <v>5.3016022620169653E-3</v>
      </c>
      <c r="CJ927" s="134">
        <f t="shared" ref="CJ927" si="18207">AB927/AB932</f>
        <v>4.1585857078919883E-3</v>
      </c>
      <c r="CK927" s="135">
        <f t="shared" ref="CK927" si="18208">AC927/AC932</f>
        <v>1.1818122366614038E-2</v>
      </c>
    </row>
    <row r="928" spans="1:89" x14ac:dyDescent="0.2">
      <c r="A928" s="145" t="s">
        <v>36</v>
      </c>
      <c r="B928" s="202">
        <v>0</v>
      </c>
      <c r="C928" s="196">
        <v>0</v>
      </c>
      <c r="D928" s="197">
        <v>0</v>
      </c>
      <c r="E928" s="198">
        <v>0</v>
      </c>
      <c r="F928" s="195">
        <v>0</v>
      </c>
      <c r="G928" s="199">
        <v>0</v>
      </c>
      <c r="H928" s="197">
        <v>0</v>
      </c>
      <c r="I928" s="198">
        <v>0</v>
      </c>
      <c r="J928" s="195">
        <v>0</v>
      </c>
      <c r="K928" s="199">
        <v>0</v>
      </c>
      <c r="L928" s="197">
        <v>0</v>
      </c>
      <c r="M928" s="195">
        <v>0</v>
      </c>
      <c r="N928" s="200">
        <v>0</v>
      </c>
      <c r="O928" s="203">
        <v>0</v>
      </c>
      <c r="P928" s="195">
        <v>0</v>
      </c>
      <c r="Q928" s="199">
        <v>0</v>
      </c>
      <c r="R928" s="197">
        <v>0</v>
      </c>
      <c r="S928" s="198">
        <v>0</v>
      </c>
      <c r="T928" s="195">
        <v>0</v>
      </c>
      <c r="U928" s="199">
        <v>0</v>
      </c>
      <c r="V928" s="197">
        <v>0</v>
      </c>
      <c r="W928" s="198">
        <v>0</v>
      </c>
      <c r="X928" s="195">
        <v>0</v>
      </c>
      <c r="Y928" s="199">
        <v>0</v>
      </c>
      <c r="Z928" s="197">
        <v>0</v>
      </c>
      <c r="AA928" s="195">
        <v>0</v>
      </c>
      <c r="AB928" s="171">
        <f t="shared" si="17690"/>
        <v>0</v>
      </c>
      <c r="AC928" s="172">
        <f t="shared" si="17691"/>
        <v>0</v>
      </c>
      <c r="BI928" s="145" t="s">
        <v>36</v>
      </c>
      <c r="BJ928" s="128">
        <f>B928/B932</f>
        <v>0</v>
      </c>
      <c r="BK928" s="129">
        <f t="shared" ref="BK928" si="18209">C928/C932</f>
        <v>0</v>
      </c>
      <c r="BL928" s="130">
        <f t="shared" ref="BL928" si="18210">D928/D932</f>
        <v>0</v>
      </c>
      <c r="BM928" s="131">
        <f t="shared" ref="BM928" si="18211">E928/E932</f>
        <v>0</v>
      </c>
      <c r="BN928" s="128">
        <f t="shared" ref="BN928" si="18212">F928/F932</f>
        <v>0</v>
      </c>
      <c r="BO928" s="129">
        <f t="shared" ref="BO928" si="18213">G928/G932</f>
        <v>0</v>
      </c>
      <c r="BP928" s="130">
        <f t="shared" ref="BP928" si="18214">H928/H932</f>
        <v>0</v>
      </c>
      <c r="BQ928" s="131">
        <f t="shared" ref="BQ928" si="18215">I928/I932</f>
        <v>0</v>
      </c>
      <c r="BR928" s="128">
        <f t="shared" ref="BR928" si="18216">J928/J932</f>
        <v>0</v>
      </c>
      <c r="BS928" s="129">
        <f t="shared" ref="BS928" si="18217">K928/K932</f>
        <v>0</v>
      </c>
      <c r="BT928" s="130">
        <f t="shared" ref="BT928" si="18218">L928/L932</f>
        <v>0</v>
      </c>
      <c r="BU928" s="128">
        <f t="shared" ref="BU928" si="18219">M928/M932</f>
        <v>0</v>
      </c>
      <c r="BV928" s="132">
        <f t="shared" ref="BV928" si="18220">N928/N932</f>
        <v>0</v>
      </c>
      <c r="BW928" s="133">
        <f t="shared" ref="BW928" si="18221">O928/O932</f>
        <v>0</v>
      </c>
      <c r="BX928" s="128">
        <f t="shared" ref="BX928" si="18222">P928/P932</f>
        <v>0</v>
      </c>
      <c r="BY928" s="129">
        <f t="shared" ref="BY928" si="18223">Q928/Q932</f>
        <v>0</v>
      </c>
      <c r="BZ928" s="130">
        <f t="shared" ref="BZ928" si="18224">R928/R932</f>
        <v>0</v>
      </c>
      <c r="CA928" s="131">
        <f t="shared" ref="CA928" si="18225">S928/S932</f>
        <v>0</v>
      </c>
      <c r="CB928" s="128">
        <f t="shared" ref="CB928" si="18226">T928/T932</f>
        <v>0</v>
      </c>
      <c r="CC928" s="129">
        <f t="shared" ref="CC928" si="18227">U928/U932</f>
        <v>0</v>
      </c>
      <c r="CD928" s="130">
        <f t="shared" ref="CD928" si="18228">V928/V932</f>
        <v>0</v>
      </c>
      <c r="CE928" s="131">
        <f t="shared" ref="CE928" si="18229">W928/W932</f>
        <v>0</v>
      </c>
      <c r="CF928" s="128">
        <f t="shared" ref="CF928" si="18230">X928/X932</f>
        <v>0</v>
      </c>
      <c r="CG928" s="129">
        <f t="shared" ref="CG928" si="18231">Y928/Y932</f>
        <v>0</v>
      </c>
      <c r="CH928" s="130">
        <f t="shared" ref="CH928" si="18232">Z928/Z932</f>
        <v>0</v>
      </c>
      <c r="CI928" s="128">
        <f t="shared" ref="CI928" si="18233">AA928/AA932</f>
        <v>0</v>
      </c>
      <c r="CJ928" s="134">
        <f t="shared" ref="CJ928" si="18234">AB928/AB932</f>
        <v>0</v>
      </c>
      <c r="CK928" s="135">
        <f t="shared" ref="CK928" si="18235">AC928/AC932</f>
        <v>0</v>
      </c>
    </row>
    <row r="929" spans="1:89" x14ac:dyDescent="0.2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71">
        <f t="shared" si="17690"/>
        <v>0</v>
      </c>
      <c r="AC929" s="172">
        <f t="shared" si="17691"/>
        <v>0</v>
      </c>
      <c r="BI929" s="136" t="s">
        <v>37</v>
      </c>
      <c r="BJ929" s="128">
        <f>B929/B932</f>
        <v>0</v>
      </c>
      <c r="BK929" s="129">
        <f t="shared" ref="BK929" si="18236">C929/C932</f>
        <v>0</v>
      </c>
      <c r="BL929" s="130">
        <f t="shared" ref="BL929" si="18237">D929/D932</f>
        <v>0</v>
      </c>
      <c r="BM929" s="131">
        <f t="shared" ref="BM929" si="18238">E929/E932</f>
        <v>0</v>
      </c>
      <c r="BN929" s="128">
        <f t="shared" ref="BN929" si="18239">F929/F932</f>
        <v>0</v>
      </c>
      <c r="BO929" s="129">
        <f t="shared" ref="BO929" si="18240">G929/G932</f>
        <v>0</v>
      </c>
      <c r="BP929" s="130">
        <f t="shared" ref="BP929" si="18241">H929/H932</f>
        <v>0</v>
      </c>
      <c r="BQ929" s="131">
        <f t="shared" ref="BQ929" si="18242">I929/I932</f>
        <v>0</v>
      </c>
      <c r="BR929" s="128">
        <f t="shared" ref="BR929" si="18243">J929/J932</f>
        <v>0</v>
      </c>
      <c r="BS929" s="129">
        <f t="shared" ref="BS929" si="18244">K929/K932</f>
        <v>0</v>
      </c>
      <c r="BT929" s="130">
        <f t="shared" ref="BT929" si="18245">L929/L932</f>
        <v>0</v>
      </c>
      <c r="BU929" s="128">
        <f t="shared" ref="BU929" si="18246">M929/M932</f>
        <v>0</v>
      </c>
      <c r="BV929" s="132">
        <f t="shared" ref="BV929" si="18247">N929/N932</f>
        <v>0</v>
      </c>
      <c r="BW929" s="133">
        <f t="shared" ref="BW929" si="18248">O929/O932</f>
        <v>0</v>
      </c>
      <c r="BX929" s="128">
        <f t="shared" ref="BX929" si="18249">P929/P932</f>
        <v>0</v>
      </c>
      <c r="BY929" s="129">
        <f t="shared" ref="BY929" si="18250">Q929/Q932</f>
        <v>0</v>
      </c>
      <c r="BZ929" s="130">
        <f t="shared" ref="BZ929" si="18251">R929/R932</f>
        <v>0</v>
      </c>
      <c r="CA929" s="131">
        <f t="shared" ref="CA929" si="18252">S929/S932</f>
        <v>0</v>
      </c>
      <c r="CB929" s="128">
        <f t="shared" ref="CB929" si="18253">T929/T932</f>
        <v>0</v>
      </c>
      <c r="CC929" s="129">
        <f t="shared" ref="CC929" si="18254">U929/U932</f>
        <v>0</v>
      </c>
      <c r="CD929" s="130">
        <f t="shared" ref="CD929" si="18255">V929/V932</f>
        <v>0</v>
      </c>
      <c r="CE929" s="131">
        <f t="shared" ref="CE929" si="18256">W929/W932</f>
        <v>0</v>
      </c>
      <c r="CF929" s="128">
        <f t="shared" ref="CF929" si="18257">X929/X932</f>
        <v>0</v>
      </c>
      <c r="CG929" s="129">
        <f t="shared" ref="CG929" si="18258">Y929/Y932</f>
        <v>0</v>
      </c>
      <c r="CH929" s="130">
        <f t="shared" ref="CH929" si="18259">Z929/Z932</f>
        <v>0</v>
      </c>
      <c r="CI929" s="128">
        <f t="shared" ref="CI929" si="18260">AA929/AA932</f>
        <v>0</v>
      </c>
      <c r="CJ929" s="134">
        <f t="shared" ref="CJ929" si="18261">AB929/AB932</f>
        <v>0</v>
      </c>
      <c r="CK929" s="135">
        <f t="shared" ref="CK929" si="18262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71">
        <f t="shared" si="17690"/>
        <v>0</v>
      </c>
      <c r="AC930" s="172">
        <f t="shared" si="17691"/>
        <v>0</v>
      </c>
      <c r="BI930" s="145" t="s">
        <v>38</v>
      </c>
      <c r="BJ930" s="128">
        <f>B930/B932</f>
        <v>0</v>
      </c>
      <c r="BK930" s="129">
        <f t="shared" ref="BK930" si="18263">C930/C932</f>
        <v>0</v>
      </c>
      <c r="BL930" s="130">
        <f t="shared" ref="BL930" si="18264">D930/D932</f>
        <v>0</v>
      </c>
      <c r="BM930" s="131">
        <f t="shared" ref="BM930" si="18265">E930/E932</f>
        <v>0</v>
      </c>
      <c r="BN930" s="128">
        <f t="shared" ref="BN930" si="18266">F930/F932</f>
        <v>0</v>
      </c>
      <c r="BO930" s="129">
        <f t="shared" ref="BO930" si="18267">G930/G932</f>
        <v>0</v>
      </c>
      <c r="BP930" s="130">
        <f t="shared" ref="BP930" si="18268">H930/H932</f>
        <v>0</v>
      </c>
      <c r="BQ930" s="131">
        <f t="shared" ref="BQ930" si="18269">I930/I932</f>
        <v>0</v>
      </c>
      <c r="BR930" s="128">
        <f t="shared" ref="BR930" si="18270">J930/J932</f>
        <v>0</v>
      </c>
      <c r="BS930" s="129">
        <f t="shared" ref="BS930" si="18271">K930/K932</f>
        <v>0</v>
      </c>
      <c r="BT930" s="130">
        <f t="shared" ref="BT930" si="18272">L930/L932</f>
        <v>0</v>
      </c>
      <c r="BU930" s="128">
        <f t="shared" ref="BU930" si="18273">M930/M932</f>
        <v>0</v>
      </c>
      <c r="BV930" s="132">
        <f t="shared" ref="BV930" si="18274">N930/N932</f>
        <v>0</v>
      </c>
      <c r="BW930" s="133">
        <f t="shared" ref="BW930" si="18275">O930/O932</f>
        <v>0</v>
      </c>
      <c r="BX930" s="128">
        <f t="shared" ref="BX930" si="18276">P930/P932</f>
        <v>0</v>
      </c>
      <c r="BY930" s="129">
        <f t="shared" ref="BY930" si="18277">Q930/Q932</f>
        <v>0</v>
      </c>
      <c r="BZ930" s="130">
        <f t="shared" ref="BZ930" si="18278">R930/R932</f>
        <v>0</v>
      </c>
      <c r="CA930" s="131">
        <f t="shared" ref="CA930" si="18279">S930/S932</f>
        <v>0</v>
      </c>
      <c r="CB930" s="128">
        <f t="shared" ref="CB930" si="18280">T930/T932</f>
        <v>0</v>
      </c>
      <c r="CC930" s="129">
        <f t="shared" ref="CC930" si="18281">U930/U932</f>
        <v>0</v>
      </c>
      <c r="CD930" s="130">
        <f t="shared" ref="CD930" si="18282">V930/V932</f>
        <v>0</v>
      </c>
      <c r="CE930" s="131">
        <f t="shared" ref="CE930" si="18283">W930/W932</f>
        <v>0</v>
      </c>
      <c r="CF930" s="128">
        <f t="shared" ref="CF930" si="18284">X930/X932</f>
        <v>0</v>
      </c>
      <c r="CG930" s="129">
        <f t="shared" ref="CG930" si="18285">Y930/Y932</f>
        <v>0</v>
      </c>
      <c r="CH930" s="130">
        <f t="shared" ref="CH930" si="18286">Z930/Z932</f>
        <v>0</v>
      </c>
      <c r="CI930" s="128">
        <f t="shared" ref="CI930" si="18287">AA930/AA932</f>
        <v>0</v>
      </c>
      <c r="CJ930" s="134">
        <f t="shared" ref="CJ930" si="18288">AB930/AB932</f>
        <v>0</v>
      </c>
      <c r="CK930" s="135">
        <f t="shared" ref="CK930" si="18289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71">
        <f t="shared" si="17690"/>
        <v>0</v>
      </c>
      <c r="AC931" s="172">
        <f t="shared" si="17691"/>
        <v>0</v>
      </c>
      <c r="BI931" s="136" t="s">
        <v>39</v>
      </c>
      <c r="BJ931" s="128">
        <f>B931/B932</f>
        <v>0</v>
      </c>
      <c r="BK931" s="129">
        <f t="shared" ref="BK931" si="18290">C931/C932</f>
        <v>0</v>
      </c>
      <c r="BL931" s="130">
        <f t="shared" ref="BL931" si="18291">D931/D932</f>
        <v>0</v>
      </c>
      <c r="BM931" s="131">
        <f t="shared" ref="BM931" si="18292">E931/E932</f>
        <v>0</v>
      </c>
      <c r="BN931" s="128">
        <f t="shared" ref="BN931" si="18293">F931/F932</f>
        <v>0</v>
      </c>
      <c r="BO931" s="129">
        <f t="shared" ref="BO931" si="18294">G931/G932</f>
        <v>0</v>
      </c>
      <c r="BP931" s="130">
        <f t="shared" ref="BP931" si="18295">H931/H932</f>
        <v>0</v>
      </c>
      <c r="BQ931" s="131">
        <f t="shared" ref="BQ931" si="18296">I931/I932</f>
        <v>0</v>
      </c>
      <c r="BR931" s="128">
        <f t="shared" ref="BR931" si="18297">J931/J932</f>
        <v>0</v>
      </c>
      <c r="BS931" s="129">
        <f t="shared" ref="BS931" si="18298">K931/K932</f>
        <v>0</v>
      </c>
      <c r="BT931" s="130">
        <f t="shared" ref="BT931" si="18299">L931/L932</f>
        <v>0</v>
      </c>
      <c r="BU931" s="128">
        <f t="shared" ref="BU931" si="18300">M931/M932</f>
        <v>0</v>
      </c>
      <c r="BV931" s="132">
        <f t="shared" ref="BV931" si="18301">N931/N932</f>
        <v>0</v>
      </c>
      <c r="BW931" s="133">
        <f t="shared" ref="BW931" si="18302">O931/O932</f>
        <v>0</v>
      </c>
      <c r="BX931" s="128">
        <f t="shared" ref="BX931" si="18303">P931/P932</f>
        <v>0</v>
      </c>
      <c r="BY931" s="129">
        <f t="shared" ref="BY931" si="18304">Q931/Q932</f>
        <v>0</v>
      </c>
      <c r="BZ931" s="130">
        <f t="shared" ref="BZ931" si="18305">R931/R932</f>
        <v>0</v>
      </c>
      <c r="CA931" s="131">
        <f t="shared" ref="CA931" si="18306">S931/S932</f>
        <v>0</v>
      </c>
      <c r="CB931" s="128">
        <f t="shared" ref="CB931" si="18307">T931/T932</f>
        <v>0</v>
      </c>
      <c r="CC931" s="129">
        <f t="shared" ref="CC931" si="18308">U931/U932</f>
        <v>0</v>
      </c>
      <c r="CD931" s="130">
        <f t="shared" ref="CD931" si="18309">V931/V932</f>
        <v>0</v>
      </c>
      <c r="CE931" s="131">
        <f t="shared" ref="CE931" si="18310">W931/W932</f>
        <v>0</v>
      </c>
      <c r="CF931" s="128">
        <f t="shared" ref="CF931" si="18311">X931/X932</f>
        <v>0</v>
      </c>
      <c r="CG931" s="129">
        <f t="shared" ref="CG931" si="18312">Y931/Y932</f>
        <v>0</v>
      </c>
      <c r="CH931" s="130">
        <f t="shared" ref="CH931" si="18313">Z931/Z932</f>
        <v>0</v>
      </c>
      <c r="CI931" s="128">
        <f t="shared" ref="CI931" si="18314">AA931/AA932</f>
        <v>0</v>
      </c>
      <c r="CJ931" s="134">
        <f t="shared" ref="CJ931" si="18315">AB931/AB932</f>
        <v>0</v>
      </c>
      <c r="CK931" s="135">
        <f t="shared" ref="CK931" si="18316">AC931/AC932</f>
        <v>0</v>
      </c>
    </row>
    <row r="932" spans="1:89" ht="14.25" thickTop="1" thickBot="1" x14ac:dyDescent="0.25">
      <c r="A932" s="266" t="s">
        <v>13</v>
      </c>
      <c r="B932" s="20">
        <f t="shared" ref="B932:AA932" si="18317">SUM(B909:B931)</f>
        <v>10126</v>
      </c>
      <c r="C932" s="21">
        <f t="shared" si="18317"/>
        <v>10197</v>
      </c>
      <c r="D932" s="20">
        <f t="shared" si="18317"/>
        <v>3229</v>
      </c>
      <c r="E932" s="21">
        <f t="shared" si="18317"/>
        <v>3772</v>
      </c>
      <c r="F932" s="20">
        <f t="shared" si="18317"/>
        <v>10606</v>
      </c>
      <c r="G932" s="21">
        <f t="shared" si="18317"/>
        <v>9475</v>
      </c>
      <c r="H932" s="20">
        <f t="shared" si="18317"/>
        <v>15876</v>
      </c>
      <c r="I932" s="21">
        <f t="shared" si="18317"/>
        <v>15917</v>
      </c>
      <c r="J932" s="20">
        <f t="shared" si="18317"/>
        <v>1555</v>
      </c>
      <c r="K932" s="21">
        <f t="shared" si="18317"/>
        <v>1629</v>
      </c>
      <c r="L932" s="20">
        <f t="shared" si="18317"/>
        <v>5984</v>
      </c>
      <c r="M932" s="21">
        <f t="shared" si="18317"/>
        <v>6102</v>
      </c>
      <c r="N932" s="20">
        <f t="shared" si="18317"/>
        <v>13822</v>
      </c>
      <c r="O932" s="21">
        <f t="shared" si="18317"/>
        <v>13584</v>
      </c>
      <c r="P932" s="20">
        <f t="shared" si="18317"/>
        <v>6691</v>
      </c>
      <c r="Q932" s="21">
        <f t="shared" si="18317"/>
        <v>6457</v>
      </c>
      <c r="R932" s="20">
        <f t="shared" si="18317"/>
        <v>10026</v>
      </c>
      <c r="S932" s="21">
        <f t="shared" si="18317"/>
        <v>10100</v>
      </c>
      <c r="T932" s="20">
        <f t="shared" si="18317"/>
        <v>1130</v>
      </c>
      <c r="U932" s="21">
        <f t="shared" si="18317"/>
        <v>1320</v>
      </c>
      <c r="V932" s="20">
        <f t="shared" si="18317"/>
        <v>7351</v>
      </c>
      <c r="W932" s="21">
        <f t="shared" si="18317"/>
        <v>8573</v>
      </c>
      <c r="X932" s="20">
        <f t="shared" si="18317"/>
        <v>5109</v>
      </c>
      <c r="Y932" s="21">
        <f t="shared" si="18317"/>
        <v>2937</v>
      </c>
      <c r="Z932" s="20">
        <f t="shared" si="18317"/>
        <v>15743</v>
      </c>
      <c r="AA932" s="21">
        <f t="shared" si="18317"/>
        <v>16976</v>
      </c>
      <c r="AB932" s="173">
        <f t="shared" ref="AB932:AC932" si="18318">SUM(AB908:AB931)</f>
        <v>107248</v>
      </c>
      <c r="AC932" s="174">
        <f t="shared" si="18318"/>
        <v>107039</v>
      </c>
      <c r="BI932" s="266" t="s">
        <v>13</v>
      </c>
      <c r="BJ932" s="154">
        <f>SUM(BJ908:BJ931)</f>
        <v>0.99999999999999989</v>
      </c>
      <c r="BK932" s="155">
        <f t="shared" ref="BK932:CK932" si="18319">SUM(BK908:BK931)</f>
        <v>1.0000000000000002</v>
      </c>
      <c r="BL932" s="154">
        <f t="shared" si="18319"/>
        <v>1</v>
      </c>
      <c r="BM932" s="155">
        <f t="shared" si="18319"/>
        <v>0.99999999999999989</v>
      </c>
      <c r="BN932" s="154">
        <f t="shared" si="18319"/>
        <v>0.99999999999999989</v>
      </c>
      <c r="BO932" s="155">
        <f t="shared" si="18319"/>
        <v>1</v>
      </c>
      <c r="BP932" s="154">
        <f t="shared" si="18319"/>
        <v>1</v>
      </c>
      <c r="BQ932" s="155">
        <f t="shared" si="18319"/>
        <v>1</v>
      </c>
      <c r="BR932" s="154">
        <f t="shared" si="18319"/>
        <v>0.99999999999999989</v>
      </c>
      <c r="BS932" s="155">
        <f t="shared" si="18319"/>
        <v>1</v>
      </c>
      <c r="BT932" s="154">
        <f t="shared" si="18319"/>
        <v>1</v>
      </c>
      <c r="BU932" s="155">
        <f t="shared" si="18319"/>
        <v>0.99999999999999989</v>
      </c>
      <c r="BV932" s="154">
        <f t="shared" si="18319"/>
        <v>1.0000000000000002</v>
      </c>
      <c r="BW932" s="155">
        <f t="shared" si="18319"/>
        <v>1.0000000000000002</v>
      </c>
      <c r="BX932" s="154">
        <f t="shared" si="18319"/>
        <v>0.99999999999999989</v>
      </c>
      <c r="BY932" s="155">
        <f t="shared" si="18319"/>
        <v>1</v>
      </c>
      <c r="BZ932" s="154">
        <f t="shared" si="18319"/>
        <v>1</v>
      </c>
      <c r="CA932" s="155">
        <f t="shared" si="18319"/>
        <v>0.99999999999999978</v>
      </c>
      <c r="CB932" s="154">
        <f t="shared" si="18319"/>
        <v>1</v>
      </c>
      <c r="CC932" s="155">
        <f t="shared" si="18319"/>
        <v>0.99999999999999967</v>
      </c>
      <c r="CD932" s="154">
        <f t="shared" si="18319"/>
        <v>1</v>
      </c>
      <c r="CE932" s="155">
        <f t="shared" si="18319"/>
        <v>1</v>
      </c>
      <c r="CF932" s="154">
        <f t="shared" si="18319"/>
        <v>1</v>
      </c>
      <c r="CG932" s="155">
        <f t="shared" si="18319"/>
        <v>0.99999999999999978</v>
      </c>
      <c r="CH932" s="154">
        <f t="shared" si="18319"/>
        <v>1.0000000000000002</v>
      </c>
      <c r="CI932" s="155">
        <f t="shared" si="18319"/>
        <v>1</v>
      </c>
      <c r="CJ932" s="154">
        <f t="shared" si="18319"/>
        <v>0.99999999999999989</v>
      </c>
      <c r="CK932" s="155">
        <f t="shared" si="18319"/>
        <v>1</v>
      </c>
    </row>
    <row r="933" spans="1:89" ht="13.5" thickTop="1" x14ac:dyDescent="0.2">
      <c r="A933" s="186"/>
    </row>
    <row r="935" spans="1:89" x14ac:dyDescent="0.2">
      <c r="A935" s="300">
        <f>+A904+1</f>
        <v>44592</v>
      </c>
      <c r="B935" s="300"/>
      <c r="C935" s="300"/>
      <c r="D935" s="300"/>
      <c r="AE935" s="269"/>
      <c r="BI935" s="305">
        <f>+BI873+2</f>
        <v>44592</v>
      </c>
      <c r="BJ935" s="305"/>
      <c r="BK935" s="305"/>
      <c r="BL935" s="305"/>
    </row>
    <row r="936" spans="1:89" ht="13.5" thickBot="1" x14ac:dyDescent="0.25">
      <c r="AE936" s="269" t="s">
        <v>84</v>
      </c>
    </row>
    <row r="937" spans="1:89" ht="14.25" thickTop="1" thickBot="1" x14ac:dyDescent="0.25">
      <c r="A937" s="296" t="s">
        <v>0</v>
      </c>
      <c r="B937" s="298" t="s">
        <v>1</v>
      </c>
      <c r="C937" s="299"/>
      <c r="D937" s="298" t="s">
        <v>2</v>
      </c>
      <c r="E937" s="299"/>
      <c r="F937" s="298" t="s">
        <v>3</v>
      </c>
      <c r="G937" s="299"/>
      <c r="H937" s="298" t="s">
        <v>4</v>
      </c>
      <c r="I937" s="299"/>
      <c r="J937" s="298" t="s">
        <v>5</v>
      </c>
      <c r="K937" s="299"/>
      <c r="L937" s="298" t="s">
        <v>6</v>
      </c>
      <c r="M937" s="299"/>
      <c r="N937" s="298" t="s">
        <v>7</v>
      </c>
      <c r="O937" s="299"/>
      <c r="P937" s="298" t="s">
        <v>8</v>
      </c>
      <c r="Q937" s="299"/>
      <c r="R937" s="298" t="s">
        <v>9</v>
      </c>
      <c r="S937" s="299"/>
      <c r="T937" s="298" t="s">
        <v>10</v>
      </c>
      <c r="U937" s="299"/>
      <c r="V937" s="298" t="s">
        <v>11</v>
      </c>
      <c r="W937" s="299"/>
      <c r="X937" s="298" t="s">
        <v>12</v>
      </c>
      <c r="Y937" s="299"/>
      <c r="Z937" s="301" t="s">
        <v>40</v>
      </c>
      <c r="AA937" s="302"/>
      <c r="AB937" s="303" t="s">
        <v>41</v>
      </c>
      <c r="AC937" s="304"/>
      <c r="AE937" s="296" t="s">
        <v>0</v>
      </c>
      <c r="AF937" s="298" t="s">
        <v>1</v>
      </c>
      <c r="AG937" s="299"/>
      <c r="AH937" s="298" t="s">
        <v>2</v>
      </c>
      <c r="AI937" s="299"/>
      <c r="AJ937" s="298" t="s">
        <v>3</v>
      </c>
      <c r="AK937" s="299"/>
      <c r="AL937" s="298" t="s">
        <v>4</v>
      </c>
      <c r="AM937" s="299"/>
      <c r="AN937" s="298" t="s">
        <v>5</v>
      </c>
      <c r="AO937" s="299"/>
      <c r="AP937" s="298" t="s">
        <v>6</v>
      </c>
      <c r="AQ937" s="299"/>
      <c r="AR937" s="298" t="s">
        <v>7</v>
      </c>
      <c r="AS937" s="299"/>
      <c r="AT937" s="298" t="s">
        <v>8</v>
      </c>
      <c r="AU937" s="299"/>
      <c r="AV937" s="298" t="s">
        <v>9</v>
      </c>
      <c r="AW937" s="299"/>
      <c r="AX937" s="298" t="s">
        <v>10</v>
      </c>
      <c r="AY937" s="299"/>
      <c r="AZ937" s="298" t="s">
        <v>11</v>
      </c>
      <c r="BA937" s="299"/>
      <c r="BB937" s="298" t="s">
        <v>12</v>
      </c>
      <c r="BC937" s="299"/>
      <c r="BD937" s="301" t="s">
        <v>40</v>
      </c>
      <c r="BE937" s="302"/>
      <c r="BF937" s="303" t="s">
        <v>41</v>
      </c>
      <c r="BG937" s="304"/>
      <c r="BI937" s="296" t="s">
        <v>0</v>
      </c>
      <c r="BJ937" s="298" t="s">
        <v>1</v>
      </c>
      <c r="BK937" s="299"/>
      <c r="BL937" s="298" t="s">
        <v>2</v>
      </c>
      <c r="BM937" s="299"/>
      <c r="BN937" s="298" t="s">
        <v>3</v>
      </c>
      <c r="BO937" s="299"/>
      <c r="BP937" s="298" t="s">
        <v>4</v>
      </c>
      <c r="BQ937" s="299"/>
      <c r="BR937" s="298" t="s">
        <v>5</v>
      </c>
      <c r="BS937" s="299"/>
      <c r="BT937" s="298" t="s">
        <v>6</v>
      </c>
      <c r="BU937" s="299"/>
      <c r="BV937" s="298" t="s">
        <v>7</v>
      </c>
      <c r="BW937" s="299"/>
      <c r="BX937" s="298" t="s">
        <v>8</v>
      </c>
      <c r="BY937" s="299"/>
      <c r="BZ937" s="298" t="s">
        <v>9</v>
      </c>
      <c r="CA937" s="299"/>
      <c r="CB937" s="298" t="s">
        <v>10</v>
      </c>
      <c r="CC937" s="299"/>
      <c r="CD937" s="298" t="s">
        <v>11</v>
      </c>
      <c r="CE937" s="299"/>
      <c r="CF937" s="298" t="s">
        <v>12</v>
      </c>
      <c r="CG937" s="299"/>
      <c r="CH937" s="301" t="s">
        <v>40</v>
      </c>
      <c r="CI937" s="302"/>
      <c r="CJ937" s="298" t="s">
        <v>41</v>
      </c>
      <c r="CK937" s="299"/>
    </row>
    <row r="938" spans="1:89" ht="15" thickTop="1" thickBot="1" x14ac:dyDescent="0.3">
      <c r="A938" s="297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75" t="s">
        <v>14</v>
      </c>
      <c r="AC938" s="176" t="s">
        <v>15</v>
      </c>
      <c r="AE938" s="297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75" t="s">
        <v>14</v>
      </c>
      <c r="BG938" s="176" t="s">
        <v>15</v>
      </c>
      <c r="BI938" s="297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85"/>
      <c r="D939" s="126"/>
      <c r="E939" s="179"/>
      <c r="F939" s="125"/>
      <c r="G939" s="127"/>
      <c r="H939" s="126"/>
      <c r="I939" s="179"/>
      <c r="J939" s="125"/>
      <c r="K939" s="127"/>
      <c r="L939" s="126"/>
      <c r="M939" s="125"/>
      <c r="N939" s="178"/>
      <c r="O939" s="180"/>
      <c r="P939" s="125"/>
      <c r="Q939" s="127"/>
      <c r="R939" s="126"/>
      <c r="S939" s="179"/>
      <c r="T939" s="125"/>
      <c r="U939" s="127"/>
      <c r="V939" s="126"/>
      <c r="W939" s="179"/>
      <c r="X939" s="125"/>
      <c r="Y939" s="127"/>
      <c r="Z939" s="183"/>
      <c r="AA939" s="184"/>
      <c r="AB939" s="169">
        <f>B939+D939+F939+H939+J939+L939+N939+P939+R939+T939+V939+X939+Z939</f>
        <v>0</v>
      </c>
      <c r="AC939" s="170">
        <f>C939+E939+G939+I939+K939+M939+O939+Q939+S939+U939+W939+Y939+AA939</f>
        <v>0</v>
      </c>
      <c r="AE939" s="272" t="str">
        <f>$AE$9</f>
        <v>07:00 - 07:59</v>
      </c>
      <c r="AF939" s="125">
        <f>SUMIF($A$9:$A$32,$AE939,B$939:B$962)</f>
        <v>1878</v>
      </c>
      <c r="AG939" s="185">
        <f t="shared" ref="AG939:AV941" si="18320">SUMIF($A$9:$A$32,$AE939,C$939:C$962)</f>
        <v>693</v>
      </c>
      <c r="AH939" s="126">
        <f t="shared" si="18320"/>
        <v>694</v>
      </c>
      <c r="AI939" s="179">
        <f t="shared" si="18320"/>
        <v>589</v>
      </c>
      <c r="AJ939" s="125">
        <f t="shared" si="18320"/>
        <v>1850</v>
      </c>
      <c r="AK939" s="127">
        <f t="shared" si="18320"/>
        <v>872</v>
      </c>
      <c r="AL939" s="126">
        <f t="shared" si="18320"/>
        <v>2187</v>
      </c>
      <c r="AM939" s="179">
        <f t="shared" si="18320"/>
        <v>1285</v>
      </c>
      <c r="AN939" s="125">
        <f t="shared" si="18320"/>
        <v>178</v>
      </c>
      <c r="AO939" s="127">
        <f t="shared" si="18320"/>
        <v>601</v>
      </c>
      <c r="AP939" s="126">
        <f t="shared" si="18320"/>
        <v>528</v>
      </c>
      <c r="AQ939" s="125">
        <f t="shared" si="18320"/>
        <v>1681</v>
      </c>
      <c r="AR939" s="178">
        <f t="shared" si="18320"/>
        <v>1518</v>
      </c>
      <c r="AS939" s="180">
        <f t="shared" si="18320"/>
        <v>2596</v>
      </c>
      <c r="AT939" s="125">
        <f t="shared" si="18320"/>
        <v>1096</v>
      </c>
      <c r="AU939" s="127">
        <f t="shared" si="18320"/>
        <v>1129</v>
      </c>
      <c r="AV939" s="126">
        <f t="shared" si="18320"/>
        <v>1492</v>
      </c>
      <c r="AW939" s="179">
        <f t="shared" ref="AW939:BE941" si="18321">SUMIF($A$9:$A$32,$AE939,S$939:S$962)</f>
        <v>1093</v>
      </c>
      <c r="AX939" s="125">
        <f t="shared" si="18321"/>
        <v>166</v>
      </c>
      <c r="AY939" s="127">
        <f t="shared" si="18321"/>
        <v>680</v>
      </c>
      <c r="AZ939" s="126">
        <f t="shared" si="18321"/>
        <v>552</v>
      </c>
      <c r="BA939" s="179">
        <f t="shared" si="18321"/>
        <v>1337</v>
      </c>
      <c r="BB939" s="125">
        <f t="shared" si="18321"/>
        <v>968</v>
      </c>
      <c r="BC939" s="127">
        <f t="shared" si="18321"/>
        <v>834</v>
      </c>
      <c r="BD939" s="183">
        <f t="shared" si="18321"/>
        <v>1950</v>
      </c>
      <c r="BE939" s="184">
        <f t="shared" si="18321"/>
        <v>1471</v>
      </c>
      <c r="BF939" s="169">
        <f t="shared" ref="BF939:BG941" si="18322">SUMIF($A$9:$A$32,$AE939,AB$908:AB$931)</f>
        <v>5711</v>
      </c>
      <c r="BG939" s="170">
        <f t="shared" si="18322"/>
        <v>5339</v>
      </c>
      <c r="BI939" s="124" t="s">
        <v>16</v>
      </c>
      <c r="BJ939" s="128">
        <f>B939/B963</f>
        <v>0</v>
      </c>
      <c r="BK939" s="129">
        <f t="shared" ref="BK939" si="18323">C939/C963</f>
        <v>0</v>
      </c>
      <c r="BL939" s="130">
        <f t="shared" ref="BL939" si="18324">D939/D963</f>
        <v>0</v>
      </c>
      <c r="BM939" s="131">
        <f t="shared" ref="BM939" si="18325">E939/E963</f>
        <v>0</v>
      </c>
      <c r="BN939" s="128">
        <f t="shared" ref="BN939" si="18326">F939/F963</f>
        <v>0</v>
      </c>
      <c r="BO939" s="129">
        <f t="shared" ref="BO939" si="18327">G939/G963</f>
        <v>0</v>
      </c>
      <c r="BP939" s="130">
        <f t="shared" ref="BP939" si="18328">H939/H963</f>
        <v>0</v>
      </c>
      <c r="BQ939" s="131">
        <f t="shared" ref="BQ939" si="18329">I939/I963</f>
        <v>0</v>
      </c>
      <c r="BR939" s="128">
        <f t="shared" ref="BR939" si="18330">J939/J963</f>
        <v>0</v>
      </c>
      <c r="BS939" s="129">
        <f t="shared" ref="BS939" si="18331">K939/K963</f>
        <v>0</v>
      </c>
      <c r="BT939" s="130">
        <f t="shared" ref="BT939" si="18332">L939/L963</f>
        <v>0</v>
      </c>
      <c r="BU939" s="128">
        <f t="shared" ref="BU939" si="18333">M939/M963</f>
        <v>0</v>
      </c>
      <c r="BV939" s="132">
        <f t="shared" ref="BV939" si="18334">N939/N963</f>
        <v>0</v>
      </c>
      <c r="BW939" s="133">
        <f t="shared" ref="BW939" si="18335">O939/O963</f>
        <v>0</v>
      </c>
      <c r="BX939" s="128">
        <f t="shared" ref="BX939" si="18336">P939/P963</f>
        <v>0</v>
      </c>
      <c r="BY939" s="129">
        <f t="shared" ref="BY939" si="18337">Q939/Q963</f>
        <v>0</v>
      </c>
      <c r="BZ939" s="130">
        <f t="shared" ref="BZ939" si="18338">R939/R963</f>
        <v>0</v>
      </c>
      <c r="CA939" s="131">
        <f t="shared" ref="CA939" si="18339">S939/S963</f>
        <v>0</v>
      </c>
      <c r="CB939" s="128">
        <f t="shared" ref="CB939" si="18340">T939/T963</f>
        <v>0</v>
      </c>
      <c r="CC939" s="129">
        <f t="shared" ref="CC939" si="18341">U939/U963</f>
        <v>0</v>
      </c>
      <c r="CD939" s="130">
        <f t="shared" ref="CD939" si="18342">V939/V963</f>
        <v>0</v>
      </c>
      <c r="CE939" s="131">
        <f t="shared" ref="CE939" si="18343">W939/W963</f>
        <v>0</v>
      </c>
      <c r="CF939" s="128">
        <f t="shared" ref="CF939" si="18344">X939/X963</f>
        <v>0</v>
      </c>
      <c r="CG939" s="129">
        <f t="shared" ref="CG939" si="18345">Y939/Y963</f>
        <v>0</v>
      </c>
      <c r="CH939" s="130">
        <f t="shared" ref="CH939" si="18346">Z939/Z963</f>
        <v>0</v>
      </c>
      <c r="CI939" s="128">
        <f t="shared" ref="CI939" si="18347">AA939/AA963</f>
        <v>0</v>
      </c>
      <c r="CJ939" s="134">
        <f t="shared" ref="CJ939" si="18348">AB939/AB963</f>
        <v>0</v>
      </c>
      <c r="CK939" s="135">
        <f t="shared" ref="CK939" si="18349">AC939/AC963</f>
        <v>0</v>
      </c>
    </row>
    <row r="940" spans="1:89" x14ac:dyDescent="0.2">
      <c r="A940" s="136" t="s">
        <v>17</v>
      </c>
      <c r="B940" s="188">
        <v>359</v>
      </c>
      <c r="C940" s="189">
        <v>0</v>
      </c>
      <c r="D940" s="190">
        <v>187</v>
      </c>
      <c r="E940" s="191">
        <v>0</v>
      </c>
      <c r="F940" s="188">
        <v>632</v>
      </c>
      <c r="G940" s="192">
        <v>3</v>
      </c>
      <c r="H940" s="190">
        <v>495</v>
      </c>
      <c r="I940" s="191">
        <v>28</v>
      </c>
      <c r="J940" s="188">
        <v>11</v>
      </c>
      <c r="K940" s="192">
        <v>18</v>
      </c>
      <c r="L940" s="190">
        <v>26</v>
      </c>
      <c r="M940" s="188">
        <v>71</v>
      </c>
      <c r="N940" s="193">
        <v>193</v>
      </c>
      <c r="O940" s="194">
        <v>99</v>
      </c>
      <c r="P940" s="188">
        <v>47</v>
      </c>
      <c r="Q940" s="192">
        <v>51</v>
      </c>
      <c r="R940" s="190">
        <v>19</v>
      </c>
      <c r="S940" s="191">
        <v>26</v>
      </c>
      <c r="T940" s="188">
        <v>1</v>
      </c>
      <c r="U940" s="192">
        <v>0</v>
      </c>
      <c r="V940" s="190">
        <v>0</v>
      </c>
      <c r="W940" s="191">
        <v>0</v>
      </c>
      <c r="X940" s="188">
        <v>2</v>
      </c>
      <c r="Y940" s="192">
        <v>0</v>
      </c>
      <c r="Z940" s="190">
        <v>0</v>
      </c>
      <c r="AA940" s="188">
        <v>0</v>
      </c>
      <c r="AB940" s="171">
        <f t="shared" ref="AB940:AB962" si="18350">SUM(B940,D940,F940,H940,J940,L940,N940,P940,R940,T940,V940,X940,Z940)</f>
        <v>1972</v>
      </c>
      <c r="AC940" s="172">
        <f t="shared" ref="AC940:AC962" si="18351">SUM(C940,E940,G940,I940,K940,M940,O940,Q940,S940,U940,W940,Y940,AA940)</f>
        <v>296</v>
      </c>
      <c r="AE940" s="274" t="str">
        <f>$AE$10</f>
        <v>08:00 - 08:59</v>
      </c>
      <c r="AF940" s="125">
        <f>SUMIF($A$9:$A$32,$AE940,B$939:B$962)</f>
        <v>1585</v>
      </c>
      <c r="AG940" s="189">
        <f t="shared" si="18320"/>
        <v>647</v>
      </c>
      <c r="AH940" s="190">
        <f t="shared" si="18320"/>
        <v>466</v>
      </c>
      <c r="AI940" s="191">
        <f t="shared" si="18320"/>
        <v>521</v>
      </c>
      <c r="AJ940" s="275">
        <f t="shared" si="18320"/>
        <v>1606</v>
      </c>
      <c r="AK940" s="192">
        <f t="shared" si="18320"/>
        <v>719</v>
      </c>
      <c r="AL940" s="190">
        <f t="shared" si="18320"/>
        <v>1997</v>
      </c>
      <c r="AM940" s="191">
        <f t="shared" si="18320"/>
        <v>1205</v>
      </c>
      <c r="AN940" s="275">
        <f t="shared" si="18320"/>
        <v>142</v>
      </c>
      <c r="AO940" s="192">
        <f t="shared" si="18320"/>
        <v>541</v>
      </c>
      <c r="AP940" s="190">
        <f t="shared" si="18320"/>
        <v>375</v>
      </c>
      <c r="AQ940" s="275">
        <f t="shared" si="18320"/>
        <v>1510</v>
      </c>
      <c r="AR940" s="193">
        <f t="shared" si="18320"/>
        <v>1309</v>
      </c>
      <c r="AS940" s="194">
        <f t="shared" si="18320"/>
        <v>2172</v>
      </c>
      <c r="AT940" s="275">
        <f t="shared" si="18320"/>
        <v>876</v>
      </c>
      <c r="AU940" s="192">
        <f t="shared" si="18320"/>
        <v>910</v>
      </c>
      <c r="AV940" s="190">
        <f t="shared" si="18320"/>
        <v>1329</v>
      </c>
      <c r="AW940" s="191">
        <f t="shared" si="18321"/>
        <v>917</v>
      </c>
      <c r="AX940" s="275">
        <f t="shared" si="18321"/>
        <v>127</v>
      </c>
      <c r="AY940" s="192">
        <f t="shared" si="18321"/>
        <v>468</v>
      </c>
      <c r="AZ940" s="190">
        <f t="shared" si="18321"/>
        <v>409</v>
      </c>
      <c r="BA940" s="191">
        <f t="shared" si="18321"/>
        <v>1153</v>
      </c>
      <c r="BB940" s="275">
        <f t="shared" si="18321"/>
        <v>846</v>
      </c>
      <c r="BC940" s="192">
        <f t="shared" si="18321"/>
        <v>837</v>
      </c>
      <c r="BD940" s="190">
        <f t="shared" si="18321"/>
        <v>1875</v>
      </c>
      <c r="BE940" s="275">
        <f t="shared" si="18321"/>
        <v>1378</v>
      </c>
      <c r="BF940" s="171">
        <f t="shared" si="18322"/>
        <v>6524</v>
      </c>
      <c r="BG940" s="172">
        <f t="shared" si="18322"/>
        <v>6117</v>
      </c>
      <c r="BI940" s="136" t="s">
        <v>17</v>
      </c>
      <c r="BJ940" s="128">
        <f>B940/B963</f>
        <v>2.1295527346067149E-2</v>
      </c>
      <c r="BK940" s="129">
        <f t="shared" ref="BK940" si="18352">C940/C963</f>
        <v>0</v>
      </c>
      <c r="BL940" s="130">
        <f t="shared" ref="BL940" si="18353">D940/D963</f>
        <v>2.4288868684244708E-2</v>
      </c>
      <c r="BM940" s="131">
        <f t="shared" ref="BM940" si="18354">E940/E963</f>
        <v>0</v>
      </c>
      <c r="BN940" s="128">
        <f t="shared" ref="BN940" si="18355">F940/F963</f>
        <v>3.1824361750339897E-2</v>
      </c>
      <c r="BO940" s="129">
        <f t="shared" ref="BO940" si="18356">G940/G963</f>
        <v>1.7136002741760439E-4</v>
      </c>
      <c r="BP940" s="130">
        <f t="shared" ref="BP940" si="18357">H940/H963</f>
        <v>2.0081135902636917E-2</v>
      </c>
      <c r="BQ940" s="131">
        <f t="shared" ref="BQ940" si="18358">I940/I963</f>
        <v>1.1502279916197674E-3</v>
      </c>
      <c r="BR940" s="128">
        <f t="shared" ref="BR940" si="18359">J940/J963</f>
        <v>2.5864095932283094E-3</v>
      </c>
      <c r="BS940" s="129">
        <f t="shared" ref="BS940" si="18360">K940/K963</f>
        <v>4.24929178470255E-3</v>
      </c>
      <c r="BT940" s="130">
        <f t="shared" ref="BT940" si="18361">L940/L963</f>
        <v>2.0537124802527647E-3</v>
      </c>
      <c r="BU940" s="128">
        <f t="shared" ref="BU940" si="18362">M940/M963</f>
        <v>5.3939071640203605E-3</v>
      </c>
      <c r="BV940" s="132">
        <f t="shared" ref="BV940" si="18363">N940/N963</f>
        <v>7.7747341282629716E-3</v>
      </c>
      <c r="BW940" s="133">
        <f t="shared" ref="BW940" si="18364">O940/O963</f>
        <v>3.8688498964398765E-3</v>
      </c>
      <c r="BX940" s="128">
        <f t="shared" ref="BX940" si="18365">P940/P963</f>
        <v>3.8849396594478427E-3</v>
      </c>
      <c r="BY940" s="129">
        <f t="shared" ref="BY940" si="18366">Q940/Q963</f>
        <v>4.0444091990483747E-3</v>
      </c>
      <c r="BZ940" s="130">
        <f t="shared" ref="BZ940" si="18367">R940/R963</f>
        <v>1.1667178385016887E-3</v>
      </c>
      <c r="CA940" s="131">
        <f t="shared" ref="CA940" si="18368">S940/S963</f>
        <v>1.5443098123069613E-3</v>
      </c>
      <c r="CB940" s="128">
        <f t="shared" ref="CB940" si="18369">T940/T963</f>
        <v>2.6385224274406332E-4</v>
      </c>
      <c r="CC940" s="129">
        <f t="shared" ref="CC940" si="18370">U940/U963</f>
        <v>0</v>
      </c>
      <c r="CD940" s="130">
        <f t="shared" ref="CD940" si="18371">V940/V963</f>
        <v>0</v>
      </c>
      <c r="CE940" s="131">
        <f t="shared" ref="CE940" si="18372">W940/W963</f>
        <v>0</v>
      </c>
      <c r="CF940" s="128">
        <f t="shared" ref="CF940" si="18373">X940/X963</f>
        <v>1.7523876281433454E-4</v>
      </c>
      <c r="CG940" s="129">
        <f t="shared" ref="CG940" si="18374">Y940/Y963</f>
        <v>0</v>
      </c>
      <c r="CH940" s="130">
        <f t="shared" ref="CH940" si="18375">Z940/Z963</f>
        <v>0</v>
      </c>
      <c r="CI940" s="128">
        <f t="shared" ref="CI940" si="18376">AA940/AA963</f>
        <v>0</v>
      </c>
      <c r="CJ940" s="134">
        <f t="shared" ref="CJ940" si="18377">AB940/AB963</f>
        <v>1.0266662501692021E-2</v>
      </c>
      <c r="CK940" s="135">
        <f t="shared" ref="CK940" si="18378">AC940/AC963</f>
        <v>1.5439101611195436E-3</v>
      </c>
    </row>
    <row r="941" spans="1:89" ht="13.5" thickBot="1" x14ac:dyDescent="0.25">
      <c r="A941" s="145" t="s">
        <v>18</v>
      </c>
      <c r="B941" s="195">
        <v>1118</v>
      </c>
      <c r="C941" s="196">
        <v>0</v>
      </c>
      <c r="D941" s="197">
        <v>769</v>
      </c>
      <c r="E941" s="198">
        <v>98</v>
      </c>
      <c r="F941" s="195">
        <v>2062</v>
      </c>
      <c r="G941" s="199">
        <v>208</v>
      </c>
      <c r="H941" s="197">
        <v>1647</v>
      </c>
      <c r="I941" s="198">
        <v>383</v>
      </c>
      <c r="J941" s="195">
        <v>73</v>
      </c>
      <c r="K941" s="199">
        <v>171</v>
      </c>
      <c r="L941" s="197">
        <v>179</v>
      </c>
      <c r="M941" s="195">
        <v>562</v>
      </c>
      <c r="N941" s="200">
        <v>929</v>
      </c>
      <c r="O941" s="201">
        <v>1303</v>
      </c>
      <c r="P941" s="195">
        <v>418</v>
      </c>
      <c r="Q941" s="199">
        <v>732</v>
      </c>
      <c r="R941" s="197">
        <v>560</v>
      </c>
      <c r="S941" s="198">
        <v>800</v>
      </c>
      <c r="T941" s="195">
        <v>33</v>
      </c>
      <c r="U941" s="199">
        <v>411</v>
      </c>
      <c r="V941" s="197">
        <v>295</v>
      </c>
      <c r="W941" s="198">
        <v>1039</v>
      </c>
      <c r="X941" s="195">
        <v>569</v>
      </c>
      <c r="Y941" s="199">
        <v>529</v>
      </c>
      <c r="Z941" s="197">
        <v>1309</v>
      </c>
      <c r="AA941" s="195">
        <v>928</v>
      </c>
      <c r="AB941" s="171">
        <f t="shared" si="18350"/>
        <v>9961</v>
      </c>
      <c r="AC941" s="172">
        <f t="shared" si="18351"/>
        <v>7164</v>
      </c>
      <c r="AE941" s="272">
        <f>$AE$11</f>
        <v>0</v>
      </c>
      <c r="AF941" s="125">
        <f>SUMIF($A$9:$A$32,$AE941,B$939:B$962)</f>
        <v>0</v>
      </c>
      <c r="AG941" s="196">
        <f t="shared" si="18320"/>
        <v>0</v>
      </c>
      <c r="AH941" s="197">
        <f t="shared" si="18320"/>
        <v>0</v>
      </c>
      <c r="AI941" s="198">
        <f t="shared" si="18320"/>
        <v>0</v>
      </c>
      <c r="AJ941" s="195">
        <f t="shared" si="18320"/>
        <v>0</v>
      </c>
      <c r="AK941" s="199">
        <f t="shared" si="18320"/>
        <v>0</v>
      </c>
      <c r="AL941" s="197">
        <f t="shared" si="18320"/>
        <v>0</v>
      </c>
      <c r="AM941" s="198">
        <f t="shared" si="18320"/>
        <v>0</v>
      </c>
      <c r="AN941" s="195">
        <f t="shared" si="18320"/>
        <v>0</v>
      </c>
      <c r="AO941" s="199">
        <f t="shared" si="18320"/>
        <v>0</v>
      </c>
      <c r="AP941" s="197">
        <f t="shared" si="18320"/>
        <v>0</v>
      </c>
      <c r="AQ941" s="195">
        <f t="shared" si="18320"/>
        <v>0</v>
      </c>
      <c r="AR941" s="200">
        <f t="shared" si="18320"/>
        <v>0</v>
      </c>
      <c r="AS941" s="201">
        <f t="shared" si="18320"/>
        <v>0</v>
      </c>
      <c r="AT941" s="195">
        <f t="shared" si="18320"/>
        <v>0</v>
      </c>
      <c r="AU941" s="199">
        <f t="shared" si="18320"/>
        <v>0</v>
      </c>
      <c r="AV941" s="197">
        <f t="shared" si="18320"/>
        <v>0</v>
      </c>
      <c r="AW941" s="198">
        <f t="shared" si="18321"/>
        <v>0</v>
      </c>
      <c r="AX941" s="195">
        <f t="shared" si="18321"/>
        <v>0</v>
      </c>
      <c r="AY941" s="199">
        <f t="shared" si="18321"/>
        <v>0</v>
      </c>
      <c r="AZ941" s="197">
        <f t="shared" si="18321"/>
        <v>0</v>
      </c>
      <c r="BA941" s="198">
        <f t="shared" si="18321"/>
        <v>0</v>
      </c>
      <c r="BB941" s="195">
        <f t="shared" si="18321"/>
        <v>0</v>
      </c>
      <c r="BC941" s="199">
        <f t="shared" si="18321"/>
        <v>0</v>
      </c>
      <c r="BD941" s="197">
        <f t="shared" si="18321"/>
        <v>0</v>
      </c>
      <c r="BE941" s="195">
        <f t="shared" si="18321"/>
        <v>0</v>
      </c>
      <c r="BF941" s="171">
        <f t="shared" si="18322"/>
        <v>0</v>
      </c>
      <c r="BG941" s="172">
        <f t="shared" si="18322"/>
        <v>0</v>
      </c>
      <c r="BI941" s="145" t="s">
        <v>18</v>
      </c>
      <c r="BJ941" s="128">
        <f>B941/B963</f>
        <v>6.6318661762961209E-2</v>
      </c>
      <c r="BK941" s="129">
        <f t="shared" ref="BK941" si="18379">C941/C963</f>
        <v>0</v>
      </c>
      <c r="BL941" s="130">
        <f t="shared" ref="BL941" si="18380">D941/D963</f>
        <v>9.9883101701519678E-2</v>
      </c>
      <c r="BM941" s="131">
        <f t="shared" ref="BM941" si="18381">E941/E963</f>
        <v>1.3180901143241426E-2</v>
      </c>
      <c r="BN941" s="128">
        <f t="shared" ref="BN941" si="18382">F941/F963</f>
        <v>0.10383201571076087</v>
      </c>
      <c r="BO941" s="129">
        <f t="shared" ref="BO941" si="18383">G941/G963</f>
        <v>1.1880961900953904E-2</v>
      </c>
      <c r="BP941" s="130">
        <f t="shared" ref="BP941" si="18384">H941/H963</f>
        <v>6.6815415821501009E-2</v>
      </c>
      <c r="BQ941" s="131">
        <f t="shared" ref="BQ941" si="18385">I941/I963</f>
        <v>1.5733475742513249E-2</v>
      </c>
      <c r="BR941" s="128">
        <f t="shared" ref="BR941" si="18386">J941/J963</f>
        <v>1.7164354573242419E-2</v>
      </c>
      <c r="BS941" s="129">
        <f t="shared" ref="BS941" si="18387">K941/K963</f>
        <v>4.0368271954674219E-2</v>
      </c>
      <c r="BT941" s="130">
        <f t="shared" ref="BT941" si="18388">L941/L963</f>
        <v>1.4139020537124803E-2</v>
      </c>
      <c r="BU941" s="128">
        <f t="shared" ref="BU941" si="18389">M941/M963</f>
        <v>4.2695434171541445E-2</v>
      </c>
      <c r="BV941" s="132">
        <f t="shared" ref="BV941" si="18390">N941/N963</f>
        <v>3.7423461166612958E-2</v>
      </c>
      <c r="BW941" s="133">
        <f t="shared" ref="BW941" si="18391">O941/O963</f>
        <v>5.0920317323850092E-2</v>
      </c>
      <c r="BX941" s="128">
        <f t="shared" ref="BX941" si="18392">P941/P963</f>
        <v>3.4551165481897836E-2</v>
      </c>
      <c r="BY941" s="129">
        <f t="shared" ref="BY941" si="18393">Q941/Q963</f>
        <v>5.8049167327517845E-2</v>
      </c>
      <c r="BZ941" s="130">
        <f t="shared" ref="BZ941" si="18394">R941/R963</f>
        <v>3.4387473134786614E-2</v>
      </c>
      <c r="CA941" s="131">
        <f t="shared" ref="CA941" si="18395">S941/S963</f>
        <v>4.7517224994060345E-2</v>
      </c>
      <c r="CB941" s="128">
        <f t="shared" ref="CB941" si="18396">T941/T963</f>
        <v>8.707124010554089E-3</v>
      </c>
      <c r="CC941" s="129">
        <f t="shared" ref="CC941" si="18397">U941/U963</f>
        <v>9.1211717709720377E-2</v>
      </c>
      <c r="CD941" s="130">
        <f t="shared" ref="CD941" si="18398">V941/V963</f>
        <v>2.2900170780934637E-2</v>
      </c>
      <c r="CE941" s="131">
        <f t="shared" ref="CE941" si="18399">W941/W963</f>
        <v>6.8207181776406486E-2</v>
      </c>
      <c r="CF941" s="128">
        <f t="shared" ref="CF941" si="18400">X941/X963</f>
        <v>4.9855428020678175E-2</v>
      </c>
      <c r="CG941" s="129">
        <f t="shared" ref="CG941" si="18401">Y941/Y963</f>
        <v>7.0997181586364241E-2</v>
      </c>
      <c r="CH941" s="130">
        <f t="shared" ref="CH941" si="18402">Z941/Z963</f>
        <v>5.2767364050469626E-2</v>
      </c>
      <c r="CI941" s="128">
        <f t="shared" ref="CI941" si="18403">AA941/AA963</f>
        <v>3.441243000704565E-2</v>
      </c>
      <c r="CJ941" s="134">
        <f t="shared" ref="CJ941" si="18404">AB941/AB963</f>
        <v>5.1859140557481857E-2</v>
      </c>
      <c r="CK941" s="135">
        <f t="shared" ref="CK941" si="18405">AC941/AC963</f>
        <v>3.7366798629258138E-2</v>
      </c>
    </row>
    <row r="942" spans="1:89" ht="14.25" thickTop="1" thickBot="1" x14ac:dyDescent="0.25">
      <c r="A942" s="136" t="s">
        <v>19</v>
      </c>
      <c r="B942" s="188">
        <v>1616</v>
      </c>
      <c r="C942" s="189">
        <v>561</v>
      </c>
      <c r="D942" s="190">
        <v>688</v>
      </c>
      <c r="E942" s="191">
        <v>457</v>
      </c>
      <c r="F942" s="188">
        <v>1947</v>
      </c>
      <c r="G942" s="192">
        <v>584</v>
      </c>
      <c r="H942" s="190">
        <v>2134</v>
      </c>
      <c r="I942" s="191">
        <v>863</v>
      </c>
      <c r="J942" s="188">
        <v>147</v>
      </c>
      <c r="K942" s="192">
        <v>365</v>
      </c>
      <c r="L942" s="190">
        <v>309</v>
      </c>
      <c r="M942" s="188">
        <v>1165</v>
      </c>
      <c r="N942" s="193">
        <v>1386</v>
      </c>
      <c r="O942" s="194">
        <v>2183</v>
      </c>
      <c r="P942" s="188">
        <v>803</v>
      </c>
      <c r="Q942" s="192">
        <v>1109</v>
      </c>
      <c r="R942" s="190">
        <v>1110</v>
      </c>
      <c r="S942" s="191">
        <v>1202</v>
      </c>
      <c r="T942" s="188">
        <v>97</v>
      </c>
      <c r="U942" s="192">
        <v>636</v>
      </c>
      <c r="V942" s="190">
        <v>431</v>
      </c>
      <c r="W942" s="191">
        <v>1581</v>
      </c>
      <c r="X942" s="188">
        <v>837</v>
      </c>
      <c r="Y942" s="192">
        <v>784</v>
      </c>
      <c r="Z942" s="190">
        <v>1766</v>
      </c>
      <c r="AA942" s="188">
        <v>1554</v>
      </c>
      <c r="AB942" s="171">
        <f t="shared" si="18350"/>
        <v>13271</v>
      </c>
      <c r="AC942" s="172">
        <f t="shared" si="18351"/>
        <v>13044</v>
      </c>
      <c r="AE942" s="266" t="s">
        <v>13</v>
      </c>
      <c r="AF942" s="20">
        <f t="shared" ref="AF942:BG942" si="18406">SUM(AF939:AF941)</f>
        <v>3463</v>
      </c>
      <c r="AG942" s="21">
        <f t="shared" si="18406"/>
        <v>1340</v>
      </c>
      <c r="AH942" s="20">
        <f t="shared" si="18406"/>
        <v>1160</v>
      </c>
      <c r="AI942" s="21">
        <f t="shared" si="18406"/>
        <v>1110</v>
      </c>
      <c r="AJ942" s="20">
        <f t="shared" si="18406"/>
        <v>3456</v>
      </c>
      <c r="AK942" s="21">
        <f t="shared" si="18406"/>
        <v>1591</v>
      </c>
      <c r="AL942" s="20">
        <f t="shared" si="18406"/>
        <v>4184</v>
      </c>
      <c r="AM942" s="21">
        <f t="shared" si="18406"/>
        <v>2490</v>
      </c>
      <c r="AN942" s="20">
        <f t="shared" si="18406"/>
        <v>320</v>
      </c>
      <c r="AO942" s="21">
        <f t="shared" si="18406"/>
        <v>1142</v>
      </c>
      <c r="AP942" s="20">
        <f t="shared" si="18406"/>
        <v>903</v>
      </c>
      <c r="AQ942" s="21">
        <f t="shared" si="18406"/>
        <v>3191</v>
      </c>
      <c r="AR942" s="20">
        <f t="shared" si="18406"/>
        <v>2827</v>
      </c>
      <c r="AS942" s="21">
        <f t="shared" si="18406"/>
        <v>4768</v>
      </c>
      <c r="AT942" s="20">
        <f t="shared" si="18406"/>
        <v>1972</v>
      </c>
      <c r="AU942" s="21">
        <f t="shared" si="18406"/>
        <v>2039</v>
      </c>
      <c r="AV942" s="20">
        <f t="shared" si="18406"/>
        <v>2821</v>
      </c>
      <c r="AW942" s="21">
        <f t="shared" si="18406"/>
        <v>2010</v>
      </c>
      <c r="AX942" s="20">
        <f t="shared" si="18406"/>
        <v>293</v>
      </c>
      <c r="AY942" s="21">
        <f t="shared" si="18406"/>
        <v>1148</v>
      </c>
      <c r="AZ942" s="20">
        <f t="shared" si="18406"/>
        <v>961</v>
      </c>
      <c r="BA942" s="21">
        <f t="shared" si="18406"/>
        <v>2490</v>
      </c>
      <c r="BB942" s="20">
        <f t="shared" si="18406"/>
        <v>1814</v>
      </c>
      <c r="BC942" s="21">
        <f t="shared" si="18406"/>
        <v>1671</v>
      </c>
      <c r="BD942" s="20">
        <f t="shared" si="18406"/>
        <v>3825</v>
      </c>
      <c r="BE942" s="21">
        <f t="shared" si="18406"/>
        <v>2849</v>
      </c>
      <c r="BF942" s="173">
        <f t="shared" si="18406"/>
        <v>12235</v>
      </c>
      <c r="BG942" s="174">
        <f t="shared" si="18406"/>
        <v>11456</v>
      </c>
      <c r="BI942" s="136" t="s">
        <v>19</v>
      </c>
      <c r="BJ942" s="128">
        <f>B942/B963</f>
        <v>9.5859532566140701E-2</v>
      </c>
      <c r="BK942" s="129">
        <f t="shared" ref="BK942" si="18407">C942/C963</f>
        <v>3.5405490691069741E-2</v>
      </c>
      <c r="BL942" s="130">
        <f t="shared" ref="BL942" si="18408">D942/D963</f>
        <v>8.9362254838290689E-2</v>
      </c>
      <c r="BM942" s="131">
        <f t="shared" ref="BM942" si="18409">E942/E963</f>
        <v>6.1466039004707464E-2</v>
      </c>
      <c r="BN942" s="128">
        <f t="shared" ref="BN942" si="18410">F942/F963</f>
        <v>9.804119039226547E-2</v>
      </c>
      <c r="BO942" s="129">
        <f t="shared" ref="BO942" si="18411">G942/G963</f>
        <v>3.3358085337293654E-2</v>
      </c>
      <c r="BP942" s="130">
        <f t="shared" ref="BP942" si="18412">H942/H963</f>
        <v>8.6572008113590268E-2</v>
      </c>
      <c r="BQ942" s="131">
        <f t="shared" ref="BQ942" si="18413">I942/I963</f>
        <v>3.5451669884566404E-2</v>
      </c>
      <c r="BR942" s="128">
        <f t="shared" ref="BR942" si="18414">J942/J963</f>
        <v>3.4563837291323771E-2</v>
      </c>
      <c r="BS942" s="129">
        <f t="shared" ref="BS942" si="18415">K942/K963</f>
        <v>8.6166194523135037E-2</v>
      </c>
      <c r="BT942" s="130">
        <f t="shared" ref="BT942" si="18416">L942/L963</f>
        <v>2.4407582938388624E-2</v>
      </c>
      <c r="BU942" s="128">
        <f t="shared" ref="BU942" si="18417">M942/M963</f>
        <v>8.8505659803996051E-2</v>
      </c>
      <c r="BV942" s="132">
        <f t="shared" ref="BV942" si="18418">N942/N963</f>
        <v>5.5833064776023206E-2</v>
      </c>
      <c r="BW942" s="133">
        <f t="shared" ref="BW942" si="18419">O942/O963</f>
        <v>8.5310094181093435E-2</v>
      </c>
      <c r="BX942" s="128">
        <f t="shared" ref="BX942" si="18420">P942/P963</f>
        <v>6.6374607373119524E-2</v>
      </c>
      <c r="BY942" s="129">
        <f t="shared" ref="BY942" si="18421">Q942/Q963</f>
        <v>8.7946074544012695E-2</v>
      </c>
      <c r="BZ942" s="130">
        <f t="shared" ref="BZ942" si="18422">R942/R963</f>
        <v>6.8160884249309175E-2</v>
      </c>
      <c r="CA942" s="131">
        <f t="shared" ref="CA942" si="18423">S942/S963</f>
        <v>7.1394630553575672E-2</v>
      </c>
      <c r="CB942" s="128">
        <f t="shared" ref="CB942" si="18424">T942/T963</f>
        <v>2.5593667546174141E-2</v>
      </c>
      <c r="CC942" s="129">
        <f t="shared" ref="CC942" si="18425">U942/U963</f>
        <v>0.1411451398135819</v>
      </c>
      <c r="CD942" s="130">
        <f t="shared" ref="CD942" si="18426">V942/V963</f>
        <v>3.3457537649433315E-2</v>
      </c>
      <c r="CE942" s="131">
        <f t="shared" ref="CE942" si="18427">W942/W963</f>
        <v>0.10378782905534038</v>
      </c>
      <c r="CF942" s="128">
        <f t="shared" ref="CF942" si="18428">X942/X963</f>
        <v>7.3337422237799002E-2</v>
      </c>
      <c r="CG942" s="129">
        <f t="shared" ref="CG942" si="18429">Y942/Y963</f>
        <v>0.1052207757348007</v>
      </c>
      <c r="CH942" s="130">
        <f t="shared" ref="CH942" si="18430">Z942/Z963</f>
        <v>7.1189583585278354E-2</v>
      </c>
      <c r="CI942" s="128">
        <f t="shared" ref="CI942" si="18431">AA942/AA963</f>
        <v>5.7625987317832909E-2</v>
      </c>
      <c r="CJ942" s="134">
        <f t="shared" ref="CJ942" si="18432">AB942/AB963</f>
        <v>6.9091723154135296E-2</v>
      </c>
      <c r="CK942" s="135">
        <f t="shared" ref="CK942" si="18433">AC942/AC963</f>
        <v>6.803636534338961E-2</v>
      </c>
    </row>
    <row r="943" spans="1:89" ht="13.5" thickTop="1" x14ac:dyDescent="0.2">
      <c r="A943" s="145" t="s">
        <v>20</v>
      </c>
      <c r="B943" s="195">
        <v>1878</v>
      </c>
      <c r="C943" s="196">
        <v>693</v>
      </c>
      <c r="D943" s="197">
        <v>694</v>
      </c>
      <c r="E943" s="198">
        <v>589</v>
      </c>
      <c r="F943" s="195">
        <v>1850</v>
      </c>
      <c r="G943" s="199">
        <v>872</v>
      </c>
      <c r="H943" s="197">
        <v>2187</v>
      </c>
      <c r="I943" s="198">
        <v>1285</v>
      </c>
      <c r="J943" s="195">
        <v>178</v>
      </c>
      <c r="K943" s="199">
        <v>601</v>
      </c>
      <c r="L943" s="197">
        <v>528</v>
      </c>
      <c r="M943" s="195">
        <v>1681</v>
      </c>
      <c r="N943" s="200">
        <v>1518</v>
      </c>
      <c r="O943" s="201">
        <v>2596</v>
      </c>
      <c r="P943" s="195">
        <v>1096</v>
      </c>
      <c r="Q943" s="199">
        <v>1129</v>
      </c>
      <c r="R943" s="197">
        <v>1492</v>
      </c>
      <c r="S943" s="198">
        <v>1093</v>
      </c>
      <c r="T943" s="195">
        <v>166</v>
      </c>
      <c r="U943" s="199">
        <v>680</v>
      </c>
      <c r="V943" s="197">
        <v>552</v>
      </c>
      <c r="W943" s="198">
        <v>1337</v>
      </c>
      <c r="X943" s="195">
        <v>968</v>
      </c>
      <c r="Y943" s="199">
        <v>834</v>
      </c>
      <c r="Z943" s="197">
        <v>1950</v>
      </c>
      <c r="AA943" s="195">
        <v>1471</v>
      </c>
      <c r="AB943" s="171">
        <f t="shared" si="18350"/>
        <v>15057</v>
      </c>
      <c r="AC943" s="172">
        <f t="shared" si="18351"/>
        <v>14861</v>
      </c>
      <c r="BI943" s="145" t="s">
        <v>20</v>
      </c>
      <c r="BJ943" s="128">
        <f>B943/B963</f>
        <v>0.11140111519753233</v>
      </c>
      <c r="BK943" s="129">
        <f t="shared" ref="BK943" si="18434">C943/C963</f>
        <v>4.3736194383086145E-2</v>
      </c>
      <c r="BL943" s="130">
        <f t="shared" ref="BL943" si="18435">D943/D963</f>
        <v>9.01415768281595E-2</v>
      </c>
      <c r="BM943" s="131">
        <f t="shared" ref="BM943" si="18436">E943/E963</f>
        <v>7.9219905850706124E-2</v>
      </c>
      <c r="BN943" s="128">
        <f t="shared" ref="BN943" si="18437">F943/F963</f>
        <v>9.3156755123621537E-2</v>
      </c>
      <c r="BO943" s="129">
        <f t="shared" ref="BO943" si="18438">G943/G963</f>
        <v>4.9808647969383675E-2</v>
      </c>
      <c r="BP943" s="130">
        <f t="shared" ref="BP943" si="18439">H943/H963</f>
        <v>8.8722109533468554E-2</v>
      </c>
      <c r="BQ943" s="131">
        <f t="shared" ref="BQ943" si="18440">I943/I963</f>
        <v>5.2787248901121471E-2</v>
      </c>
      <c r="BR943" s="128">
        <f t="shared" ref="BR943" si="18441">J943/J963</f>
        <v>4.1852809781330824E-2</v>
      </c>
      <c r="BS943" s="129">
        <f t="shared" ref="BS943" si="18442">K943/K963</f>
        <v>0.14187913125590179</v>
      </c>
      <c r="BT943" s="130">
        <f t="shared" ref="BT943" si="18443">L943/L963</f>
        <v>4.1706161137440759E-2</v>
      </c>
      <c r="BU943" s="128">
        <f t="shared" ref="BU943" si="18444">M943/M963</f>
        <v>0.12770644989743979</v>
      </c>
      <c r="BV943" s="132">
        <f t="shared" ref="BV943" si="18445">N943/N963</f>
        <v>6.1150499516596839E-2</v>
      </c>
      <c r="BW943" s="133">
        <f t="shared" ref="BW943" si="18446">O943/O963</f>
        <v>0.10144984172886787</v>
      </c>
      <c r="BX943" s="128">
        <f t="shared" ref="BX943" si="18447">P943/P963</f>
        <v>9.059348652669863E-2</v>
      </c>
      <c r="BY943" s="129">
        <f t="shared" ref="BY943" si="18448">Q943/Q963</f>
        <v>8.9532117367168915E-2</v>
      </c>
      <c r="BZ943" s="130">
        <f t="shared" ref="BZ943" si="18449">R943/R963</f>
        <v>9.1618053423395768E-2</v>
      </c>
      <c r="CA943" s="131">
        <f t="shared" ref="CA943" si="18450">S943/S963</f>
        <v>6.4920408648134947E-2</v>
      </c>
      <c r="CB943" s="128">
        <f t="shared" ref="CB943" si="18451">T943/T963</f>
        <v>4.3799472295514515E-2</v>
      </c>
      <c r="CC943" s="129">
        <f t="shared" ref="CC943" si="18452">U943/U963</f>
        <v>0.15090989791389259</v>
      </c>
      <c r="CD943" s="130">
        <f t="shared" ref="CD943" si="18453">V943/V963</f>
        <v>4.2850489054494643E-2</v>
      </c>
      <c r="CE943" s="131">
        <f t="shared" ref="CE943" si="18454">W943/W963</f>
        <v>8.7769973084750208E-2</v>
      </c>
      <c r="CF943" s="128">
        <f t="shared" ref="CF943" si="18455">X943/X963</f>
        <v>8.4815561202137915E-2</v>
      </c>
      <c r="CG943" s="129">
        <f t="shared" ref="CG943" si="18456">Y943/Y963</f>
        <v>0.11193128439135687</v>
      </c>
      <c r="CH943" s="130">
        <f t="shared" ref="CH943" si="18457">Z943/Z963</f>
        <v>7.8606844842181639E-2</v>
      </c>
      <c r="CI943" s="128">
        <f t="shared" ref="CI943" si="18458">AA943/AA963</f>
        <v>5.4548151444357922E-2</v>
      </c>
      <c r="CJ943" s="134">
        <f t="shared" ref="CJ943" si="18459">AB943/AB963</f>
        <v>7.8390029050698154E-2</v>
      </c>
      <c r="CK943" s="135">
        <f t="shared" ref="CK943" si="18460">AC943/AC963</f>
        <v>7.751367873107276E-2</v>
      </c>
    </row>
    <row r="944" spans="1:89" ht="13.5" thickBot="1" x14ac:dyDescent="0.25">
      <c r="A944" s="136" t="s">
        <v>21</v>
      </c>
      <c r="B944" s="188">
        <v>1585</v>
      </c>
      <c r="C944" s="189">
        <v>647</v>
      </c>
      <c r="D944" s="190">
        <v>466</v>
      </c>
      <c r="E944" s="191">
        <v>521</v>
      </c>
      <c r="F944" s="188">
        <v>1606</v>
      </c>
      <c r="G944" s="192">
        <v>719</v>
      </c>
      <c r="H944" s="190">
        <v>1997</v>
      </c>
      <c r="I944" s="191">
        <v>1205</v>
      </c>
      <c r="J944" s="188">
        <v>142</v>
      </c>
      <c r="K944" s="192">
        <v>541</v>
      </c>
      <c r="L944" s="190">
        <v>375</v>
      </c>
      <c r="M944" s="188">
        <v>1510</v>
      </c>
      <c r="N944" s="193">
        <v>1309</v>
      </c>
      <c r="O944" s="194">
        <v>2172</v>
      </c>
      <c r="P944" s="188">
        <v>876</v>
      </c>
      <c r="Q944" s="192">
        <v>910</v>
      </c>
      <c r="R944" s="190">
        <v>1329</v>
      </c>
      <c r="S944" s="191">
        <v>917</v>
      </c>
      <c r="T944" s="188">
        <v>127</v>
      </c>
      <c r="U944" s="192">
        <v>468</v>
      </c>
      <c r="V944" s="190">
        <v>409</v>
      </c>
      <c r="W944" s="191">
        <v>1153</v>
      </c>
      <c r="X944" s="188">
        <v>846</v>
      </c>
      <c r="Y944" s="192">
        <v>837</v>
      </c>
      <c r="Z944" s="190">
        <v>1875</v>
      </c>
      <c r="AA944" s="188">
        <v>1378</v>
      </c>
      <c r="AB944" s="171">
        <f t="shared" si="18350"/>
        <v>12942</v>
      </c>
      <c r="AC944" s="172">
        <f t="shared" si="18351"/>
        <v>12978</v>
      </c>
      <c r="AE944" s="269" t="s">
        <v>85</v>
      </c>
      <c r="BI944" s="136" t="s">
        <v>21</v>
      </c>
      <c r="BJ944" s="128">
        <f>B944/B963</f>
        <v>9.402064301815162E-2</v>
      </c>
      <c r="BK944" s="129">
        <f t="shared" ref="BK944" si="18461">C944/C963</f>
        <v>4.0833070369201641E-2</v>
      </c>
      <c r="BL944" s="130">
        <f t="shared" ref="BL944" si="18462">D944/D963</f>
        <v>6.0527341213144563E-2</v>
      </c>
      <c r="BM944" s="131">
        <f t="shared" ref="BM944" si="18463">E944/E963</f>
        <v>7.0073974445191659E-2</v>
      </c>
      <c r="BN944" s="128">
        <f t="shared" ref="BN944" si="18464">F944/F963</f>
        <v>8.08701344478574E-2</v>
      </c>
      <c r="BO944" s="129">
        <f t="shared" ref="BO944" si="18465">G944/G963</f>
        <v>4.1069286571085849E-2</v>
      </c>
      <c r="BP944" s="130">
        <f t="shared" ref="BP944" si="18466">H944/H963</f>
        <v>8.1014198782961455E-2</v>
      </c>
      <c r="BQ944" s="131">
        <f t="shared" ref="BQ944" si="18467">I944/I963</f>
        <v>4.9500883210779278E-2</v>
      </c>
      <c r="BR944" s="128">
        <f t="shared" ref="BR944" si="18468">J944/J963</f>
        <v>3.3388196567129089E-2</v>
      </c>
      <c r="BS944" s="129">
        <f t="shared" ref="BS944" si="18469">K944/K963</f>
        <v>0.12771482530689329</v>
      </c>
      <c r="BT944" s="130">
        <f t="shared" ref="BT944" si="18470">L944/L963</f>
        <v>2.9620853080568721E-2</v>
      </c>
      <c r="BU944" s="128">
        <f t="shared" ref="BU944" si="18471">M944/M963</f>
        <v>0.11471549038972878</v>
      </c>
      <c r="BV944" s="132">
        <f t="shared" ref="BV944" si="18472">N944/N963</f>
        <v>5.2731227844021913E-2</v>
      </c>
      <c r="BW944" s="133">
        <f t="shared" ref="BW944" si="18473">O944/O963</f>
        <v>8.4880221970377895E-2</v>
      </c>
      <c r="BX944" s="128">
        <f t="shared" ref="BX944" si="18474">P944/P963</f>
        <v>7.2408662588857656E-2</v>
      </c>
      <c r="BY944" s="129">
        <f t="shared" ref="BY944" si="18475">Q944/Q963</f>
        <v>7.2164948453608241E-2</v>
      </c>
      <c r="BZ944" s="130">
        <f t="shared" ref="BZ944" si="18476">R944/R963</f>
        <v>8.1608842493091804E-2</v>
      </c>
      <c r="CA944" s="131">
        <f t="shared" ref="CA944" si="18477">S944/S963</f>
        <v>5.4466619149441675E-2</v>
      </c>
      <c r="CB944" s="128">
        <f t="shared" ref="CB944" si="18478">T944/T963</f>
        <v>3.3509234828496041E-2</v>
      </c>
      <c r="CC944" s="129">
        <f t="shared" ref="CC944" si="18479">U944/U963</f>
        <v>0.10386151797603196</v>
      </c>
      <c r="CD944" s="130">
        <f t="shared" ref="CD944" si="18480">V944/V963</f>
        <v>3.1749728303058534E-2</v>
      </c>
      <c r="CE944" s="131">
        <f t="shared" ref="CE944" si="18481">W944/W963</f>
        <v>7.5690934156108447E-2</v>
      </c>
      <c r="CF944" s="128">
        <f t="shared" ref="CF944" si="18482">X944/X963</f>
        <v>7.4125996670463504E-2</v>
      </c>
      <c r="CG944" s="129">
        <f t="shared" ref="CG944" si="18483">Y944/Y963</f>
        <v>0.11233391491075023</v>
      </c>
      <c r="CH944" s="130">
        <f t="shared" ref="CH944" si="18484">Z944/Z963</f>
        <v>7.5583504655943892E-2</v>
      </c>
      <c r="CI944" s="128">
        <f t="shared" ref="CI944" si="18485">AA944/AA963</f>
        <v>5.1099491971669075E-2</v>
      </c>
      <c r="CJ944" s="134">
        <f t="shared" ref="CJ944" si="18486">AB944/AB963</f>
        <v>6.7378877331084247E-2</v>
      </c>
      <c r="CK944" s="135">
        <f t="shared" ref="CK944" si="18487">AC944/AC963</f>
        <v>6.7692115104761613E-2</v>
      </c>
    </row>
    <row r="945" spans="1:89" ht="14.25" thickTop="1" thickBot="1" x14ac:dyDescent="0.25">
      <c r="A945" s="145" t="s">
        <v>22</v>
      </c>
      <c r="B945" s="195">
        <v>1375</v>
      </c>
      <c r="C945" s="196">
        <v>860</v>
      </c>
      <c r="D945" s="197">
        <v>451</v>
      </c>
      <c r="E945" s="198">
        <v>496</v>
      </c>
      <c r="F945" s="195">
        <v>1779</v>
      </c>
      <c r="G945" s="199">
        <v>612</v>
      </c>
      <c r="H945" s="197">
        <v>1804</v>
      </c>
      <c r="I945" s="198">
        <v>1219</v>
      </c>
      <c r="J945" s="195">
        <v>170</v>
      </c>
      <c r="K945" s="199">
        <v>474</v>
      </c>
      <c r="L945" s="197">
        <v>438</v>
      </c>
      <c r="M945" s="195">
        <v>1428</v>
      </c>
      <c r="N945" s="200">
        <v>1321</v>
      </c>
      <c r="O945" s="201">
        <v>2319</v>
      </c>
      <c r="P945" s="195">
        <v>688</v>
      </c>
      <c r="Q945" s="199">
        <v>838</v>
      </c>
      <c r="R945" s="197">
        <v>1228</v>
      </c>
      <c r="S945" s="198">
        <v>987</v>
      </c>
      <c r="T945" s="195">
        <v>145</v>
      </c>
      <c r="U945" s="199">
        <v>374</v>
      </c>
      <c r="V945" s="197">
        <v>433</v>
      </c>
      <c r="W945" s="198">
        <v>1321</v>
      </c>
      <c r="X945" s="195">
        <v>627</v>
      </c>
      <c r="Y945" s="199">
        <v>555</v>
      </c>
      <c r="Z945" s="197">
        <v>1832</v>
      </c>
      <c r="AA945" s="195">
        <v>1530</v>
      </c>
      <c r="AB945" s="171">
        <f t="shared" si="18350"/>
        <v>12291</v>
      </c>
      <c r="AC945" s="172">
        <f t="shared" si="18351"/>
        <v>13013</v>
      </c>
      <c r="AE945" s="296" t="s">
        <v>0</v>
      </c>
      <c r="AF945" s="298" t="s">
        <v>1</v>
      </c>
      <c r="AG945" s="299"/>
      <c r="AH945" s="298" t="s">
        <v>2</v>
      </c>
      <c r="AI945" s="299"/>
      <c r="AJ945" s="298" t="s">
        <v>3</v>
      </c>
      <c r="AK945" s="299"/>
      <c r="AL945" s="298" t="s">
        <v>4</v>
      </c>
      <c r="AM945" s="299"/>
      <c r="AN945" s="298" t="s">
        <v>5</v>
      </c>
      <c r="AO945" s="299"/>
      <c r="AP945" s="298" t="s">
        <v>6</v>
      </c>
      <c r="AQ945" s="299"/>
      <c r="AR945" s="298" t="s">
        <v>7</v>
      </c>
      <c r="AS945" s="299"/>
      <c r="AT945" s="298" t="s">
        <v>8</v>
      </c>
      <c r="AU945" s="299"/>
      <c r="AV945" s="298" t="s">
        <v>9</v>
      </c>
      <c r="AW945" s="299"/>
      <c r="AX945" s="298" t="s">
        <v>10</v>
      </c>
      <c r="AY945" s="299"/>
      <c r="AZ945" s="298" t="s">
        <v>11</v>
      </c>
      <c r="BA945" s="299"/>
      <c r="BB945" s="298" t="s">
        <v>12</v>
      </c>
      <c r="BC945" s="299"/>
      <c r="BD945" s="301" t="s">
        <v>40</v>
      </c>
      <c r="BE945" s="302"/>
      <c r="BF945" s="303" t="s">
        <v>41</v>
      </c>
      <c r="BG945" s="304"/>
      <c r="BI945" s="145" t="s">
        <v>22</v>
      </c>
      <c r="BJ945" s="128">
        <f>B945/B963</f>
        <v>8.1563649305967489E-2</v>
      </c>
      <c r="BK945" s="129">
        <f t="shared" ref="BK945" si="18488">C945/C963</f>
        <v>5.4275796781319031E-2</v>
      </c>
      <c r="BL945" s="130">
        <f t="shared" ref="BL945" si="18489">D945/D963</f>
        <v>5.8579036238472527E-2</v>
      </c>
      <c r="BM945" s="131">
        <f t="shared" ref="BM945" si="18490">E945/E963</f>
        <v>6.6711499663752519E-2</v>
      </c>
      <c r="BN945" s="128">
        <f t="shared" ref="BN945" si="18491">F945/F963</f>
        <v>8.9581549926985249E-2</v>
      </c>
      <c r="BO945" s="129">
        <f t="shared" ref="BO945" si="18492">G945/G963</f>
        <v>3.4957445593191298E-2</v>
      </c>
      <c r="BP945" s="130">
        <f t="shared" ref="BP945" si="18493">H945/H963</f>
        <v>7.318458417849899E-2</v>
      </c>
      <c r="BQ945" s="131">
        <f t="shared" ref="BQ945" si="18494">I945/I963</f>
        <v>5.0075997206589166E-2</v>
      </c>
      <c r="BR945" s="128">
        <f t="shared" ref="BR945" si="18495">J945/J963</f>
        <v>3.9971784622619327E-2</v>
      </c>
      <c r="BS945" s="129">
        <f t="shared" ref="BS945" si="18496">K945/K963</f>
        <v>0.11189801699716714</v>
      </c>
      <c r="BT945" s="130">
        <f t="shared" ref="BT945" si="18497">L945/L963</f>
        <v>3.4597156398104269E-2</v>
      </c>
      <c r="BU945" s="128">
        <f t="shared" ref="BU945" si="18498">M945/M963</f>
        <v>0.10848590746790246</v>
      </c>
      <c r="BV945" s="132">
        <f t="shared" ref="BV945" si="18499">N945/N963</f>
        <v>5.3214631002255881E-2</v>
      </c>
      <c r="BW945" s="133">
        <f t="shared" ref="BW945" si="18500">O945/O963</f>
        <v>9.0624877877212864E-2</v>
      </c>
      <c r="BX945" s="128">
        <f t="shared" ref="BX945" si="18501">P945/P963</f>
        <v>5.6868903951066294E-2</v>
      </c>
      <c r="BY945" s="129">
        <f t="shared" ref="BY945" si="18502">Q945/Q963</f>
        <v>6.6455194290245836E-2</v>
      </c>
      <c r="BZ945" s="130">
        <f t="shared" ref="BZ945" si="18503">R945/R963</f>
        <v>7.5406816088424936E-2</v>
      </c>
      <c r="CA945" s="131">
        <f t="shared" ref="CA945" si="18504">S945/S963</f>
        <v>5.8624376336421952E-2</v>
      </c>
      <c r="CB945" s="128">
        <f t="shared" ref="CB945" si="18505">T945/T963</f>
        <v>3.825857519788918E-2</v>
      </c>
      <c r="CC945" s="129">
        <f t="shared" ref="CC945" si="18506">U945/U963</f>
        <v>8.3000443852640923E-2</v>
      </c>
      <c r="CD945" s="130">
        <f t="shared" ref="CD945" si="18507">V945/V963</f>
        <v>3.3612793044558296E-2</v>
      </c>
      <c r="CE945" s="131">
        <f t="shared" ref="CE945" si="18508">W945/W963</f>
        <v>8.6719621873563968E-2</v>
      </c>
      <c r="CF945" s="128">
        <f t="shared" ref="CF945" si="18509">X945/X963</f>
        <v>5.4937352142293873E-2</v>
      </c>
      <c r="CG945" s="129">
        <f t="shared" ref="CG945" si="18510">Y945/Y963</f>
        <v>7.4486646087773459E-2</v>
      </c>
      <c r="CH945" s="130">
        <f t="shared" ref="CH945" si="18511">Z945/Z963</f>
        <v>7.3850122949167568E-2</v>
      </c>
      <c r="CI945" s="128">
        <f t="shared" ref="CI945" si="18512">AA945/AA963</f>
        <v>5.6736010679719659E-2</v>
      </c>
      <c r="CJ945" s="134">
        <f t="shared" ref="CJ945" si="18513">AB945/AB963</f>
        <v>6.3989629213132171E-2</v>
      </c>
      <c r="CK945" s="135">
        <f t="shared" ref="CK945" si="18514">AC945/AC963</f>
        <v>6.7874672049488577E-2</v>
      </c>
    </row>
    <row r="946" spans="1:89" ht="15" thickTop="1" thickBot="1" x14ac:dyDescent="0.3">
      <c r="A946" s="136" t="s">
        <v>23</v>
      </c>
      <c r="B946" s="188">
        <v>966</v>
      </c>
      <c r="C946" s="189">
        <v>786</v>
      </c>
      <c r="D946" s="190">
        <v>367</v>
      </c>
      <c r="E946" s="191">
        <v>358</v>
      </c>
      <c r="F946" s="188">
        <v>1448</v>
      </c>
      <c r="G946" s="192">
        <v>545</v>
      </c>
      <c r="H946" s="190">
        <v>1545</v>
      </c>
      <c r="I946" s="191">
        <v>1156</v>
      </c>
      <c r="J946" s="188">
        <v>200</v>
      </c>
      <c r="K946" s="192">
        <v>486</v>
      </c>
      <c r="L946" s="190">
        <v>470</v>
      </c>
      <c r="M946" s="188">
        <v>1138</v>
      </c>
      <c r="N946" s="193">
        <v>1168</v>
      </c>
      <c r="O946" s="194">
        <v>1765</v>
      </c>
      <c r="P946" s="188">
        <v>606</v>
      </c>
      <c r="Q946" s="192">
        <v>616</v>
      </c>
      <c r="R946" s="190">
        <v>1002</v>
      </c>
      <c r="S946" s="191">
        <v>892</v>
      </c>
      <c r="T946" s="188">
        <v>130</v>
      </c>
      <c r="U946" s="192">
        <v>333</v>
      </c>
      <c r="V946" s="190">
        <v>395</v>
      </c>
      <c r="W946" s="191">
        <v>1101</v>
      </c>
      <c r="X946" s="188">
        <v>581</v>
      </c>
      <c r="Y946" s="192">
        <v>413</v>
      </c>
      <c r="Z946" s="190">
        <v>1522</v>
      </c>
      <c r="AA946" s="188">
        <v>1485</v>
      </c>
      <c r="AB946" s="171">
        <f t="shared" si="18350"/>
        <v>10400</v>
      </c>
      <c r="AC946" s="172">
        <f t="shared" si="18351"/>
        <v>11074</v>
      </c>
      <c r="AE946" s="297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75" t="s">
        <v>14</v>
      </c>
      <c r="BG946" s="176" t="s">
        <v>15</v>
      </c>
      <c r="BI946" s="136" t="s">
        <v>23</v>
      </c>
      <c r="BJ946" s="128">
        <f>B946/B963</f>
        <v>5.730217107604698E-2</v>
      </c>
      <c r="BK946" s="129">
        <f t="shared" ref="BK946" si="18515">C946/C963</f>
        <v>4.9605553802461344E-2</v>
      </c>
      <c r="BL946" s="130">
        <f t="shared" ref="BL946" si="18516">D946/D963</f>
        <v>4.7668528380309133E-2</v>
      </c>
      <c r="BM946" s="131">
        <f t="shared" ref="BM946" si="18517">E946/E963</f>
        <v>4.815063887020847E-2</v>
      </c>
      <c r="BN946" s="128">
        <f t="shared" ref="BN946" si="18518">F946/F963</f>
        <v>7.2914044010272419E-2</v>
      </c>
      <c r="BO946" s="129">
        <f t="shared" ref="BO946" si="18519">G946/G963</f>
        <v>3.1130404980864796E-2</v>
      </c>
      <c r="BP946" s="130">
        <f t="shared" ref="BP946" si="18520">H946/H963</f>
        <v>6.2677484787018262E-2</v>
      </c>
      <c r="BQ946" s="131">
        <f t="shared" ref="BQ946" si="18521">I946/I963</f>
        <v>4.7487984225444688E-2</v>
      </c>
      <c r="BR946" s="128">
        <f t="shared" ref="BR946" si="18522">J946/J963</f>
        <v>4.7025628967787447E-2</v>
      </c>
      <c r="BS946" s="129">
        <f t="shared" ref="BS946" si="18523">K946/K963</f>
        <v>0.11473087818696884</v>
      </c>
      <c r="BT946" s="130">
        <f t="shared" ref="BT946" si="18524">L946/L963</f>
        <v>3.7124802527646127E-2</v>
      </c>
      <c r="BU946" s="128">
        <f t="shared" ref="BU946" si="18525">M946/M963</f>
        <v>8.6454455671199568E-2</v>
      </c>
      <c r="BV946" s="132">
        <f t="shared" ref="BV946" si="18526">N946/N963</f>
        <v>4.7051240734772799E-2</v>
      </c>
      <c r="BW946" s="133">
        <f t="shared" ref="BW946" si="18527">O946/O963</f>
        <v>6.8974950173902844E-2</v>
      </c>
      <c r="BX946" s="128">
        <f t="shared" ref="BX946" si="18528">P946/P963</f>
        <v>5.0090924119689205E-2</v>
      </c>
      <c r="BY946" s="129">
        <f t="shared" ref="BY946" si="18529">Q946/Q963</f>
        <v>4.8850118953211737E-2</v>
      </c>
      <c r="BZ946" s="130">
        <f t="shared" ref="BZ946" si="18530">R946/R963</f>
        <v>6.1529014430457475E-2</v>
      </c>
      <c r="CA946" s="131">
        <f t="shared" ref="CA946" si="18531">S946/S963</f>
        <v>5.2981705868377284E-2</v>
      </c>
      <c r="CB946" s="128">
        <f t="shared" ref="CB946" si="18532">T946/T963</f>
        <v>3.430079155672823E-2</v>
      </c>
      <c r="CC946" s="129">
        <f t="shared" ref="CC946" si="18533">U946/U963</f>
        <v>7.3901464713715045E-2</v>
      </c>
      <c r="CD946" s="130">
        <f t="shared" ref="CD946" si="18534">V946/V963</f>
        <v>3.0662940537183669E-2</v>
      </c>
      <c r="CE946" s="131">
        <f t="shared" ref="CE946" si="18535">W946/W963</f>
        <v>7.2277292719753167E-2</v>
      </c>
      <c r="CF946" s="128">
        <f t="shared" ref="CF946" si="18536">X946/X963</f>
        <v>5.0906860597564184E-2</v>
      </c>
      <c r="CG946" s="129">
        <f t="shared" ref="CG946" si="18537">Y946/Y963</f>
        <v>5.5428801503153942E-2</v>
      </c>
      <c r="CH946" s="130">
        <f t="shared" ref="CH946" si="18538">Z946/Z963</f>
        <v>6.135365017938485E-2</v>
      </c>
      <c r="CI946" s="128">
        <f t="shared" ref="CI946" si="18539">AA946/AA963</f>
        <v>5.5067304483257314E-2</v>
      </c>
      <c r="CJ946" s="134">
        <f t="shared" ref="CJ946" si="18540">AB946/AB963</f>
        <v>5.4144670394318972E-2</v>
      </c>
      <c r="CK946" s="135">
        <f t="shared" ref="CK946" si="18541">AC946/AC963</f>
        <v>5.7761017311614274E-2</v>
      </c>
    </row>
    <row r="947" spans="1:89" ht="13.5" thickTop="1" x14ac:dyDescent="0.2">
      <c r="A947" s="145" t="s">
        <v>24</v>
      </c>
      <c r="B947" s="202">
        <v>796</v>
      </c>
      <c r="C947" s="196">
        <v>689</v>
      </c>
      <c r="D947" s="197">
        <v>351</v>
      </c>
      <c r="E947" s="198">
        <v>349</v>
      </c>
      <c r="F947" s="195">
        <v>1117</v>
      </c>
      <c r="G947" s="199">
        <v>564</v>
      </c>
      <c r="H947" s="197">
        <v>1296</v>
      </c>
      <c r="I947" s="198">
        <v>1027</v>
      </c>
      <c r="J947" s="195">
        <v>164</v>
      </c>
      <c r="K947" s="199">
        <v>252</v>
      </c>
      <c r="L947" s="197">
        <v>469</v>
      </c>
      <c r="M947" s="195">
        <v>747</v>
      </c>
      <c r="N947" s="200">
        <v>1113</v>
      </c>
      <c r="O947" s="203">
        <v>1221</v>
      </c>
      <c r="P947" s="195">
        <v>565</v>
      </c>
      <c r="Q947" s="199">
        <v>514</v>
      </c>
      <c r="R947" s="197">
        <v>750</v>
      </c>
      <c r="S947" s="198">
        <v>818</v>
      </c>
      <c r="T947" s="195">
        <v>147</v>
      </c>
      <c r="U947" s="199">
        <v>238</v>
      </c>
      <c r="V947" s="197">
        <v>443</v>
      </c>
      <c r="W947" s="204">
        <v>891</v>
      </c>
      <c r="X947" s="195">
        <v>470</v>
      </c>
      <c r="Y947" s="199">
        <v>341</v>
      </c>
      <c r="Z947" s="197">
        <v>1316</v>
      </c>
      <c r="AA947" s="195">
        <v>1634</v>
      </c>
      <c r="AB947" s="171">
        <f t="shared" si="18350"/>
        <v>8997</v>
      </c>
      <c r="AC947" s="172">
        <f t="shared" si="18351"/>
        <v>9285</v>
      </c>
      <c r="AE947" s="272" t="str">
        <f>$AE$17</f>
        <v>17:00 - 17:59</v>
      </c>
      <c r="AF947" s="125">
        <f t="shared" ref="AF947:AU949" si="18542">SUMIF($A$9:$A$32,$AE947,B$939:B$962)</f>
        <v>968</v>
      </c>
      <c r="AG947" s="185">
        <f t="shared" si="18542"/>
        <v>1873</v>
      </c>
      <c r="AH947" s="126">
        <f t="shared" si="18542"/>
        <v>664</v>
      </c>
      <c r="AI947" s="179">
        <f t="shared" si="18542"/>
        <v>515</v>
      </c>
      <c r="AJ947" s="125">
        <f t="shared" si="18542"/>
        <v>967</v>
      </c>
      <c r="AK947" s="127">
        <f t="shared" si="18542"/>
        <v>2069</v>
      </c>
      <c r="AL947" s="126">
        <f t="shared" si="18542"/>
        <v>1514</v>
      </c>
      <c r="AM947" s="179">
        <f t="shared" si="18542"/>
        <v>2566</v>
      </c>
      <c r="AN947" s="125">
        <f t="shared" si="18542"/>
        <v>615</v>
      </c>
      <c r="AO947" s="127">
        <f t="shared" si="18542"/>
        <v>122</v>
      </c>
      <c r="AP947" s="126">
        <f t="shared" si="18542"/>
        <v>1559</v>
      </c>
      <c r="AQ947" s="125">
        <f t="shared" si="18542"/>
        <v>472</v>
      </c>
      <c r="AR947" s="178">
        <f t="shared" si="18542"/>
        <v>2518</v>
      </c>
      <c r="AS947" s="180">
        <f t="shared" si="18542"/>
        <v>1474</v>
      </c>
      <c r="AT947" s="125">
        <f t="shared" si="18542"/>
        <v>1212</v>
      </c>
      <c r="AU947" s="127">
        <f t="shared" si="18542"/>
        <v>891</v>
      </c>
      <c r="AV947" s="126">
        <f t="shared" ref="AP947:BE949" si="18543">SUMIF($A$9:$A$32,$AE947,R$939:R$962)</f>
        <v>1127</v>
      </c>
      <c r="AW947" s="179">
        <f t="shared" si="18543"/>
        <v>1448</v>
      </c>
      <c r="AX947" s="125">
        <f t="shared" si="18543"/>
        <v>601</v>
      </c>
      <c r="AY947" s="127">
        <f t="shared" si="18543"/>
        <v>103</v>
      </c>
      <c r="AZ947" s="126">
        <f t="shared" si="18543"/>
        <v>1513</v>
      </c>
      <c r="BA947" s="179">
        <f t="shared" si="18543"/>
        <v>787</v>
      </c>
      <c r="BB947" s="125">
        <f t="shared" si="18543"/>
        <v>1188</v>
      </c>
      <c r="BC947" s="127">
        <f t="shared" si="18543"/>
        <v>298</v>
      </c>
      <c r="BD947" s="183">
        <f t="shared" si="18543"/>
        <v>1756</v>
      </c>
      <c r="BE947" s="184">
        <f t="shared" si="18543"/>
        <v>2305</v>
      </c>
      <c r="BF947" s="169">
        <f>AF947+AH947+AJ947+AL947+AN947+AP947+AR947+AT947+AV947+AX947+AZ947+BB947+BD947</f>
        <v>16202</v>
      </c>
      <c r="BG947" s="170">
        <f>AG947+AI947+AK947+AM947+AO947+AQ947+AS947+AU947+AW947+AY947+BA947+BC947+BE947</f>
        <v>14923</v>
      </c>
      <c r="BI947" s="145" t="s">
        <v>24</v>
      </c>
      <c r="BJ947" s="128">
        <f>B947/B963</f>
        <v>4.7217938070945542E-2</v>
      </c>
      <c r="BK947" s="129">
        <f t="shared" ref="BK947" si="18544">C947/C963</f>
        <v>4.3483748816661408E-2</v>
      </c>
      <c r="BL947" s="130">
        <f t="shared" ref="BL947" si="18545">D947/D963</f>
        <v>4.5590336407325627E-2</v>
      </c>
      <c r="BM947" s="131">
        <f t="shared" ref="BM947" si="18546">E947/E963</f>
        <v>4.6940147948890384E-2</v>
      </c>
      <c r="BN947" s="128">
        <f t="shared" ref="BN947" si="18547">F947/F963</f>
        <v>5.6246538093559596E-2</v>
      </c>
      <c r="BO947" s="129">
        <f t="shared" ref="BO947" si="18548">G947/G963</f>
        <v>3.2215685154509628E-2</v>
      </c>
      <c r="BP947" s="130">
        <f t="shared" ref="BP947" si="18549">H947/H963</f>
        <v>5.257606490872211E-2</v>
      </c>
      <c r="BQ947" s="131">
        <f t="shared" ref="BQ947" si="18550">I947/I963</f>
        <v>4.2188719549767897E-2</v>
      </c>
      <c r="BR947" s="128">
        <f t="shared" ref="BR947" si="18551">J947/J963</f>
        <v>3.8561015753585705E-2</v>
      </c>
      <c r="BS947" s="129">
        <f t="shared" ref="BS947" si="18552">K947/K963</f>
        <v>5.9490084985835696E-2</v>
      </c>
      <c r="BT947" s="130">
        <f t="shared" ref="BT947" si="18553">L947/L963</f>
        <v>3.7045813586097945E-2</v>
      </c>
      <c r="BU947" s="128">
        <f t="shared" ref="BU947" si="18554">M947/M963</f>
        <v>5.6749981007369138E-2</v>
      </c>
      <c r="BV947" s="132">
        <f t="shared" ref="BV947" si="18555">N947/N963</f>
        <v>4.4835642926200452E-2</v>
      </c>
      <c r="BW947" s="133">
        <f t="shared" ref="BW947" si="18556">O947/O963</f>
        <v>4.7715815389425147E-2</v>
      </c>
      <c r="BX947" s="128">
        <f t="shared" ref="BX947" si="18557">P947/P963</f>
        <v>4.6701934204000664E-2</v>
      </c>
      <c r="BY947" s="129">
        <f t="shared" ref="BY947" si="18558">Q947/Q963</f>
        <v>4.0761300555114989E-2</v>
      </c>
      <c r="BZ947" s="130">
        <f t="shared" ref="BZ947" si="18559">R947/R963</f>
        <v>4.6054651519803501E-2</v>
      </c>
      <c r="CA947" s="131">
        <f t="shared" ref="CA947" si="18560">S947/S963</f>
        <v>4.8586362556426704E-2</v>
      </c>
      <c r="CB947" s="128">
        <f t="shared" ref="CB947" si="18561">T947/T963</f>
        <v>3.8786279683377306E-2</v>
      </c>
      <c r="CC947" s="129">
        <f t="shared" ref="CC947" si="18562">U947/U963</f>
        <v>5.2818464269862406E-2</v>
      </c>
      <c r="CD947" s="130">
        <f t="shared" ref="CD947" si="18563">V947/V963</f>
        <v>3.4389070020183203E-2</v>
      </c>
      <c r="CE947" s="131">
        <f t="shared" ref="CE947" si="18564">W947/W963</f>
        <v>5.8491433072933766E-2</v>
      </c>
      <c r="CF947" s="128">
        <f t="shared" ref="CF947" si="18565">X947/X963</f>
        <v>4.1181109261368615E-2</v>
      </c>
      <c r="CG947" s="129">
        <f t="shared" ref="CG947" si="18566">Y947/Y963</f>
        <v>4.5765669037713057E-2</v>
      </c>
      <c r="CH947" s="130">
        <f t="shared" ref="CH947" si="18567">Z947/Z963</f>
        <v>5.3049542467851818E-2</v>
      </c>
      <c r="CI947" s="128">
        <f t="shared" ref="CI947" si="18568">AA947/AA963</f>
        <v>6.0592576111543742E-2</v>
      </c>
      <c r="CJ947" s="134">
        <f t="shared" ref="CJ947" si="18569">AB947/AB963</f>
        <v>4.6840346109393062E-2</v>
      </c>
      <c r="CK947" s="135">
        <f t="shared" ref="CK947" si="18570">AC947/AC963</f>
        <v>4.8429749479712708E-2</v>
      </c>
    </row>
    <row r="948" spans="1:89" x14ac:dyDescent="0.2">
      <c r="A948" s="136" t="s">
        <v>25</v>
      </c>
      <c r="B948" s="205">
        <v>724</v>
      </c>
      <c r="C948" s="189">
        <v>706</v>
      </c>
      <c r="D948" s="190">
        <v>373</v>
      </c>
      <c r="E948" s="191">
        <v>357</v>
      </c>
      <c r="F948" s="188">
        <v>948</v>
      </c>
      <c r="G948" s="192">
        <v>560</v>
      </c>
      <c r="H948" s="190">
        <v>1311</v>
      </c>
      <c r="I948" s="191">
        <v>1103</v>
      </c>
      <c r="J948" s="188">
        <v>211</v>
      </c>
      <c r="K948" s="189">
        <v>219</v>
      </c>
      <c r="L948" s="190">
        <v>541</v>
      </c>
      <c r="M948" s="188">
        <v>746</v>
      </c>
      <c r="N948" s="193">
        <v>1079</v>
      </c>
      <c r="O948" s="206">
        <v>1175</v>
      </c>
      <c r="P948" s="188">
        <v>496</v>
      </c>
      <c r="Q948" s="189">
        <v>522</v>
      </c>
      <c r="R948" s="190">
        <v>787</v>
      </c>
      <c r="S948" s="191">
        <v>727</v>
      </c>
      <c r="T948" s="197">
        <v>161</v>
      </c>
      <c r="U948" s="188">
        <v>224</v>
      </c>
      <c r="V948" s="190">
        <v>526</v>
      </c>
      <c r="W948" s="207">
        <v>734</v>
      </c>
      <c r="X948" s="188">
        <v>417</v>
      </c>
      <c r="Y948" s="192">
        <v>340</v>
      </c>
      <c r="Z948" s="190">
        <v>1321</v>
      </c>
      <c r="AA948" s="188">
        <v>1500</v>
      </c>
      <c r="AB948" s="171">
        <f t="shared" si="18350"/>
        <v>8895</v>
      </c>
      <c r="AC948" s="172">
        <f t="shared" si="18351"/>
        <v>8913</v>
      </c>
      <c r="AE948" s="274" t="str">
        <f>$AE$18</f>
        <v>18:00 - 18:59</v>
      </c>
      <c r="AF948" s="125">
        <f t="shared" si="18542"/>
        <v>929</v>
      </c>
      <c r="AG948" s="189">
        <f t="shared" si="18542"/>
        <v>1836</v>
      </c>
      <c r="AH948" s="190">
        <f t="shared" si="18542"/>
        <v>439</v>
      </c>
      <c r="AI948" s="191">
        <f t="shared" si="18542"/>
        <v>641</v>
      </c>
      <c r="AJ948" s="275">
        <f t="shared" si="18542"/>
        <v>804</v>
      </c>
      <c r="AK948" s="192">
        <f t="shared" si="18542"/>
        <v>2055</v>
      </c>
      <c r="AL948" s="190">
        <f t="shared" si="18542"/>
        <v>1519</v>
      </c>
      <c r="AM948" s="191">
        <f t="shared" si="18542"/>
        <v>2646</v>
      </c>
      <c r="AN948" s="275">
        <f t="shared" si="18542"/>
        <v>425</v>
      </c>
      <c r="AO948" s="192">
        <f t="shared" si="18542"/>
        <v>122</v>
      </c>
      <c r="AP948" s="190">
        <f t="shared" si="18543"/>
        <v>1549</v>
      </c>
      <c r="AQ948" s="275">
        <f t="shared" si="18543"/>
        <v>422</v>
      </c>
      <c r="AR948" s="193">
        <f t="shared" si="18543"/>
        <v>2317</v>
      </c>
      <c r="AS948" s="194">
        <f t="shared" si="18543"/>
        <v>1490</v>
      </c>
      <c r="AT948" s="275">
        <f t="shared" si="18543"/>
        <v>1106</v>
      </c>
      <c r="AU948" s="192">
        <f t="shared" si="18543"/>
        <v>948</v>
      </c>
      <c r="AV948" s="190">
        <f t="shared" si="18543"/>
        <v>1139</v>
      </c>
      <c r="AW948" s="191">
        <f t="shared" si="18543"/>
        <v>1515</v>
      </c>
      <c r="AX948" s="275">
        <f t="shared" si="18543"/>
        <v>505</v>
      </c>
      <c r="AY948" s="192">
        <f t="shared" si="18543"/>
        <v>125</v>
      </c>
      <c r="AZ948" s="190">
        <f t="shared" si="18543"/>
        <v>1518</v>
      </c>
      <c r="BA948" s="191">
        <f t="shared" si="18543"/>
        <v>907</v>
      </c>
      <c r="BB948" s="275">
        <f t="shared" si="18543"/>
        <v>1111</v>
      </c>
      <c r="BC948" s="192">
        <f t="shared" si="18543"/>
        <v>436</v>
      </c>
      <c r="BD948" s="190">
        <f t="shared" si="18543"/>
        <v>1575</v>
      </c>
      <c r="BE948" s="275">
        <f t="shared" si="18543"/>
        <v>2520</v>
      </c>
      <c r="BF948" s="171">
        <f>SUM(AF948,AH948,AJ948,AL948,AN948,AP948,AR948,AT948,AV948,AX948,AZ948,BB948,BD948)</f>
        <v>14936</v>
      </c>
      <c r="BG948" s="172">
        <f>SUM(AG948,AI948,AK948,AM948,AO948,AQ948,AS948,AU948,AW948,AY948,BA948,BC948,BE948)</f>
        <v>15663</v>
      </c>
      <c r="BI948" s="136" t="s">
        <v>25</v>
      </c>
      <c r="BJ948" s="128">
        <f>B948/B963</f>
        <v>4.2946968798196705E-2</v>
      </c>
      <c r="BK948" s="129">
        <f t="shared" ref="BK948" si="18571">C948/C963</f>
        <v>4.4556642473966554E-2</v>
      </c>
      <c r="BL948" s="130">
        <f t="shared" ref="BL948" si="18572">D948/D963</f>
        <v>4.8447850370177944E-2</v>
      </c>
      <c r="BM948" s="131">
        <f t="shared" ref="BM948" si="18573">E948/E963</f>
        <v>4.8016139878950904E-2</v>
      </c>
      <c r="BN948" s="128">
        <f t="shared" ref="BN948" si="18574">F948/F963</f>
        <v>4.7736542625509845E-2</v>
      </c>
      <c r="BO948" s="129">
        <f t="shared" ref="BO948" si="18575">G948/G963</f>
        <v>3.1987205117952819E-2</v>
      </c>
      <c r="BP948" s="130">
        <f t="shared" ref="BP948" si="18576">H948/H963</f>
        <v>5.3184584178498986E-2</v>
      </c>
      <c r="BQ948" s="131">
        <f t="shared" ref="BQ948" si="18577">I948/I963</f>
        <v>4.5310766955592982E-2</v>
      </c>
      <c r="BR948" s="128">
        <f t="shared" ref="BR948" si="18578">J948/J963</f>
        <v>4.9612038561015752E-2</v>
      </c>
      <c r="BS948" s="129">
        <f t="shared" ref="BS948" si="18579">K948/K963</f>
        <v>5.1699716713881017E-2</v>
      </c>
      <c r="BT948" s="130">
        <f t="shared" ref="BT948" si="18580">L948/L963</f>
        <v>4.2733017377567142E-2</v>
      </c>
      <c r="BU948" s="128">
        <f t="shared" ref="BU948" si="18581">M948/M963</f>
        <v>5.6674010483932231E-2</v>
      </c>
      <c r="BV948" s="132">
        <f t="shared" ref="BV948" si="18582">N948/N963</f>
        <v>4.3466000644537546E-2</v>
      </c>
      <c r="BW948" s="133">
        <f t="shared" ref="BW948" si="18583">O948/O963</f>
        <v>4.5918167962796512E-2</v>
      </c>
      <c r="BX948" s="128">
        <f t="shared" ref="BX948" si="18584">P948/P963</f>
        <v>4.0998512150768725E-2</v>
      </c>
      <c r="BY948" s="129">
        <f t="shared" ref="BY948" si="18585">Q948/Q963</f>
        <v>4.1395717684377477E-2</v>
      </c>
      <c r="BZ948" s="130">
        <f t="shared" ref="BZ948" si="18586">R948/R963</f>
        <v>4.832668099478047E-2</v>
      </c>
      <c r="CA948" s="131">
        <f t="shared" ref="CA948" si="18587">S948/S963</f>
        <v>4.3181278213352339E-2</v>
      </c>
      <c r="CB948" s="128">
        <f t="shared" ref="CB948" si="18588">T948/T963</f>
        <v>4.2480211081794193E-2</v>
      </c>
      <c r="CC948" s="129">
        <f t="shared" ref="CC948" si="18589">U948/U963</f>
        <v>4.9711495783399909E-2</v>
      </c>
      <c r="CD948" s="130">
        <f t="shared" ref="CD948" si="18590">V948/V963</f>
        <v>4.0832168917869893E-2</v>
      </c>
      <c r="CE948" s="131">
        <f t="shared" ref="CE948" si="18591">W948/W963</f>
        <v>4.8184861813168778E-2</v>
      </c>
      <c r="CF948" s="128">
        <f t="shared" ref="CF948" si="18592">X948/X963</f>
        <v>3.6537282046788751E-2</v>
      </c>
      <c r="CG948" s="129">
        <f t="shared" ref="CG948" si="18593">Y948/Y963</f>
        <v>4.5631458864581934E-2</v>
      </c>
      <c r="CH948" s="130">
        <f t="shared" ref="CH948" si="18594">Z948/Z963</f>
        <v>5.325109848026767E-2</v>
      </c>
      <c r="CI948" s="128">
        <f t="shared" ref="CI948" si="18595">AA948/AA963</f>
        <v>5.5623539882078098E-2</v>
      </c>
      <c r="CJ948" s="134">
        <f t="shared" ref="CJ948" si="18596">AB948/AB963</f>
        <v>4.630931184206416E-2</v>
      </c>
      <c r="CK948" s="135">
        <f t="shared" ref="CK948" si="18597">AC948/AC963</f>
        <v>4.6489429952900306E-2</v>
      </c>
    </row>
    <row r="949" spans="1:89" ht="13.5" thickBot="1" x14ac:dyDescent="0.25">
      <c r="A949" s="145" t="s">
        <v>26</v>
      </c>
      <c r="B949" s="202">
        <v>674</v>
      </c>
      <c r="C949" s="196">
        <v>693</v>
      </c>
      <c r="D949" s="197">
        <v>292</v>
      </c>
      <c r="E949" s="198">
        <v>387</v>
      </c>
      <c r="F949" s="195">
        <v>692</v>
      </c>
      <c r="G949" s="199">
        <v>619</v>
      </c>
      <c r="H949" s="197">
        <v>1119</v>
      </c>
      <c r="I949" s="198">
        <v>1073</v>
      </c>
      <c r="J949" s="195">
        <v>264</v>
      </c>
      <c r="K949" s="196">
        <v>173</v>
      </c>
      <c r="L949" s="197">
        <v>545</v>
      </c>
      <c r="M949" s="195">
        <v>537</v>
      </c>
      <c r="N949" s="200">
        <v>1004</v>
      </c>
      <c r="O949" s="203">
        <v>996</v>
      </c>
      <c r="P949" s="195">
        <v>480</v>
      </c>
      <c r="Q949" s="196">
        <v>445</v>
      </c>
      <c r="R949" s="197">
        <v>746</v>
      </c>
      <c r="S949" s="198">
        <v>770</v>
      </c>
      <c r="T949" s="195">
        <v>117</v>
      </c>
      <c r="U949" s="199">
        <v>188</v>
      </c>
      <c r="V949" s="197">
        <v>543</v>
      </c>
      <c r="W949" s="204">
        <v>656</v>
      </c>
      <c r="X949" s="195">
        <v>447</v>
      </c>
      <c r="Y949" s="199">
        <v>200</v>
      </c>
      <c r="Z949" s="197">
        <v>1246</v>
      </c>
      <c r="AA949" s="195">
        <v>1464</v>
      </c>
      <c r="AB949" s="171">
        <f t="shared" si="18350"/>
        <v>8169</v>
      </c>
      <c r="AC949" s="172">
        <f t="shared" si="18351"/>
        <v>8201</v>
      </c>
      <c r="AE949" s="272">
        <f>$AE$19</f>
        <v>0</v>
      </c>
      <c r="AF949" s="125">
        <f t="shared" si="18542"/>
        <v>0</v>
      </c>
      <c r="AG949" s="196">
        <f t="shared" si="18542"/>
        <v>0</v>
      </c>
      <c r="AH949" s="197">
        <f t="shared" si="18542"/>
        <v>0</v>
      </c>
      <c r="AI949" s="198">
        <f t="shared" si="18542"/>
        <v>0</v>
      </c>
      <c r="AJ949" s="195">
        <f t="shared" si="18542"/>
        <v>0</v>
      </c>
      <c r="AK949" s="199">
        <f t="shared" si="18542"/>
        <v>0</v>
      </c>
      <c r="AL949" s="197">
        <f t="shared" si="18542"/>
        <v>0</v>
      </c>
      <c r="AM949" s="198">
        <f t="shared" si="18542"/>
        <v>0</v>
      </c>
      <c r="AN949" s="195">
        <f t="shared" si="18542"/>
        <v>0</v>
      </c>
      <c r="AO949" s="199">
        <f t="shared" si="18542"/>
        <v>0</v>
      </c>
      <c r="AP949" s="197">
        <f t="shared" si="18543"/>
        <v>0</v>
      </c>
      <c r="AQ949" s="195">
        <f t="shared" si="18543"/>
        <v>0</v>
      </c>
      <c r="AR949" s="200">
        <f t="shared" si="18543"/>
        <v>0</v>
      </c>
      <c r="AS949" s="201">
        <f t="shared" si="18543"/>
        <v>0</v>
      </c>
      <c r="AT949" s="195">
        <f t="shared" si="18543"/>
        <v>0</v>
      </c>
      <c r="AU949" s="199">
        <f t="shared" si="18543"/>
        <v>0</v>
      </c>
      <c r="AV949" s="197">
        <f t="shared" si="18543"/>
        <v>0</v>
      </c>
      <c r="AW949" s="198">
        <f t="shared" si="18543"/>
        <v>0</v>
      </c>
      <c r="AX949" s="195">
        <f t="shared" si="18543"/>
        <v>0</v>
      </c>
      <c r="AY949" s="199">
        <f t="shared" si="18543"/>
        <v>0</v>
      </c>
      <c r="AZ949" s="197">
        <f t="shared" si="18543"/>
        <v>0</v>
      </c>
      <c r="BA949" s="198">
        <f t="shared" si="18543"/>
        <v>0</v>
      </c>
      <c r="BB949" s="195">
        <f t="shared" si="18543"/>
        <v>0</v>
      </c>
      <c r="BC949" s="199">
        <f t="shared" si="18543"/>
        <v>0</v>
      </c>
      <c r="BD949" s="197">
        <f t="shared" si="18543"/>
        <v>0</v>
      </c>
      <c r="BE949" s="195">
        <f t="shared" si="18543"/>
        <v>0</v>
      </c>
      <c r="BF949" s="171">
        <f>SUM(AF949,AH949,AJ949,AL949,AN949,AP949,AR949,AT949,AV949,AX949,AZ949,BB949,BD949)</f>
        <v>0</v>
      </c>
      <c r="BG949" s="172">
        <f>SUM(AG949,AI949,AK949,AM949,AO949,AQ949,AS949,AU949,AW949,AY949,BA949,BC949,BE949)</f>
        <v>0</v>
      </c>
      <c r="BI949" s="145" t="s">
        <v>26</v>
      </c>
      <c r="BJ949" s="128">
        <f>B949/B963</f>
        <v>3.9981017914343338E-2</v>
      </c>
      <c r="BK949" s="129">
        <f t="shared" ref="BK949" si="18598">C949/C963</f>
        <v>4.3736194383086145E-2</v>
      </c>
      <c r="BL949" s="130">
        <f t="shared" ref="BL949" si="18599">D949/D963</f>
        <v>3.7927003506948956E-2</v>
      </c>
      <c r="BM949" s="131">
        <f t="shared" ref="BM949" si="18600">E949/E963</f>
        <v>5.2051109616677874E-2</v>
      </c>
      <c r="BN949" s="128">
        <f t="shared" ref="BN949" si="18601">F949/F963</f>
        <v>3.4845661916511408E-2</v>
      </c>
      <c r="BO949" s="129">
        <f t="shared" ref="BO949" si="18602">G949/G963</f>
        <v>3.5357285657165706E-2</v>
      </c>
      <c r="BP949" s="130">
        <f t="shared" ref="BP949" si="18603">H949/H963</f>
        <v>4.5395537525354968E-2</v>
      </c>
      <c r="BQ949" s="131">
        <f t="shared" ref="BQ949" si="18604">I949/I963</f>
        <v>4.4078379821714662E-2</v>
      </c>
      <c r="BR949" s="128">
        <f t="shared" ref="BR949" si="18605">J949/J963</f>
        <v>6.2073830237479428E-2</v>
      </c>
      <c r="BS949" s="129">
        <f t="shared" ref="BS949" si="18606">K949/K963</f>
        <v>4.0840415486307839E-2</v>
      </c>
      <c r="BT949" s="130">
        <f t="shared" ref="BT949" si="18607">L949/L963</f>
        <v>4.3048973143759876E-2</v>
      </c>
      <c r="BU949" s="128">
        <f t="shared" ref="BU949" si="18608">M949/M963</f>
        <v>4.0796171085618782E-2</v>
      </c>
      <c r="BV949" s="132">
        <f t="shared" ref="BV949" si="18609">N949/N963</f>
        <v>4.0444730905575252E-2</v>
      </c>
      <c r="BW949" s="133">
        <f t="shared" ref="BW949" si="18610">O949/O963</f>
        <v>3.8922974715698153E-2</v>
      </c>
      <c r="BX949" s="128">
        <f t="shared" ref="BX949" si="18611">P949/P963</f>
        <v>3.9675979500743926E-2</v>
      </c>
      <c r="BY949" s="129">
        <f t="shared" ref="BY949" si="18612">Q949/Q963</f>
        <v>3.5289452815226011E-2</v>
      </c>
      <c r="BZ949" s="130">
        <f t="shared" ref="BZ949" si="18613">R949/R963</f>
        <v>4.5809026711697884E-2</v>
      </c>
      <c r="CA949" s="131">
        <f t="shared" ref="CA949" si="18614">S949/S963</f>
        <v>4.5735329056783083E-2</v>
      </c>
      <c r="CB949" s="128">
        <f t="shared" ref="CB949" si="18615">T949/T963</f>
        <v>3.0870712401055409E-2</v>
      </c>
      <c r="CC949" s="129">
        <f t="shared" ref="CC949" si="18616">U949/U963</f>
        <v>4.1722148246782068E-2</v>
      </c>
      <c r="CD949" s="130">
        <f t="shared" ref="CD949" si="18617">V949/V963</f>
        <v>4.2151839776432234E-2</v>
      </c>
      <c r="CE949" s="131">
        <f t="shared" ref="CE949" si="18618">W949/W963</f>
        <v>4.3064399658635857E-2</v>
      </c>
      <c r="CF949" s="128">
        <f t="shared" ref="CF949" si="18619">X949/X963</f>
        <v>3.916586348900377E-2</v>
      </c>
      <c r="CG949" s="129">
        <f t="shared" ref="CG949" si="18620">Y949/Y963</f>
        <v>2.6842034626224667E-2</v>
      </c>
      <c r="CH949" s="130">
        <f t="shared" ref="CH949" si="18621">Z949/Z963</f>
        <v>5.0227758294029909E-2</v>
      </c>
      <c r="CI949" s="128">
        <f t="shared" ref="CI949" si="18622">AA949/AA963</f>
        <v>5.4288574924908219E-2</v>
      </c>
      <c r="CJ949" s="134">
        <f t="shared" ref="CJ949" si="18623">AB949/AB963</f>
        <v>4.2529597351076122E-2</v>
      </c>
      <c r="CK949" s="135">
        <f t="shared" ref="CK949" si="18624">AC949/AC963</f>
        <v>4.2775700105883031E-2</v>
      </c>
    </row>
    <row r="950" spans="1:89" ht="14.25" thickTop="1" thickBot="1" x14ac:dyDescent="0.25">
      <c r="A950" s="136" t="s">
        <v>27</v>
      </c>
      <c r="B950" s="205">
        <v>611</v>
      </c>
      <c r="C950" s="189">
        <v>783</v>
      </c>
      <c r="D950" s="190">
        <v>347</v>
      </c>
      <c r="E950" s="191">
        <v>308</v>
      </c>
      <c r="F950" s="188">
        <v>625</v>
      </c>
      <c r="G950" s="192">
        <v>657</v>
      </c>
      <c r="H950" s="190">
        <v>1027</v>
      </c>
      <c r="I950" s="191">
        <v>1127</v>
      </c>
      <c r="J950" s="188">
        <v>266</v>
      </c>
      <c r="K950" s="189">
        <v>168</v>
      </c>
      <c r="L950" s="190">
        <v>657</v>
      </c>
      <c r="M950" s="188">
        <v>441</v>
      </c>
      <c r="N950" s="193">
        <v>1185</v>
      </c>
      <c r="O950" s="206">
        <v>935</v>
      </c>
      <c r="P950" s="188">
        <v>569</v>
      </c>
      <c r="Q950" s="189">
        <v>456</v>
      </c>
      <c r="R950" s="190">
        <v>801</v>
      </c>
      <c r="S950" s="191">
        <v>708</v>
      </c>
      <c r="T950" s="188">
        <v>176</v>
      </c>
      <c r="U950" s="192">
        <v>173</v>
      </c>
      <c r="V950" s="190">
        <v>618</v>
      </c>
      <c r="W950" s="207">
        <v>676</v>
      </c>
      <c r="X950" s="188">
        <v>409</v>
      </c>
      <c r="Y950" s="192">
        <v>246</v>
      </c>
      <c r="Z950" s="190">
        <v>1266</v>
      </c>
      <c r="AA950" s="188">
        <v>1601</v>
      </c>
      <c r="AB950" s="171">
        <f t="shared" si="18350"/>
        <v>8557</v>
      </c>
      <c r="AC950" s="172">
        <f t="shared" si="18351"/>
        <v>8279</v>
      </c>
      <c r="AE950" s="266" t="s">
        <v>13</v>
      </c>
      <c r="AF950" s="20">
        <f t="shared" ref="AF950:BG950" si="18625">SUM(AF947:AF949)</f>
        <v>1897</v>
      </c>
      <c r="AG950" s="21">
        <f t="shared" si="18625"/>
        <v>3709</v>
      </c>
      <c r="AH950" s="20">
        <f t="shared" si="18625"/>
        <v>1103</v>
      </c>
      <c r="AI950" s="21">
        <f t="shared" si="18625"/>
        <v>1156</v>
      </c>
      <c r="AJ950" s="20">
        <f t="shared" si="18625"/>
        <v>1771</v>
      </c>
      <c r="AK950" s="21">
        <f t="shared" si="18625"/>
        <v>4124</v>
      </c>
      <c r="AL950" s="20">
        <f t="shared" si="18625"/>
        <v>3033</v>
      </c>
      <c r="AM950" s="21">
        <f t="shared" si="18625"/>
        <v>5212</v>
      </c>
      <c r="AN950" s="20">
        <f t="shared" si="18625"/>
        <v>1040</v>
      </c>
      <c r="AO950" s="21">
        <f t="shared" si="18625"/>
        <v>244</v>
      </c>
      <c r="AP950" s="20">
        <f t="shared" si="18625"/>
        <v>3108</v>
      </c>
      <c r="AQ950" s="21">
        <f t="shared" si="18625"/>
        <v>894</v>
      </c>
      <c r="AR950" s="20">
        <f t="shared" si="18625"/>
        <v>4835</v>
      </c>
      <c r="AS950" s="21">
        <f t="shared" si="18625"/>
        <v>2964</v>
      </c>
      <c r="AT950" s="20">
        <f t="shared" si="18625"/>
        <v>2318</v>
      </c>
      <c r="AU950" s="21">
        <f t="shared" si="18625"/>
        <v>1839</v>
      </c>
      <c r="AV950" s="20">
        <f t="shared" si="18625"/>
        <v>2266</v>
      </c>
      <c r="AW950" s="21">
        <f t="shared" si="18625"/>
        <v>2963</v>
      </c>
      <c r="AX950" s="20">
        <f t="shared" si="18625"/>
        <v>1106</v>
      </c>
      <c r="AY950" s="21">
        <f t="shared" si="18625"/>
        <v>228</v>
      </c>
      <c r="AZ950" s="20">
        <f t="shared" si="18625"/>
        <v>3031</v>
      </c>
      <c r="BA950" s="21">
        <f t="shared" si="18625"/>
        <v>1694</v>
      </c>
      <c r="BB950" s="20">
        <f t="shared" si="18625"/>
        <v>2299</v>
      </c>
      <c r="BC950" s="21">
        <f t="shared" si="18625"/>
        <v>734</v>
      </c>
      <c r="BD950" s="20">
        <f t="shared" si="18625"/>
        <v>3331</v>
      </c>
      <c r="BE950" s="21">
        <f t="shared" si="18625"/>
        <v>4825</v>
      </c>
      <c r="BF950" s="173">
        <f t="shared" si="18625"/>
        <v>31138</v>
      </c>
      <c r="BG950" s="174">
        <f t="shared" si="18625"/>
        <v>30586</v>
      </c>
      <c r="BI950" s="136" t="s">
        <v>27</v>
      </c>
      <c r="BJ950" s="128">
        <f>B950/B963</f>
        <v>3.6243919800688099E-2</v>
      </c>
      <c r="BK950" s="129">
        <f t="shared" ref="BK950" si="18626">C950/C963</f>
        <v>4.9416219627642789E-2</v>
      </c>
      <c r="BL950" s="130">
        <f t="shared" ref="BL950" si="18627">D950/D963</f>
        <v>4.507078841407975E-2</v>
      </c>
      <c r="BM950" s="131">
        <f t="shared" ref="BM950" si="18628">E950/E963</f>
        <v>4.1425689307330198E-2</v>
      </c>
      <c r="BN950" s="128">
        <f t="shared" ref="BN950" si="18629">F950/F963</f>
        <v>3.1471876730953217E-2</v>
      </c>
      <c r="BO950" s="129">
        <f t="shared" ref="BO950" si="18630">G950/G963</f>
        <v>3.7527846004455363E-2</v>
      </c>
      <c r="BP950" s="130">
        <f t="shared" ref="BP950" si="18631">H950/H963</f>
        <v>4.1663286004056797E-2</v>
      </c>
      <c r="BQ950" s="131">
        <f t="shared" ref="BQ950" si="18632">I950/I963</f>
        <v>4.6296676662695643E-2</v>
      </c>
      <c r="BR950" s="128">
        <f t="shared" ref="BR950" si="18633">J950/J963</f>
        <v>6.2544086527157303E-2</v>
      </c>
      <c r="BS950" s="129">
        <f t="shared" ref="BS950" si="18634">K950/K963</f>
        <v>3.9660056657223795E-2</v>
      </c>
      <c r="BT950" s="130">
        <f t="shared" ref="BT950" si="18635">L950/L963</f>
        <v>5.18957345971564E-2</v>
      </c>
      <c r="BU950" s="128">
        <f t="shared" ref="BU950" si="18636">M950/M963</f>
        <v>3.3503000835675756E-2</v>
      </c>
      <c r="BV950" s="132">
        <f t="shared" ref="BV950" si="18637">N950/N963</f>
        <v>4.7736061875604252E-2</v>
      </c>
      <c r="BW950" s="133">
        <f t="shared" ref="BW950" si="18638">O950/O963</f>
        <v>3.6539137910821057E-2</v>
      </c>
      <c r="BX950" s="128">
        <f t="shared" ref="BX950" si="18639">P950/P963</f>
        <v>4.7032567366506864E-2</v>
      </c>
      <c r="BY950" s="129">
        <f t="shared" ref="BY950" si="18640">Q950/Q963</f>
        <v>3.6161776367961938E-2</v>
      </c>
      <c r="BZ950" s="130">
        <f t="shared" ref="BZ950" si="18641">R950/R963</f>
        <v>4.918636782315014E-2</v>
      </c>
      <c r="CA950" s="131">
        <f t="shared" ref="CA950" si="18642">S950/S963</f>
        <v>4.2052744119743406E-2</v>
      </c>
      <c r="CB950" s="128">
        <f t="shared" ref="CB950" si="18643">T950/T963</f>
        <v>4.6437994722955143E-2</v>
      </c>
      <c r="CC950" s="129">
        <f t="shared" ref="CC950" si="18644">U950/U963</f>
        <v>3.8393253439857965E-2</v>
      </c>
      <c r="CD950" s="130">
        <f t="shared" ref="CD950" si="18645">V950/V963</f>
        <v>4.7973917093619006E-2</v>
      </c>
      <c r="CE950" s="131">
        <f t="shared" ref="CE950" si="18646">W950/W963</f>
        <v>4.4377338672618658E-2</v>
      </c>
      <c r="CF950" s="128">
        <f t="shared" ref="CF950" si="18647">X950/X963</f>
        <v>3.5836326995531409E-2</v>
      </c>
      <c r="CG950" s="129">
        <f t="shared" ref="CG950" si="18648">Y950/Y963</f>
        <v>3.3015702590256345E-2</v>
      </c>
      <c r="CH950" s="130">
        <f t="shared" ref="CH950" si="18649">Z950/Z963</f>
        <v>5.1033982343693315E-2</v>
      </c>
      <c r="CI950" s="128">
        <f t="shared" ref="CI950" si="18650">AA950/AA963</f>
        <v>5.9368858234138018E-2</v>
      </c>
      <c r="CJ950" s="134">
        <f t="shared" ref="CJ950" si="18651">AB950/AB963</f>
        <v>4.4549610054248796E-2</v>
      </c>
      <c r="CK950" s="135">
        <f t="shared" ref="CK950" si="18652">AC950/AC963</f>
        <v>4.3182541296988855E-2</v>
      </c>
    </row>
    <row r="951" spans="1:89" ht="13.5" thickTop="1" x14ac:dyDescent="0.2">
      <c r="A951" s="145" t="s">
        <v>28</v>
      </c>
      <c r="B951" s="202">
        <v>617</v>
      </c>
      <c r="C951" s="196">
        <v>1055</v>
      </c>
      <c r="D951" s="197">
        <v>349</v>
      </c>
      <c r="E951" s="198">
        <v>396</v>
      </c>
      <c r="F951" s="195">
        <v>765</v>
      </c>
      <c r="G951" s="199">
        <v>1136</v>
      </c>
      <c r="H951" s="197">
        <v>1140</v>
      </c>
      <c r="I951" s="198">
        <v>1536</v>
      </c>
      <c r="J951" s="195">
        <v>301</v>
      </c>
      <c r="K951" s="196">
        <v>138</v>
      </c>
      <c r="L951" s="197">
        <v>886</v>
      </c>
      <c r="M951" s="195">
        <v>519</v>
      </c>
      <c r="N951" s="200">
        <v>1569</v>
      </c>
      <c r="O951" s="203">
        <v>1063</v>
      </c>
      <c r="P951" s="195">
        <v>660</v>
      </c>
      <c r="Q951" s="196">
        <v>504</v>
      </c>
      <c r="R951" s="197">
        <v>790</v>
      </c>
      <c r="S951" s="198">
        <v>881</v>
      </c>
      <c r="T951" s="195">
        <v>237</v>
      </c>
      <c r="U951" s="199">
        <v>133</v>
      </c>
      <c r="V951" s="197">
        <v>797</v>
      </c>
      <c r="W951" s="204">
        <v>667</v>
      </c>
      <c r="X951" s="195">
        <v>588</v>
      </c>
      <c r="Y951" s="199">
        <v>266</v>
      </c>
      <c r="Z951" s="197">
        <v>1389</v>
      </c>
      <c r="AA951" s="195">
        <v>1645</v>
      </c>
      <c r="AB951" s="171">
        <f t="shared" si="18350"/>
        <v>10088</v>
      </c>
      <c r="AC951" s="172">
        <f t="shared" si="18351"/>
        <v>9939</v>
      </c>
      <c r="BI951" s="145" t="s">
        <v>28</v>
      </c>
      <c r="BJ951" s="128">
        <f>B951/B963</f>
        <v>3.6599833906750506E-2</v>
      </c>
      <c r="BK951" s="129">
        <f t="shared" ref="BK951" si="18653">C951/C963</f>
        <v>6.6582518144525094E-2</v>
      </c>
      <c r="BL951" s="130">
        <f t="shared" ref="BL951" si="18654">D951/D963</f>
        <v>4.5330562410702692E-2</v>
      </c>
      <c r="BM951" s="131">
        <f t="shared" ref="BM951" si="18655">E951/E963</f>
        <v>5.3261600537995966E-2</v>
      </c>
      <c r="BN951" s="128">
        <f t="shared" ref="BN951" si="18656">F951/F963</f>
        <v>3.8521577118686742E-2</v>
      </c>
      <c r="BO951" s="129">
        <f t="shared" ref="BO951" si="18657">G951/G963</f>
        <v>6.4888330382132861E-2</v>
      </c>
      <c r="BP951" s="130">
        <f t="shared" ref="BP951" si="18658">H951/H963</f>
        <v>4.6247464503042596E-2</v>
      </c>
      <c r="BQ951" s="131">
        <f t="shared" ref="BQ951" si="18659">I951/I963</f>
        <v>6.3098221254570097E-2</v>
      </c>
      <c r="BR951" s="128">
        <f t="shared" ref="BR951" si="18660">J951/J963</f>
        <v>7.0773571596520105E-2</v>
      </c>
      <c r="BS951" s="129">
        <f t="shared" ref="BS951" si="18661">K951/K963</f>
        <v>3.2577903682719546E-2</v>
      </c>
      <c r="BT951" s="130">
        <f t="shared" ref="BT951" si="18662">L951/L963</f>
        <v>6.9984202211690369E-2</v>
      </c>
      <c r="BU951" s="128">
        <f t="shared" ref="BU951" si="18663">M951/M963</f>
        <v>3.9428701663754465E-2</v>
      </c>
      <c r="BV951" s="132">
        <f t="shared" ref="BV951" si="18664">N951/N963</f>
        <v>6.3204962939091197E-2</v>
      </c>
      <c r="BW951" s="133">
        <f t="shared" ref="BW951" si="18665">O951/O963</f>
        <v>4.1541287271874637E-2</v>
      </c>
      <c r="BX951" s="128">
        <f t="shared" ref="BX951" si="18666">P951/P963</f>
        <v>5.4554471813522895E-2</v>
      </c>
      <c r="BY951" s="129">
        <f t="shared" ref="BY951" si="18667">Q951/Q963</f>
        <v>3.9968279143536872E-2</v>
      </c>
      <c r="BZ951" s="130">
        <f t="shared" ref="BZ951" si="18668">R951/R963</f>
        <v>4.8510899600859685E-2</v>
      </c>
      <c r="CA951" s="131">
        <f t="shared" ref="CA951" si="18669">S951/S963</f>
        <v>5.2328344024708956E-2</v>
      </c>
      <c r="CB951" s="128">
        <f t="shared" ref="CB951" si="18670">T951/T963</f>
        <v>6.2532981530343007E-2</v>
      </c>
      <c r="CC951" s="129">
        <f t="shared" ref="CC951" si="18671">U951/U963</f>
        <v>2.9516200621393696E-2</v>
      </c>
      <c r="CD951" s="130">
        <f t="shared" ref="CD951" si="18672">V951/V963</f>
        <v>6.1869274957304765E-2</v>
      </c>
      <c r="CE951" s="131">
        <f t="shared" ref="CE951" si="18673">W951/W963</f>
        <v>4.3786516116326397E-2</v>
      </c>
      <c r="CF951" s="128">
        <f t="shared" ref="CF951" si="18674">X951/X963</f>
        <v>5.1520196267414352E-2</v>
      </c>
      <c r="CG951" s="129">
        <f t="shared" ref="CG951" si="18675">Y951/Y963</f>
        <v>3.5699906052878809E-2</v>
      </c>
      <c r="CH951" s="130">
        <f t="shared" ref="CH951" si="18676">Z951/Z963</f>
        <v>5.5992260249123231E-2</v>
      </c>
      <c r="CI951" s="128">
        <f t="shared" ref="CI951" si="18677">AA951/AA963</f>
        <v>6.1000482070678978E-2</v>
      </c>
      <c r="CJ951" s="134">
        <f t="shared" ref="CJ951" si="18678">AB951/AB963</f>
        <v>5.2520330282489404E-2</v>
      </c>
      <c r="CK951" s="135">
        <f t="shared" ref="CK951" si="18679">AC951/AC963</f>
        <v>5.1840956389753862E-2</v>
      </c>
    </row>
    <row r="952" spans="1:89" x14ac:dyDescent="0.2">
      <c r="A952" s="136" t="s">
        <v>29</v>
      </c>
      <c r="B952" s="205">
        <v>755</v>
      </c>
      <c r="C952" s="189">
        <v>1269</v>
      </c>
      <c r="D952" s="190">
        <v>592</v>
      </c>
      <c r="E952" s="191">
        <v>487</v>
      </c>
      <c r="F952" s="188">
        <v>894</v>
      </c>
      <c r="G952" s="192">
        <v>1606</v>
      </c>
      <c r="H952" s="190">
        <v>1186</v>
      </c>
      <c r="I952" s="191">
        <v>1967</v>
      </c>
      <c r="J952" s="188">
        <v>401</v>
      </c>
      <c r="K952" s="189">
        <v>142</v>
      </c>
      <c r="L952" s="190">
        <v>1218</v>
      </c>
      <c r="M952" s="188">
        <v>456</v>
      </c>
      <c r="N952" s="193">
        <v>1874</v>
      </c>
      <c r="O952" s="206">
        <v>1249</v>
      </c>
      <c r="P952" s="188">
        <v>922</v>
      </c>
      <c r="Q952" s="189">
        <v>658</v>
      </c>
      <c r="R952" s="190">
        <v>1135</v>
      </c>
      <c r="S952" s="191">
        <v>1135</v>
      </c>
      <c r="T952" s="188">
        <v>517</v>
      </c>
      <c r="U952" s="192">
        <v>96</v>
      </c>
      <c r="V952" s="190">
        <v>1388</v>
      </c>
      <c r="W952" s="207">
        <v>740</v>
      </c>
      <c r="X952" s="188">
        <v>909</v>
      </c>
      <c r="Y952" s="192">
        <v>293</v>
      </c>
      <c r="Z952" s="190">
        <v>1577</v>
      </c>
      <c r="AA952" s="188">
        <v>1808</v>
      </c>
      <c r="AB952" s="171">
        <f t="shared" si="18350"/>
        <v>13368</v>
      </c>
      <c r="AC952" s="172">
        <f t="shared" si="18351"/>
        <v>11906</v>
      </c>
      <c r="BI952" s="136" t="s">
        <v>29</v>
      </c>
      <c r="BJ952" s="128">
        <f>B952/B963</f>
        <v>4.4785858346185786E-2</v>
      </c>
      <c r="BK952" s="129">
        <f t="shared" ref="BK952" si="18680">C952/C963</f>
        <v>8.008835594824866E-2</v>
      </c>
      <c r="BL952" s="130">
        <f t="shared" ref="BL952" si="18681">D952/D963</f>
        <v>7.6893103000389665E-2</v>
      </c>
      <c r="BM952" s="131">
        <f t="shared" ref="BM952" si="18682">E952/E963</f>
        <v>6.5501008742434433E-2</v>
      </c>
      <c r="BN952" s="128">
        <f t="shared" ref="BN952" si="18683">F952/F963</f>
        <v>4.5017372475955483E-2</v>
      </c>
      <c r="BO952" s="129">
        <f t="shared" ref="BO952" si="18684">G952/G963</f>
        <v>9.173473467755755E-2</v>
      </c>
      <c r="BP952" s="130">
        <f t="shared" ref="BP952" si="18685">H952/H963</f>
        <v>4.8113590263691684E-2</v>
      </c>
      <c r="BQ952" s="131">
        <f t="shared" ref="BQ952" si="18686">I952/I963</f>
        <v>8.0803516411288662E-2</v>
      </c>
      <c r="BR952" s="128">
        <f t="shared" ref="BR952" si="18687">J952/J963</f>
        <v>9.4286386080413828E-2</v>
      </c>
      <c r="BS952" s="129">
        <f t="shared" ref="BS952" si="18688">K952/K963</f>
        <v>3.352219074598678E-2</v>
      </c>
      <c r="BT952" s="130">
        <f t="shared" ref="BT952" si="18689">L952/L963</f>
        <v>9.6208530805687198E-2</v>
      </c>
      <c r="BU952" s="128">
        <f t="shared" ref="BU952" si="18690">M952/M963</f>
        <v>3.4642558687229354E-2</v>
      </c>
      <c r="BV952" s="132">
        <f t="shared" ref="BV952" si="18691">N952/N963</f>
        <v>7.5491459877537873E-2</v>
      </c>
      <c r="BW952" s="133">
        <f t="shared" ref="BW952" si="18692">O952/O963</f>
        <v>4.8810035562155615E-2</v>
      </c>
      <c r="BX952" s="128">
        <f t="shared" ref="BX952" si="18693">P952/P963</f>
        <v>7.6210943957678953E-2</v>
      </c>
      <c r="BY952" s="129">
        <f t="shared" ref="BY952" si="18694">Q952/Q963</f>
        <v>5.2180808881839812E-2</v>
      </c>
      <c r="BZ952" s="130">
        <f t="shared" ref="BZ952" si="18695">R952/R963</f>
        <v>6.9696039299969301E-2</v>
      </c>
      <c r="CA952" s="131">
        <f t="shared" ref="CA952" si="18696">S952/S963</f>
        <v>6.7415062960323111E-2</v>
      </c>
      <c r="CB952" s="128">
        <f t="shared" ref="CB952" si="18697">T952/T963</f>
        <v>0.13641160949868075</v>
      </c>
      <c r="CC952" s="129">
        <f t="shared" ref="CC952" si="18698">U952/U963</f>
        <v>2.1304926764314249E-2</v>
      </c>
      <c r="CD952" s="130">
        <f t="shared" ref="CD952" si="18699">V952/V963</f>
        <v>0.10774724421673654</v>
      </c>
      <c r="CE952" s="131">
        <f t="shared" ref="CE952" si="18700">W952/W963</f>
        <v>4.8578743517363618E-2</v>
      </c>
      <c r="CF952" s="128">
        <f t="shared" ref="CF952" si="18701">X952/X963</f>
        <v>7.9646017699115043E-2</v>
      </c>
      <c r="CG952" s="129">
        <f t="shared" ref="CG952" si="18702">Y952/Y963</f>
        <v>3.9323580727419136E-2</v>
      </c>
      <c r="CH952" s="130">
        <f t="shared" ref="CH952" si="18703">Z952/Z963</f>
        <v>6.3570766315959204E-2</v>
      </c>
      <c r="CI952" s="128">
        <f t="shared" ref="CI952" si="18704">AA952/AA963</f>
        <v>6.7044906737864798E-2</v>
      </c>
      <c r="CJ952" s="134">
        <f t="shared" ref="CJ952" si="18705">AB952/AB963</f>
        <v>6.9596726329928471E-2</v>
      </c>
      <c r="CK952" s="135">
        <f t="shared" ref="CK952" si="18706">AC952/AC963</f>
        <v>6.210065668340975E-2</v>
      </c>
    </row>
    <row r="953" spans="1:89" x14ac:dyDescent="0.2">
      <c r="A953" s="145" t="s">
        <v>30</v>
      </c>
      <c r="B953" s="202">
        <v>968</v>
      </c>
      <c r="C953" s="196">
        <v>1873</v>
      </c>
      <c r="D953" s="197">
        <v>664</v>
      </c>
      <c r="E953" s="198">
        <v>515</v>
      </c>
      <c r="F953" s="195">
        <v>967</v>
      </c>
      <c r="G953" s="199">
        <v>2069</v>
      </c>
      <c r="H953" s="197">
        <v>1514</v>
      </c>
      <c r="I953" s="198">
        <v>2566</v>
      </c>
      <c r="J953" s="195">
        <v>615</v>
      </c>
      <c r="K953" s="196">
        <v>122</v>
      </c>
      <c r="L953" s="197">
        <v>1559</v>
      </c>
      <c r="M953" s="195">
        <v>472</v>
      </c>
      <c r="N953" s="200">
        <v>2518</v>
      </c>
      <c r="O953" s="203">
        <v>1474</v>
      </c>
      <c r="P953" s="195">
        <v>1212</v>
      </c>
      <c r="Q953" s="196">
        <v>891</v>
      </c>
      <c r="R953" s="197">
        <v>1127</v>
      </c>
      <c r="S953" s="198">
        <v>1448</v>
      </c>
      <c r="T953" s="195">
        <v>601</v>
      </c>
      <c r="U953" s="199">
        <v>103</v>
      </c>
      <c r="V953" s="197">
        <v>1513</v>
      </c>
      <c r="W953" s="204">
        <v>787</v>
      </c>
      <c r="X953" s="195">
        <v>1188</v>
      </c>
      <c r="Y953" s="199">
        <v>298</v>
      </c>
      <c r="Z953" s="197">
        <v>1756</v>
      </c>
      <c r="AA953" s="195">
        <v>2305</v>
      </c>
      <c r="AB953" s="171">
        <f t="shared" si="18350"/>
        <v>16202</v>
      </c>
      <c r="AC953" s="172">
        <f t="shared" si="18351"/>
        <v>14923</v>
      </c>
      <c r="BI953" s="145" t="s">
        <v>30</v>
      </c>
      <c r="BJ953" s="128">
        <f>B953/B963</f>
        <v>5.7420809111401114E-2</v>
      </c>
      <c r="BK953" s="129">
        <f t="shared" ref="BK953" si="18707">C953/C963</f>
        <v>0.11820763647838435</v>
      </c>
      <c r="BL953" s="130">
        <f t="shared" ref="BL953" si="18708">D953/D963</f>
        <v>8.6244966878815429E-2</v>
      </c>
      <c r="BM953" s="131">
        <f t="shared" ref="BM953" si="18709">E953/E963</f>
        <v>6.9266980497646263E-2</v>
      </c>
      <c r="BN953" s="128">
        <f t="shared" ref="BN953" si="18710">F953/F963</f>
        <v>4.8693287678130824E-2</v>
      </c>
      <c r="BO953" s="129">
        <f t="shared" ref="BO953" si="18711">G953/G963</f>
        <v>0.11818129890900783</v>
      </c>
      <c r="BP953" s="130">
        <f t="shared" ref="BP953" si="18712">H953/H963</f>
        <v>6.1419878296146042E-2</v>
      </c>
      <c r="BQ953" s="131">
        <f t="shared" ref="BQ953" si="18713">I953/I963</f>
        <v>0.10541017951772584</v>
      </c>
      <c r="BR953" s="128">
        <f t="shared" ref="BR953" si="18714">J953/J963</f>
        <v>0.14460380907594639</v>
      </c>
      <c r="BS953" s="129">
        <f t="shared" ref="BS953" si="18715">K953/K963</f>
        <v>2.8800755429650614E-2</v>
      </c>
      <c r="BT953" s="130">
        <f t="shared" ref="BT953" si="18716">L953/L963</f>
        <v>0.1231437598736177</v>
      </c>
      <c r="BU953" s="128">
        <f t="shared" ref="BU953" si="18717">M953/M963</f>
        <v>3.5858087062219858E-2</v>
      </c>
      <c r="BV953" s="132">
        <f t="shared" ref="BV953" si="18718">N953/N963</f>
        <v>0.1014340960360941</v>
      </c>
      <c r="BW953" s="133">
        <f t="shared" ref="BW953" si="18719">O953/O963</f>
        <v>5.7602876235882602E-2</v>
      </c>
      <c r="BX953" s="128">
        <f t="shared" ref="BX953" si="18720">P953/P963</f>
        <v>0.10018184823937841</v>
      </c>
      <c r="BY953" s="129">
        <f t="shared" ref="BY953" si="18721">Q953/Q963</f>
        <v>7.0658207771609832E-2</v>
      </c>
      <c r="BZ953" s="130">
        <f t="shared" ref="BZ953" si="18722">R953/R963</f>
        <v>6.9204789683758053E-2</v>
      </c>
      <c r="CA953" s="131">
        <f t="shared" ref="CA953" si="18723">S953/S963</f>
        <v>8.6006177239249235E-2</v>
      </c>
      <c r="CB953" s="128">
        <f t="shared" ref="CB953" si="18724">T953/T963</f>
        <v>0.15857519788918206</v>
      </c>
      <c r="CC953" s="129">
        <f t="shared" ref="CC953" si="18725">U953/U963</f>
        <v>2.2858411007545494E-2</v>
      </c>
      <c r="CD953" s="130">
        <f t="shared" ref="CD953" si="18726">V953/V963</f>
        <v>0.11745070641204781</v>
      </c>
      <c r="CE953" s="131">
        <f t="shared" ref="CE953" si="18727">W953/W963</f>
        <v>5.1664150200223198E-2</v>
      </c>
      <c r="CF953" s="128">
        <f t="shared" ref="CF953" si="18728">X953/X963</f>
        <v>0.10409182511171471</v>
      </c>
      <c r="CG953" s="129">
        <f t="shared" ref="CG953" si="18729">Y953/Y963</f>
        <v>3.9994631593074752E-2</v>
      </c>
      <c r="CH953" s="130">
        <f t="shared" ref="CH953" si="18730">Z953/Z963</f>
        <v>7.0786471560446651E-2</v>
      </c>
      <c r="CI953" s="128">
        <f t="shared" ref="CI953" si="18731">AA953/AA963</f>
        <v>8.5474839618793347E-2</v>
      </c>
      <c r="CJ953" s="134">
        <f t="shared" ref="CJ953" si="18732">AB953/AB963</f>
        <v>8.4351149012380389E-2</v>
      </c>
      <c r="CK953" s="135">
        <f t="shared" ref="CK953" si="18733">AC953/AC963</f>
        <v>7.7837065318874826E-2</v>
      </c>
    </row>
    <row r="954" spans="1:89" x14ac:dyDescent="0.2">
      <c r="A954" s="136" t="s">
        <v>31</v>
      </c>
      <c r="B954" s="205">
        <v>929</v>
      </c>
      <c r="C954" s="189">
        <v>1836</v>
      </c>
      <c r="D954" s="190">
        <v>439</v>
      </c>
      <c r="E954" s="191">
        <v>641</v>
      </c>
      <c r="F954" s="188">
        <v>804</v>
      </c>
      <c r="G954" s="192">
        <v>2055</v>
      </c>
      <c r="H954" s="190">
        <v>1519</v>
      </c>
      <c r="I954" s="191">
        <v>2646</v>
      </c>
      <c r="J954" s="188">
        <v>425</v>
      </c>
      <c r="K954" s="189">
        <v>122</v>
      </c>
      <c r="L954" s="190">
        <v>1549</v>
      </c>
      <c r="M954" s="188">
        <v>422</v>
      </c>
      <c r="N954" s="193">
        <v>2317</v>
      </c>
      <c r="O954" s="206">
        <v>1490</v>
      </c>
      <c r="P954" s="188">
        <v>1106</v>
      </c>
      <c r="Q954" s="189">
        <v>948</v>
      </c>
      <c r="R954" s="190">
        <v>1139</v>
      </c>
      <c r="S954" s="191">
        <v>1515</v>
      </c>
      <c r="T954" s="188">
        <v>505</v>
      </c>
      <c r="U954" s="192">
        <v>125</v>
      </c>
      <c r="V954" s="190">
        <v>1518</v>
      </c>
      <c r="W954" s="207">
        <v>907</v>
      </c>
      <c r="X954" s="188">
        <v>1111</v>
      </c>
      <c r="Y954" s="192">
        <v>436</v>
      </c>
      <c r="Z954" s="190">
        <v>1575</v>
      </c>
      <c r="AA954" s="188">
        <v>2520</v>
      </c>
      <c r="AB954" s="171">
        <f t="shared" si="18350"/>
        <v>14936</v>
      </c>
      <c r="AC954" s="172">
        <f t="shared" si="18351"/>
        <v>15663</v>
      </c>
      <c r="BI954" s="136" t="s">
        <v>31</v>
      </c>
      <c r="BJ954" s="128">
        <f>B954/B963</f>
        <v>5.5107367421995491E-2</v>
      </c>
      <c r="BK954" s="129">
        <f t="shared" ref="BK954" si="18734">C954/C963</f>
        <v>0.11587251498895551</v>
      </c>
      <c r="BL954" s="130">
        <f t="shared" ref="BL954" si="18735">D954/D963</f>
        <v>5.7020392258734898E-2</v>
      </c>
      <c r="BM954" s="131">
        <f t="shared" ref="BM954" si="18736">E954/E963</f>
        <v>8.6213853396099535E-2</v>
      </c>
      <c r="BN954" s="128">
        <f t="shared" ref="BN954" si="18737">F954/F963</f>
        <v>4.0485422226698223E-2</v>
      </c>
      <c r="BO954" s="129">
        <f t="shared" ref="BO954" si="18738">G954/G963</f>
        <v>0.117381618781059</v>
      </c>
      <c r="BP954" s="130">
        <f t="shared" ref="BP954" si="18739">H954/H963</f>
        <v>6.1622718052738334E-2</v>
      </c>
      <c r="BQ954" s="131">
        <f t="shared" ref="BQ954" si="18740">I954/I963</f>
        <v>0.10869654520806803</v>
      </c>
      <c r="BR954" s="128">
        <f t="shared" ref="BR954" si="18741">J954/J963</f>
        <v>9.9929461556548319E-2</v>
      </c>
      <c r="BS954" s="129">
        <f t="shared" ref="BS954" si="18742">K954/K963</f>
        <v>2.8800755429650614E-2</v>
      </c>
      <c r="BT954" s="130">
        <f t="shared" ref="BT954" si="18743">L954/L963</f>
        <v>0.12235387045813587</v>
      </c>
      <c r="BU954" s="128">
        <f t="shared" ref="BU954" si="18744">M954/M963</f>
        <v>3.2059560890374532E-2</v>
      </c>
      <c r="BV954" s="132">
        <f t="shared" ref="BV954" si="18745">N954/N963</f>
        <v>9.3337093135675148E-2</v>
      </c>
      <c r="BW954" s="133">
        <f t="shared" ref="BW954" si="18746">O954/O963</f>
        <v>5.8228144906014301E-2</v>
      </c>
      <c r="BX954" s="128">
        <f t="shared" ref="BX954" si="18747">P954/P963</f>
        <v>9.1420069432964129E-2</v>
      </c>
      <c r="BY954" s="129">
        <f t="shared" ref="BY954" si="18748">Q954/Q963</f>
        <v>7.5178429817605072E-2</v>
      </c>
      <c r="BZ954" s="130">
        <f t="shared" ref="BZ954" si="18749">R954/R963</f>
        <v>6.9941664108074911E-2</v>
      </c>
      <c r="CA954" s="131">
        <f t="shared" ref="CA954" si="18750">S954/S963</f>
        <v>8.9985744832501782E-2</v>
      </c>
      <c r="CB954" s="128">
        <f t="shared" ref="CB954" si="18751">T954/T963</f>
        <v>0.13324538258575197</v>
      </c>
      <c r="CC954" s="129">
        <f t="shared" ref="CC954" si="18752">U954/U963</f>
        <v>2.7740790057700842E-2</v>
      </c>
      <c r="CD954" s="130">
        <f t="shared" ref="CD954" si="18753">V954/V963</f>
        <v>0.11783884489986027</v>
      </c>
      <c r="CE954" s="131">
        <f t="shared" ref="CE954" si="18754">W954/W963</f>
        <v>5.9541784284120006E-2</v>
      </c>
      <c r="CF954" s="128">
        <f t="shared" ref="CF954" si="18755">X954/X963</f>
        <v>9.7345132743362831E-2</v>
      </c>
      <c r="CG954" s="129">
        <f t="shared" ref="CG954" si="18756">Y954/Y963</f>
        <v>5.8515635485169776E-2</v>
      </c>
      <c r="CH954" s="130">
        <f t="shared" ref="CH954" si="18757">Z954/Z963</f>
        <v>6.3490143910992863E-2</v>
      </c>
      <c r="CI954" s="128">
        <f t="shared" ref="CI954" si="18758">AA954/AA963</f>
        <v>9.3447547001891201E-2</v>
      </c>
      <c r="CJ954" s="134">
        <f t="shared" ref="CJ954" si="18759">AB954/AB963</f>
        <v>7.7760076635533484E-2</v>
      </c>
      <c r="CK954" s="135">
        <f t="shared" ref="CK954" si="18760">AC954/AC963</f>
        <v>8.1696840721673686E-2</v>
      </c>
    </row>
    <row r="955" spans="1:89" x14ac:dyDescent="0.2">
      <c r="A955" s="145" t="s">
        <v>32</v>
      </c>
      <c r="B955" s="202">
        <v>943</v>
      </c>
      <c r="C955" s="196">
        <v>1704</v>
      </c>
      <c r="D955" s="197">
        <v>324</v>
      </c>
      <c r="E955" s="198">
        <v>609</v>
      </c>
      <c r="F955" s="195">
        <v>689</v>
      </c>
      <c r="G955" s="199">
        <v>2086</v>
      </c>
      <c r="H955" s="197">
        <v>1308</v>
      </c>
      <c r="I955" s="198">
        <v>2204</v>
      </c>
      <c r="J955" s="195">
        <v>321</v>
      </c>
      <c r="K955" s="196">
        <v>109</v>
      </c>
      <c r="L955" s="197">
        <v>1274</v>
      </c>
      <c r="M955" s="195">
        <v>413</v>
      </c>
      <c r="N955" s="200">
        <v>1884</v>
      </c>
      <c r="O955" s="203">
        <v>1280</v>
      </c>
      <c r="P955" s="195">
        <v>718</v>
      </c>
      <c r="Q955" s="196">
        <v>916</v>
      </c>
      <c r="R955" s="197">
        <v>892</v>
      </c>
      <c r="S955" s="198">
        <v>1293</v>
      </c>
      <c r="T955" s="195">
        <v>317</v>
      </c>
      <c r="U955" s="199">
        <v>92</v>
      </c>
      <c r="V955" s="197">
        <v>1277</v>
      </c>
      <c r="W955" s="204">
        <v>703</v>
      </c>
      <c r="X955" s="195">
        <v>760</v>
      </c>
      <c r="Y955" s="199">
        <v>358</v>
      </c>
      <c r="Z955" s="197">
        <v>1277</v>
      </c>
      <c r="AA955" s="195">
        <v>2049</v>
      </c>
      <c r="AB955" s="171">
        <f t="shared" si="18350"/>
        <v>11984</v>
      </c>
      <c r="AC955" s="172">
        <f t="shared" si="18351"/>
        <v>13816</v>
      </c>
      <c r="BI955" s="145" t="s">
        <v>32</v>
      </c>
      <c r="BJ955" s="128">
        <f>B955/B963</f>
        <v>5.5937833669474434E-2</v>
      </c>
      <c r="BK955" s="129">
        <f t="shared" ref="BK955" si="18761">C955/C963</f>
        <v>0.1075418112969391</v>
      </c>
      <c r="BL955" s="130">
        <f t="shared" ref="BL955" si="18762">D955/D963</f>
        <v>4.2083387452915962E-2</v>
      </c>
      <c r="BM955" s="131">
        <f t="shared" ref="BM955" si="18763">E955/E963</f>
        <v>8.1909885675857427E-2</v>
      </c>
      <c r="BN955" s="128">
        <f t="shared" ref="BN955" si="18764">F955/F963</f>
        <v>3.4694596908202827E-2</v>
      </c>
      <c r="BO955" s="129">
        <f t="shared" ref="BO955" si="18765">G955/G963</f>
        <v>0.11915233906437425</v>
      </c>
      <c r="BP955" s="130">
        <f t="shared" ref="BP955" si="18766">H955/H963</f>
        <v>5.3062880324543614E-2</v>
      </c>
      <c r="BQ955" s="131">
        <f t="shared" ref="BQ955" si="18767">I955/I963</f>
        <v>9.0539374768927414E-2</v>
      </c>
      <c r="BR955" s="128">
        <f t="shared" ref="BR955" si="18768">J955/J963</f>
        <v>7.5476134493298846E-2</v>
      </c>
      <c r="BS955" s="129">
        <f t="shared" ref="BS955" si="18769">K955/K963</f>
        <v>2.5731822474032107E-2</v>
      </c>
      <c r="BT955" s="130">
        <f t="shared" ref="BT955" si="18770">L955/L963</f>
        <v>0.10063191153238546</v>
      </c>
      <c r="BU955" s="128">
        <f t="shared" ref="BU955" si="18771">M955/M963</f>
        <v>3.1375826179442373E-2</v>
      </c>
      <c r="BV955" s="132">
        <f t="shared" ref="BV955" si="18772">N955/N963</f>
        <v>7.5894295842732842E-2</v>
      </c>
      <c r="BW955" s="133">
        <f t="shared" ref="BW955" si="18773">O955/O963</f>
        <v>5.0021493610535775E-2</v>
      </c>
      <c r="BX955" s="128">
        <f t="shared" ref="BX955" si="18774">P955/P963</f>
        <v>5.9348652669862785E-2</v>
      </c>
      <c r="BY955" s="129">
        <f t="shared" ref="BY955" si="18775">Q955/Q963</f>
        <v>7.2640761300555121E-2</v>
      </c>
      <c r="BZ955" s="130">
        <f t="shared" ref="BZ955" si="18776">R955/R963</f>
        <v>5.4774332207552963E-2</v>
      </c>
      <c r="CA955" s="131">
        <f t="shared" ref="CA955" si="18777">S955/S963</f>
        <v>7.6799714896650037E-2</v>
      </c>
      <c r="CB955" s="128">
        <f t="shared" ref="CB955" si="18778">T955/T963</f>
        <v>8.3641160949868079E-2</v>
      </c>
      <c r="CC955" s="129">
        <f t="shared" ref="CC955" si="18779">U955/U963</f>
        <v>2.0417221482467822E-2</v>
      </c>
      <c r="CD955" s="130">
        <f t="shared" ref="CD955" si="18780">V955/V963</f>
        <v>9.9130569787300102E-2</v>
      </c>
      <c r="CE955" s="131">
        <f t="shared" ref="CE955" si="18781">W955/W963</f>
        <v>4.6149806341495438E-2</v>
      </c>
      <c r="CF955" s="128">
        <f t="shared" ref="CF955" si="18782">X955/X963</f>
        <v>6.6590729869447127E-2</v>
      </c>
      <c r="CG955" s="129">
        <f t="shared" ref="CG955" si="18783">Y955/Y963</f>
        <v>4.8047241980942158E-2</v>
      </c>
      <c r="CH955" s="130">
        <f t="shared" ref="CH955" si="18784">Z955/Z963</f>
        <v>5.1477405571008182E-2</v>
      </c>
      <c r="CI955" s="128">
        <f t="shared" ref="CI955" si="18785">AA955/AA963</f>
        <v>7.5981755478918681E-2</v>
      </c>
      <c r="CJ955" s="134">
        <f t="shared" ref="CJ955" si="18786">AB955/AB963</f>
        <v>6.2391320192838329E-2</v>
      </c>
      <c r="CK955" s="135">
        <f t="shared" ref="CK955" si="18787">AC955/AC963</f>
        <v>7.2063049952795985E-2</v>
      </c>
    </row>
    <row r="956" spans="1:89" x14ac:dyDescent="0.2">
      <c r="A956" s="136" t="s">
        <v>33</v>
      </c>
      <c r="B956" s="205">
        <v>795</v>
      </c>
      <c r="C956" s="189">
        <v>979</v>
      </c>
      <c r="D956" s="190">
        <v>244</v>
      </c>
      <c r="E956" s="191">
        <v>449</v>
      </c>
      <c r="F956" s="188">
        <v>705</v>
      </c>
      <c r="G956" s="192">
        <v>1444</v>
      </c>
      <c r="H956" s="190">
        <v>979</v>
      </c>
      <c r="I956" s="191">
        <v>1743</v>
      </c>
      <c r="J956" s="188">
        <v>272</v>
      </c>
      <c r="K956" s="189">
        <v>84</v>
      </c>
      <c r="L956" s="190">
        <v>1167</v>
      </c>
      <c r="M956" s="188">
        <v>476</v>
      </c>
      <c r="N956" s="193">
        <v>1683</v>
      </c>
      <c r="O956" s="206">
        <v>1269</v>
      </c>
      <c r="P956" s="188">
        <v>504</v>
      </c>
      <c r="Q956" s="189">
        <v>886</v>
      </c>
      <c r="R956" s="190">
        <v>770</v>
      </c>
      <c r="S956" s="191">
        <v>1073</v>
      </c>
      <c r="T956" s="188">
        <v>170</v>
      </c>
      <c r="U956" s="192">
        <v>118</v>
      </c>
      <c r="V956" s="190">
        <v>1230</v>
      </c>
      <c r="W956" s="207">
        <v>602</v>
      </c>
      <c r="X956" s="188">
        <v>456</v>
      </c>
      <c r="Y956" s="192">
        <v>354</v>
      </c>
      <c r="Z956" s="190">
        <v>1063</v>
      </c>
      <c r="AA956" s="188">
        <v>1299</v>
      </c>
      <c r="AB956" s="171">
        <f t="shared" si="18350"/>
        <v>10038</v>
      </c>
      <c r="AC956" s="172">
        <f t="shared" si="18351"/>
        <v>10776</v>
      </c>
      <c r="BI956" s="136" t="s">
        <v>33</v>
      </c>
      <c r="BJ956" s="128">
        <f>B956/B963</f>
        <v>4.7158619053268479E-2</v>
      </c>
      <c r="BK956" s="129">
        <f t="shared" ref="BK956" si="18788">C956/C963</f>
        <v>6.1786052382455034E-2</v>
      </c>
      <c r="BL956" s="130">
        <f t="shared" ref="BL956" si="18789">D956/D963</f>
        <v>3.1692427587998444E-2</v>
      </c>
      <c r="BM956" s="131">
        <f t="shared" ref="BM956" si="18790">E956/E963</f>
        <v>6.0390047074646937E-2</v>
      </c>
      <c r="BN956" s="128">
        <f t="shared" ref="BN956" si="18791">F956/F963</f>
        <v>3.5500276952515231E-2</v>
      </c>
      <c r="BO956" s="129">
        <f t="shared" ref="BO956" si="18792">G956/G963</f>
        <v>8.2481293197006908E-2</v>
      </c>
      <c r="BP956" s="130">
        <f t="shared" ref="BP956" si="18793">H956/H963</f>
        <v>3.9716024340770789E-2</v>
      </c>
      <c r="BQ956" s="131">
        <f t="shared" ref="BQ956" si="18794">I956/I963</f>
        <v>7.1601692478330523E-2</v>
      </c>
      <c r="BR956" s="128">
        <f t="shared" ref="BR956" si="18795">J956/J963</f>
        <v>6.3954855396190918E-2</v>
      </c>
      <c r="BS956" s="129">
        <f t="shared" ref="BS956" si="18796">K956/K963</f>
        <v>1.9830028328611898E-2</v>
      </c>
      <c r="BT956" s="130">
        <f t="shared" ref="BT956" si="18797">L956/L963</f>
        <v>9.2180094786729852E-2</v>
      </c>
      <c r="BU956" s="128">
        <f t="shared" ref="BU956" si="18798">M956/M963</f>
        <v>3.6161969155967484E-2</v>
      </c>
      <c r="BV956" s="132">
        <f t="shared" ref="BV956" si="18799">N956/N963</f>
        <v>6.7797292942313889E-2</v>
      </c>
      <c r="BW956" s="133">
        <f t="shared" ref="BW956" si="18800">O956/O963</f>
        <v>4.9591621399820235E-2</v>
      </c>
      <c r="BX956" s="128">
        <f t="shared" ref="BX956" si="18801">P956/P963</f>
        <v>4.1659778475781124E-2</v>
      </c>
      <c r="BY956" s="129">
        <f t="shared" ref="BY956" si="18802">Q956/Q963</f>
        <v>7.0261697065820777E-2</v>
      </c>
      <c r="BZ956" s="130">
        <f t="shared" ref="BZ956" si="18803">R956/R963</f>
        <v>4.7282775560331593E-2</v>
      </c>
      <c r="CA956" s="131">
        <f t="shared" ref="CA956" si="18804">S956/S963</f>
        <v>6.373247802328344E-2</v>
      </c>
      <c r="CB956" s="128">
        <f t="shared" ref="CB956" si="18805">T956/T963</f>
        <v>4.4854881266490766E-2</v>
      </c>
      <c r="CC956" s="129">
        <f t="shared" ref="CC956" si="18806">U956/U963</f>
        <v>2.6187305814469597E-2</v>
      </c>
      <c r="CD956" s="130">
        <f t="shared" ref="CD956" si="18807">V956/V963</f>
        <v>9.5482068001863069E-2</v>
      </c>
      <c r="CE956" s="131">
        <f t="shared" ref="CE956" si="18808">W956/W963</f>
        <v>3.9519464320882297E-2</v>
      </c>
      <c r="CF956" s="128">
        <f t="shared" ref="CF956" si="18809">X956/X963</f>
        <v>3.9954437921668272E-2</v>
      </c>
      <c r="CG956" s="129">
        <f t="shared" ref="CG956" si="18810">Y956/Y963</f>
        <v>4.7510401288417665E-2</v>
      </c>
      <c r="CH956" s="130">
        <f t="shared" ref="CH956" si="18811">Z956/Z963</f>
        <v>4.2850808239609788E-2</v>
      </c>
      <c r="CI956" s="128">
        <f t="shared" ref="CI956" si="18812">AA956/AA963</f>
        <v>4.8169985537879628E-2</v>
      </c>
      <c r="CJ956" s="134">
        <f t="shared" ref="CJ956" si="18813">AB956/AB963</f>
        <v>5.22600193671321E-2</v>
      </c>
      <c r="CK956" s="135">
        <f t="shared" ref="CK956" si="18814">AC956/AC963</f>
        <v>5.6206675325081758E-2</v>
      </c>
    </row>
    <row r="957" spans="1:89" x14ac:dyDescent="0.2">
      <c r="A957" s="145" t="s">
        <v>34</v>
      </c>
      <c r="B957" s="202">
        <v>149</v>
      </c>
      <c r="C957" s="196">
        <v>532</v>
      </c>
      <c r="D957" s="197">
        <v>98</v>
      </c>
      <c r="E957" s="198">
        <v>319</v>
      </c>
      <c r="F957" s="195">
        <v>325</v>
      </c>
      <c r="G957" s="199">
        <v>878</v>
      </c>
      <c r="H957" s="197">
        <v>404</v>
      </c>
      <c r="I957" s="198">
        <v>964</v>
      </c>
      <c r="J957" s="195">
        <v>78</v>
      </c>
      <c r="K957" s="196">
        <v>45</v>
      </c>
      <c r="L957" s="197">
        <v>386</v>
      </c>
      <c r="M957" s="195">
        <v>344</v>
      </c>
      <c r="N957" s="200">
        <v>676</v>
      </c>
      <c r="O957" s="203">
        <v>892</v>
      </c>
      <c r="P957" s="195">
        <v>287</v>
      </c>
      <c r="Q957" s="196">
        <v>417</v>
      </c>
      <c r="R957" s="197">
        <v>506</v>
      </c>
      <c r="S957" s="198">
        <v>517</v>
      </c>
      <c r="T957" s="195">
        <v>129</v>
      </c>
      <c r="U957" s="199">
        <v>106</v>
      </c>
      <c r="V957" s="197">
        <v>455</v>
      </c>
      <c r="W957" s="204">
        <v>328</v>
      </c>
      <c r="X957" s="195">
        <v>195</v>
      </c>
      <c r="Y957" s="199">
        <v>344</v>
      </c>
      <c r="Z957" s="197">
        <v>731</v>
      </c>
      <c r="AA957" s="195">
        <v>759</v>
      </c>
      <c r="AB957" s="171">
        <f t="shared" si="18350"/>
        <v>4419</v>
      </c>
      <c r="AC957" s="172">
        <f t="shared" si="18351"/>
        <v>6445</v>
      </c>
      <c r="BI957" s="145" t="s">
        <v>34</v>
      </c>
      <c r="BJ957" s="128">
        <f>B957/B963</f>
        <v>8.8385336338830233E-3</v>
      </c>
      <c r="BK957" s="129">
        <f t="shared" ref="BK957" si="18815">C957/C963</f>
        <v>3.3575260334490376E-2</v>
      </c>
      <c r="BL957" s="130">
        <f t="shared" ref="BL957" si="18816">D957/D963</f>
        <v>1.2728925834523964E-2</v>
      </c>
      <c r="BM957" s="131">
        <f t="shared" ref="BM957" si="18817">E957/E963</f>
        <v>4.2905178211163415E-2</v>
      </c>
      <c r="BN957" s="128">
        <f t="shared" ref="BN957" si="18818">F957/F963</f>
        <v>1.6365375900095673E-2</v>
      </c>
      <c r="BO957" s="129">
        <f t="shared" ref="BO957" si="18819">G957/G963</f>
        <v>5.0151368024218886E-2</v>
      </c>
      <c r="BP957" s="130">
        <f t="shared" ref="BP957" si="18820">H957/H963</f>
        <v>1.6389452332657199E-2</v>
      </c>
      <c r="BQ957" s="131">
        <f t="shared" ref="BQ957" si="18821">I957/I963</f>
        <v>3.9600706568623426E-2</v>
      </c>
      <c r="BR957" s="128">
        <f t="shared" ref="BR957" si="18822">J957/J963</f>
        <v>1.8339995297437104E-2</v>
      </c>
      <c r="BS957" s="129">
        <f t="shared" ref="BS957" si="18823">K957/K963</f>
        <v>1.0623229461756374E-2</v>
      </c>
      <c r="BT957" s="130">
        <f t="shared" ref="BT957" si="18824">L957/L963</f>
        <v>3.0489731437598738E-2</v>
      </c>
      <c r="BU957" s="128">
        <f t="shared" ref="BU957" si="18825">M957/M963</f>
        <v>2.613386006229583E-2</v>
      </c>
      <c r="BV957" s="132">
        <f t="shared" ref="BV957" si="18826">N957/N963</f>
        <v>2.7231711247180147E-2</v>
      </c>
      <c r="BW957" s="133">
        <f t="shared" ref="BW957" si="18827">O957/O963</f>
        <v>3.485872835984212E-2</v>
      </c>
      <c r="BX957" s="128">
        <f t="shared" ref="BX957" si="18828">P957/P963</f>
        <v>2.3722929409819803E-2</v>
      </c>
      <c r="BY957" s="129">
        <f t="shared" ref="BY957" si="18829">Q957/Q963</f>
        <v>3.3068992862807296E-2</v>
      </c>
      <c r="BZ957" s="130">
        <f t="shared" ref="BZ957" si="18830">R957/R963</f>
        <v>3.1071538225360761E-2</v>
      </c>
      <c r="CA957" s="131">
        <f t="shared" ref="CA957" si="18831">S957/S963</f>
        <v>3.0708006652411499E-2</v>
      </c>
      <c r="CB957" s="128">
        <f t="shared" ref="CB957" si="18832">T957/T963</f>
        <v>3.4036939313984167E-2</v>
      </c>
      <c r="CC957" s="129">
        <f t="shared" ref="CC957" si="18833">U957/U963</f>
        <v>2.3524189968930315E-2</v>
      </c>
      <c r="CD957" s="130">
        <f t="shared" ref="CD957" si="18834">V957/V963</f>
        <v>3.5320602390933084E-2</v>
      </c>
      <c r="CE957" s="131">
        <f t="shared" ref="CE957" si="18835">W957/W963</f>
        <v>2.1532199829317929E-2</v>
      </c>
      <c r="CF957" s="128">
        <f t="shared" ref="CF957" si="18836">X957/X963</f>
        <v>1.7085779374397616E-2</v>
      </c>
      <c r="CG957" s="129">
        <f t="shared" ref="CG957" si="18837">Y957/Y963</f>
        <v>4.6168299557106426E-2</v>
      </c>
      <c r="CH957" s="130">
        <f t="shared" ref="CH957" si="18838">Z957/Z963</f>
        <v>2.9467489015197322E-2</v>
      </c>
      <c r="CI957" s="128">
        <f t="shared" ref="CI957" si="18839">AA957/AA963</f>
        <v>2.8145511180331515E-2</v>
      </c>
      <c r="CJ957" s="134">
        <f t="shared" ref="CJ957" si="18840">AB957/AB963</f>
        <v>2.3006278699278418E-2</v>
      </c>
      <c r="CK957" s="135">
        <f t="shared" ref="CK957" si="18841">AC957/AC963</f>
        <v>3.3616557393295464E-2</v>
      </c>
    </row>
    <row r="958" spans="1:89" x14ac:dyDescent="0.2">
      <c r="A958" s="136" t="s">
        <v>35</v>
      </c>
      <c r="B958" s="205">
        <v>0</v>
      </c>
      <c r="C958" s="189">
        <v>179</v>
      </c>
      <c r="D958" s="190">
        <v>4</v>
      </c>
      <c r="E958" s="191">
        <v>99</v>
      </c>
      <c r="F958" s="188">
        <v>4</v>
      </c>
      <c r="G958" s="192">
        <v>290</v>
      </c>
      <c r="H958" s="190">
        <v>38</v>
      </c>
      <c r="I958" s="191">
        <v>248</v>
      </c>
      <c r="J958" s="188">
        <v>14</v>
      </c>
      <c r="K958" s="189">
        <v>6</v>
      </c>
      <c r="L958" s="190">
        <v>84</v>
      </c>
      <c r="M958" s="188">
        <v>35</v>
      </c>
      <c r="N958" s="193">
        <v>98</v>
      </c>
      <c r="O958" s="206">
        <v>108</v>
      </c>
      <c r="P958" s="188">
        <v>45</v>
      </c>
      <c r="Q958" s="189">
        <v>68</v>
      </c>
      <c r="R958" s="190">
        <v>102</v>
      </c>
      <c r="S958" s="191">
        <v>34</v>
      </c>
      <c r="T958" s="188">
        <v>14</v>
      </c>
      <c r="U958" s="192">
        <v>8</v>
      </c>
      <c r="V958" s="190">
        <v>59</v>
      </c>
      <c r="W958" s="207">
        <v>10</v>
      </c>
      <c r="X958" s="188">
        <v>33</v>
      </c>
      <c r="Y958" s="192">
        <v>23</v>
      </c>
      <c r="Z958" s="190">
        <v>36</v>
      </c>
      <c r="AA958" s="188">
        <v>37</v>
      </c>
      <c r="AB958" s="171">
        <f t="shared" si="18350"/>
        <v>531</v>
      </c>
      <c r="AC958" s="172">
        <f t="shared" si="18351"/>
        <v>1145</v>
      </c>
      <c r="BI958" s="136" t="s">
        <v>35</v>
      </c>
      <c r="BJ958" s="128">
        <f>B958/B963</f>
        <v>0</v>
      </c>
      <c r="BK958" s="129">
        <f t="shared" ref="BK958" si="18842">C958/C963</f>
        <v>1.12969390975071E-2</v>
      </c>
      <c r="BL958" s="130">
        <f t="shared" ref="BL958" si="18843">D958/D963</f>
        <v>5.1954799324587604E-4</v>
      </c>
      <c r="BM958" s="131">
        <f t="shared" ref="BM958" si="18844">E958/E963</f>
        <v>1.3315400134498992E-2</v>
      </c>
      <c r="BN958" s="128">
        <f t="shared" ref="BN958" si="18845">F958/F963</f>
        <v>2.014200110781006E-4</v>
      </c>
      <c r="BO958" s="129">
        <f t="shared" ref="BO958" si="18846">G958/G963</f>
        <v>1.6564802650368426E-2</v>
      </c>
      <c r="BP958" s="130">
        <f t="shared" ref="BP958" si="18847">H958/H963</f>
        <v>1.5415821501014199E-3</v>
      </c>
      <c r="BQ958" s="131">
        <f t="shared" ref="BQ958" si="18848">I958/I963</f>
        <v>1.0187733640060797E-2</v>
      </c>
      <c r="BR958" s="128">
        <f t="shared" ref="BR958" si="18849">J958/J963</f>
        <v>3.2917940277451211E-3</v>
      </c>
      <c r="BS958" s="129">
        <f t="shared" ref="BS958" si="18850">K958/K963</f>
        <v>1.4164305949008499E-3</v>
      </c>
      <c r="BT958" s="130">
        <f t="shared" ref="BT958" si="18851">L958/L963</f>
        <v>6.6350710900473934E-3</v>
      </c>
      <c r="BU958" s="128">
        <f t="shared" ref="BU958" si="18852">M958/M963</f>
        <v>2.658968320291727E-3</v>
      </c>
      <c r="BV958" s="132">
        <f t="shared" ref="BV958" si="18853">N958/N963</f>
        <v>3.9477924589107318E-3</v>
      </c>
      <c r="BW958" s="133">
        <f t="shared" ref="BW958" si="18854">O958/O963</f>
        <v>4.2205635233889564E-3</v>
      </c>
      <c r="BX958" s="128">
        <f t="shared" ref="BX958" si="18855">P958/P963</f>
        <v>3.7196230781947428E-3</v>
      </c>
      <c r="BY958" s="129">
        <f t="shared" ref="BY958" si="18856">Q958/Q963</f>
        <v>5.3925455987311657E-3</v>
      </c>
      <c r="BZ958" s="130">
        <f t="shared" ref="BZ958" si="18857">R958/R963</f>
        <v>6.2634326066932757E-3</v>
      </c>
      <c r="CA958" s="131">
        <f t="shared" ref="CA958" si="18858">S958/S963</f>
        <v>2.0194820622475647E-3</v>
      </c>
      <c r="CB958" s="128">
        <f t="shared" ref="CB958" si="18859">T958/T963</f>
        <v>3.6939313984168864E-3</v>
      </c>
      <c r="CC958" s="129">
        <f t="shared" ref="CC958" si="18860">U958/U963</f>
        <v>1.7754105636928539E-3</v>
      </c>
      <c r="CD958" s="130">
        <f t="shared" ref="CD958" si="18861">V958/V963</f>
        <v>4.5800341561869273E-3</v>
      </c>
      <c r="CE958" s="131">
        <f t="shared" ref="CE958" si="18862">W958/W963</f>
        <v>6.5646950699140027E-4</v>
      </c>
      <c r="CF958" s="128">
        <f t="shared" ref="CF958" si="18863">X958/X963</f>
        <v>2.8914395864365196E-3</v>
      </c>
      <c r="CG958" s="129">
        <f t="shared" ref="CG958" si="18864">Y958/Y963</f>
        <v>3.0868339820158369E-3</v>
      </c>
      <c r="CH958" s="130">
        <f t="shared" ref="CH958" si="18865">Z958/Z963</f>
        <v>1.4512032893941227E-3</v>
      </c>
      <c r="CI958" s="128">
        <f t="shared" ref="CI958" si="18866">AA958/AA963</f>
        <v>1.3720473170912597E-3</v>
      </c>
      <c r="CJ958" s="134">
        <f t="shared" ref="CJ958" si="18867">AB958/AB963</f>
        <v>2.7645019210945552E-3</v>
      </c>
      <c r="CK958" s="135">
        <f t="shared" ref="CK958" si="18868">AC958/AC963</f>
        <v>5.9722200489252609E-3</v>
      </c>
    </row>
    <row r="959" spans="1:89" x14ac:dyDescent="0.2">
      <c r="A959" s="145" t="s">
        <v>36</v>
      </c>
      <c r="B959" s="202"/>
      <c r="C959" s="196"/>
      <c r="D959" s="197"/>
      <c r="E959" s="198"/>
      <c r="F959" s="195"/>
      <c r="G959" s="199"/>
      <c r="H959" s="197"/>
      <c r="I959" s="198"/>
      <c r="J959" s="195"/>
      <c r="K959" s="199"/>
      <c r="L959" s="197"/>
      <c r="M959" s="195"/>
      <c r="N959" s="200"/>
      <c r="O959" s="203"/>
      <c r="P959" s="195"/>
      <c r="Q959" s="199"/>
      <c r="R959" s="197"/>
      <c r="S959" s="198"/>
      <c r="T959" s="195"/>
      <c r="U959" s="199"/>
      <c r="V959" s="197"/>
      <c r="W959" s="198"/>
      <c r="X959" s="195"/>
      <c r="Y959" s="199"/>
      <c r="Z959" s="197"/>
      <c r="AA959" s="195"/>
      <c r="AB959" s="171">
        <f t="shared" si="18350"/>
        <v>0</v>
      </c>
      <c r="AC959" s="172">
        <f t="shared" si="18351"/>
        <v>0</v>
      </c>
      <c r="BI959" s="145" t="s">
        <v>36</v>
      </c>
      <c r="BJ959" s="128">
        <f>B959/B963</f>
        <v>0</v>
      </c>
      <c r="BK959" s="129">
        <f t="shared" ref="BK959" si="18869">C959/C963</f>
        <v>0</v>
      </c>
      <c r="BL959" s="130">
        <f t="shared" ref="BL959" si="18870">D959/D963</f>
        <v>0</v>
      </c>
      <c r="BM959" s="131">
        <f t="shared" ref="BM959" si="18871">E959/E963</f>
        <v>0</v>
      </c>
      <c r="BN959" s="128">
        <f t="shared" ref="BN959" si="18872">F959/F963</f>
        <v>0</v>
      </c>
      <c r="BO959" s="129">
        <f t="shared" ref="BO959" si="18873">G959/G963</f>
        <v>0</v>
      </c>
      <c r="BP959" s="130">
        <f t="shared" ref="BP959" si="18874">H959/H963</f>
        <v>0</v>
      </c>
      <c r="BQ959" s="131">
        <f t="shared" ref="BQ959" si="18875">I959/I963</f>
        <v>0</v>
      </c>
      <c r="BR959" s="128">
        <f t="shared" ref="BR959" si="18876">J959/J963</f>
        <v>0</v>
      </c>
      <c r="BS959" s="129">
        <f t="shared" ref="BS959" si="18877">K959/K963</f>
        <v>0</v>
      </c>
      <c r="BT959" s="130">
        <f t="shared" ref="BT959" si="18878">L959/L963</f>
        <v>0</v>
      </c>
      <c r="BU959" s="128">
        <f t="shared" ref="BU959" si="18879">M959/M963</f>
        <v>0</v>
      </c>
      <c r="BV959" s="132">
        <f t="shared" ref="BV959" si="18880">N959/N963</f>
        <v>0</v>
      </c>
      <c r="BW959" s="133">
        <f t="shared" ref="BW959" si="18881">O959/O963</f>
        <v>0</v>
      </c>
      <c r="BX959" s="128">
        <f t="shared" ref="BX959" si="18882">P959/P963</f>
        <v>0</v>
      </c>
      <c r="BY959" s="129">
        <f t="shared" ref="BY959" si="18883">Q959/Q963</f>
        <v>0</v>
      </c>
      <c r="BZ959" s="130">
        <f t="shared" ref="BZ959" si="18884">R959/R963</f>
        <v>0</v>
      </c>
      <c r="CA959" s="131">
        <f t="shared" ref="CA959" si="18885">S959/S963</f>
        <v>0</v>
      </c>
      <c r="CB959" s="128">
        <f t="shared" ref="CB959" si="18886">T959/T963</f>
        <v>0</v>
      </c>
      <c r="CC959" s="129">
        <f t="shared" ref="CC959" si="18887">U959/U963</f>
        <v>0</v>
      </c>
      <c r="CD959" s="130">
        <f t="shared" ref="CD959" si="18888">V959/V963</f>
        <v>0</v>
      </c>
      <c r="CE959" s="131">
        <f t="shared" ref="CE959" si="18889">W959/W963</f>
        <v>0</v>
      </c>
      <c r="CF959" s="128">
        <f t="shared" ref="CF959" si="18890">X959/X963</f>
        <v>0</v>
      </c>
      <c r="CG959" s="129">
        <f t="shared" ref="CG959" si="18891">Y959/Y963</f>
        <v>0</v>
      </c>
      <c r="CH959" s="130">
        <f t="shared" ref="CH959" si="18892">Z959/Z963</f>
        <v>0</v>
      </c>
      <c r="CI959" s="128">
        <f t="shared" ref="CI959" si="18893">AA959/AA963</f>
        <v>0</v>
      </c>
      <c r="CJ959" s="134">
        <f t="shared" ref="CJ959" si="18894">AB959/AB963</f>
        <v>0</v>
      </c>
      <c r="CK959" s="135">
        <f t="shared" ref="CK959" si="18895">AC959/AC963</f>
        <v>0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71">
        <f t="shared" si="18350"/>
        <v>0</v>
      </c>
      <c r="AC960" s="172">
        <f t="shared" si="18351"/>
        <v>0</v>
      </c>
      <c r="BI960" s="136" t="s">
        <v>37</v>
      </c>
      <c r="BJ960" s="128">
        <f>B960/B963</f>
        <v>0</v>
      </c>
      <c r="BK960" s="129">
        <f t="shared" ref="BK960" si="18896">C960/C963</f>
        <v>0</v>
      </c>
      <c r="BL960" s="130">
        <f t="shared" ref="BL960" si="18897">D960/D963</f>
        <v>0</v>
      </c>
      <c r="BM960" s="131">
        <f t="shared" ref="BM960" si="18898">E960/E963</f>
        <v>0</v>
      </c>
      <c r="BN960" s="128">
        <f t="shared" ref="BN960" si="18899">F960/F963</f>
        <v>0</v>
      </c>
      <c r="BO960" s="129">
        <f t="shared" ref="BO960" si="18900">G960/G963</f>
        <v>0</v>
      </c>
      <c r="BP960" s="130">
        <f t="shared" ref="BP960" si="18901">H960/H963</f>
        <v>0</v>
      </c>
      <c r="BQ960" s="131">
        <f t="shared" ref="BQ960" si="18902">I960/I963</f>
        <v>0</v>
      </c>
      <c r="BR960" s="128">
        <f t="shared" ref="BR960" si="18903">J960/J963</f>
        <v>0</v>
      </c>
      <c r="BS960" s="129">
        <f t="shared" ref="BS960" si="18904">K960/K963</f>
        <v>0</v>
      </c>
      <c r="BT960" s="130">
        <f t="shared" ref="BT960" si="18905">L960/L963</f>
        <v>0</v>
      </c>
      <c r="BU960" s="128">
        <f t="shared" ref="BU960" si="18906">M960/M963</f>
        <v>0</v>
      </c>
      <c r="BV960" s="132">
        <f t="shared" ref="BV960" si="18907">N960/N963</f>
        <v>0</v>
      </c>
      <c r="BW960" s="133">
        <f t="shared" ref="BW960" si="18908">O960/O963</f>
        <v>0</v>
      </c>
      <c r="BX960" s="128">
        <f t="shared" ref="BX960" si="18909">P960/P963</f>
        <v>0</v>
      </c>
      <c r="BY960" s="129">
        <f t="shared" ref="BY960" si="18910">Q960/Q963</f>
        <v>0</v>
      </c>
      <c r="BZ960" s="130">
        <f t="shared" ref="BZ960" si="18911">R960/R963</f>
        <v>0</v>
      </c>
      <c r="CA960" s="131">
        <f t="shared" ref="CA960" si="18912">S960/S963</f>
        <v>0</v>
      </c>
      <c r="CB960" s="128">
        <f t="shared" ref="CB960" si="18913">T960/T963</f>
        <v>0</v>
      </c>
      <c r="CC960" s="129">
        <f t="shared" ref="CC960" si="18914">U960/U963</f>
        <v>0</v>
      </c>
      <c r="CD960" s="130">
        <f t="shared" ref="CD960" si="18915">V960/V963</f>
        <v>0</v>
      </c>
      <c r="CE960" s="131">
        <f t="shared" ref="CE960" si="18916">W960/W963</f>
        <v>0</v>
      </c>
      <c r="CF960" s="128">
        <f t="shared" ref="CF960" si="18917">X960/X963</f>
        <v>0</v>
      </c>
      <c r="CG960" s="129">
        <f t="shared" ref="CG960" si="18918">Y960/Y963</f>
        <v>0</v>
      </c>
      <c r="CH960" s="130">
        <f t="shared" ref="CH960" si="18919">Z960/Z963</f>
        <v>0</v>
      </c>
      <c r="CI960" s="128">
        <f t="shared" ref="CI960" si="18920">AA960/AA963</f>
        <v>0</v>
      </c>
      <c r="CJ960" s="134">
        <f t="shared" ref="CJ960" si="18921">AB960/AB963</f>
        <v>0</v>
      </c>
      <c r="CK960" s="135">
        <f t="shared" ref="CK960" si="18922">AC960/AC963</f>
        <v>0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71">
        <f t="shared" si="18350"/>
        <v>0</v>
      </c>
      <c r="AC961" s="172">
        <f t="shared" si="18351"/>
        <v>0</v>
      </c>
      <c r="BI961" s="145" t="s">
        <v>38</v>
      </c>
      <c r="BJ961" s="128">
        <f>B961/B963</f>
        <v>0</v>
      </c>
      <c r="BK961" s="129">
        <f t="shared" ref="BK961" si="18923">C961/C963</f>
        <v>0</v>
      </c>
      <c r="BL961" s="130">
        <f t="shared" ref="BL961" si="18924">D961/D963</f>
        <v>0</v>
      </c>
      <c r="BM961" s="131">
        <f t="shared" ref="BM961" si="18925">E961/E963</f>
        <v>0</v>
      </c>
      <c r="BN961" s="128">
        <f t="shared" ref="BN961" si="18926">F961/F963</f>
        <v>0</v>
      </c>
      <c r="BO961" s="129">
        <f t="shared" ref="BO961" si="18927">G961/G963</f>
        <v>0</v>
      </c>
      <c r="BP961" s="130">
        <f t="shared" ref="BP961" si="18928">H961/H963</f>
        <v>0</v>
      </c>
      <c r="BQ961" s="131">
        <f t="shared" ref="BQ961" si="18929">I961/I963</f>
        <v>0</v>
      </c>
      <c r="BR961" s="128">
        <f t="shared" ref="BR961" si="18930">J961/J963</f>
        <v>0</v>
      </c>
      <c r="BS961" s="129">
        <f t="shared" ref="BS961" si="18931">K961/K963</f>
        <v>0</v>
      </c>
      <c r="BT961" s="130">
        <f t="shared" ref="BT961" si="18932">L961/L963</f>
        <v>0</v>
      </c>
      <c r="BU961" s="128">
        <f t="shared" ref="BU961" si="18933">M961/M963</f>
        <v>0</v>
      </c>
      <c r="BV961" s="132">
        <f t="shared" ref="BV961" si="18934">N961/N963</f>
        <v>0</v>
      </c>
      <c r="BW961" s="133">
        <f t="shared" ref="BW961" si="18935">O961/O963</f>
        <v>0</v>
      </c>
      <c r="BX961" s="128">
        <f t="shared" ref="BX961" si="18936">P961/P963</f>
        <v>0</v>
      </c>
      <c r="BY961" s="129">
        <f t="shared" ref="BY961" si="18937">Q961/Q963</f>
        <v>0</v>
      </c>
      <c r="BZ961" s="130">
        <f t="shared" ref="BZ961" si="18938">R961/R963</f>
        <v>0</v>
      </c>
      <c r="CA961" s="131">
        <f t="shared" ref="CA961" si="18939">S961/S963</f>
        <v>0</v>
      </c>
      <c r="CB961" s="128">
        <f t="shared" ref="CB961" si="18940">T961/T963</f>
        <v>0</v>
      </c>
      <c r="CC961" s="129">
        <f t="shared" ref="CC961" si="18941">U961/U963</f>
        <v>0</v>
      </c>
      <c r="CD961" s="130">
        <f t="shared" ref="CD961" si="18942">V961/V963</f>
        <v>0</v>
      </c>
      <c r="CE961" s="131">
        <f t="shared" ref="CE961" si="18943">W961/W963</f>
        <v>0</v>
      </c>
      <c r="CF961" s="128">
        <f t="shared" ref="CF961" si="18944">X961/X963</f>
        <v>0</v>
      </c>
      <c r="CG961" s="129">
        <f t="shared" ref="CG961" si="18945">Y961/Y963</f>
        <v>0</v>
      </c>
      <c r="CH961" s="130">
        <f t="shared" ref="CH961" si="18946">Z961/Z963</f>
        <v>0</v>
      </c>
      <c r="CI961" s="128">
        <f t="shared" ref="CI961" si="18947">AA961/AA963</f>
        <v>0</v>
      </c>
      <c r="CJ961" s="134">
        <f t="shared" ref="CJ961" si="18948">AB961/AB963</f>
        <v>0</v>
      </c>
      <c r="CK961" s="135">
        <f t="shared" ref="CK961" si="18949">AC961/AC963</f>
        <v>0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71">
        <f t="shared" si="18350"/>
        <v>0</v>
      </c>
      <c r="AC962" s="172">
        <f t="shared" si="18351"/>
        <v>0</v>
      </c>
      <c r="BI962" s="136" t="s">
        <v>39</v>
      </c>
      <c r="BJ962" s="128">
        <f>B962/B963</f>
        <v>0</v>
      </c>
      <c r="BK962" s="129">
        <f t="shared" ref="BK962" si="18950">C962/C963</f>
        <v>0</v>
      </c>
      <c r="BL962" s="130">
        <f t="shared" ref="BL962" si="18951">D962/D963</f>
        <v>0</v>
      </c>
      <c r="BM962" s="131">
        <f t="shared" ref="BM962" si="18952">E962/E963</f>
        <v>0</v>
      </c>
      <c r="BN962" s="128">
        <f t="shared" ref="BN962" si="18953">F962/F963</f>
        <v>0</v>
      </c>
      <c r="BO962" s="129">
        <f t="shared" ref="BO962" si="18954">G962/G963</f>
        <v>0</v>
      </c>
      <c r="BP962" s="130">
        <f t="shared" ref="BP962" si="18955">H962/H963</f>
        <v>0</v>
      </c>
      <c r="BQ962" s="131">
        <f t="shared" ref="BQ962" si="18956">I962/I963</f>
        <v>0</v>
      </c>
      <c r="BR962" s="128">
        <f t="shared" ref="BR962" si="18957">J962/J963</f>
        <v>0</v>
      </c>
      <c r="BS962" s="129">
        <f t="shared" ref="BS962" si="18958">K962/K963</f>
        <v>0</v>
      </c>
      <c r="BT962" s="130">
        <f t="shared" ref="BT962" si="18959">L962/L963</f>
        <v>0</v>
      </c>
      <c r="BU962" s="128">
        <f t="shared" ref="BU962" si="18960">M962/M963</f>
        <v>0</v>
      </c>
      <c r="BV962" s="132">
        <f t="shared" ref="BV962" si="18961">N962/N963</f>
        <v>0</v>
      </c>
      <c r="BW962" s="133">
        <f t="shared" ref="BW962" si="18962">O962/O963</f>
        <v>0</v>
      </c>
      <c r="BX962" s="128">
        <f t="shared" ref="BX962" si="18963">P962/P963</f>
        <v>0</v>
      </c>
      <c r="BY962" s="129">
        <f t="shared" ref="BY962" si="18964">Q962/Q963</f>
        <v>0</v>
      </c>
      <c r="BZ962" s="130">
        <f t="shared" ref="BZ962" si="18965">R962/R963</f>
        <v>0</v>
      </c>
      <c r="CA962" s="131">
        <f t="shared" ref="CA962" si="18966">S962/S963</f>
        <v>0</v>
      </c>
      <c r="CB962" s="128">
        <f t="shared" ref="CB962" si="18967">T962/T963</f>
        <v>0</v>
      </c>
      <c r="CC962" s="129">
        <f t="shared" ref="CC962" si="18968">U962/U963</f>
        <v>0</v>
      </c>
      <c r="CD962" s="130">
        <f t="shared" ref="CD962" si="18969">V962/V963</f>
        <v>0</v>
      </c>
      <c r="CE962" s="131">
        <f t="shared" ref="CE962" si="18970">W962/W963</f>
        <v>0</v>
      </c>
      <c r="CF962" s="128">
        <f t="shared" ref="CF962" si="18971">X962/X963</f>
        <v>0</v>
      </c>
      <c r="CG962" s="129">
        <f t="shared" ref="CG962" si="18972">Y962/Y963</f>
        <v>0</v>
      </c>
      <c r="CH962" s="130">
        <f t="shared" ref="CH962" si="18973">Z962/Z963</f>
        <v>0</v>
      </c>
      <c r="CI962" s="128">
        <f t="shared" ref="CI962" si="18974">AA962/AA963</f>
        <v>0</v>
      </c>
      <c r="CJ962" s="134">
        <f t="shared" ref="CJ962" si="18975">AB962/AB963</f>
        <v>0</v>
      </c>
      <c r="CK962" s="135">
        <f t="shared" ref="CK962" si="18976">AC962/AC963</f>
        <v>0</v>
      </c>
    </row>
    <row r="963" spans="1:89" ht="14.25" thickTop="1" thickBot="1" x14ac:dyDescent="0.25">
      <c r="A963" s="266" t="s">
        <v>13</v>
      </c>
      <c r="B963" s="20">
        <f t="shared" ref="B963:AA963" si="18977">SUM(B940:B962)</f>
        <v>16858</v>
      </c>
      <c r="C963" s="21">
        <f t="shared" si="18977"/>
        <v>15845</v>
      </c>
      <c r="D963" s="20">
        <f t="shared" si="18977"/>
        <v>7699</v>
      </c>
      <c r="E963" s="21">
        <f t="shared" si="18977"/>
        <v>7435</v>
      </c>
      <c r="F963" s="20">
        <f t="shared" si="18977"/>
        <v>19859</v>
      </c>
      <c r="G963" s="21">
        <f t="shared" si="18977"/>
        <v>17507</v>
      </c>
      <c r="H963" s="20">
        <f t="shared" si="18977"/>
        <v>24650</v>
      </c>
      <c r="I963" s="21">
        <f t="shared" si="18977"/>
        <v>24343</v>
      </c>
      <c r="J963" s="20">
        <f t="shared" si="18977"/>
        <v>4253</v>
      </c>
      <c r="K963" s="21">
        <f t="shared" si="18977"/>
        <v>4236</v>
      </c>
      <c r="L963" s="20">
        <f t="shared" si="18977"/>
        <v>12660</v>
      </c>
      <c r="M963" s="21">
        <f t="shared" si="18977"/>
        <v>13163</v>
      </c>
      <c r="N963" s="20">
        <f t="shared" si="18977"/>
        <v>24824</v>
      </c>
      <c r="O963" s="21">
        <f t="shared" si="18977"/>
        <v>25589</v>
      </c>
      <c r="P963" s="20">
        <f t="shared" si="18977"/>
        <v>12098</v>
      </c>
      <c r="Q963" s="21">
        <f t="shared" si="18977"/>
        <v>12610</v>
      </c>
      <c r="R963" s="20">
        <f t="shared" si="18977"/>
        <v>16285</v>
      </c>
      <c r="S963" s="21">
        <f t="shared" si="18977"/>
        <v>16836</v>
      </c>
      <c r="T963" s="20">
        <f t="shared" si="18977"/>
        <v>3790</v>
      </c>
      <c r="U963" s="21">
        <f t="shared" si="18977"/>
        <v>4506</v>
      </c>
      <c r="V963" s="20">
        <f t="shared" si="18977"/>
        <v>12882</v>
      </c>
      <c r="W963" s="21">
        <f t="shared" si="18977"/>
        <v>15233</v>
      </c>
      <c r="X963" s="20">
        <f t="shared" si="18977"/>
        <v>11413</v>
      </c>
      <c r="Y963" s="21">
        <f t="shared" si="18977"/>
        <v>7451</v>
      </c>
      <c r="Z963" s="20">
        <f t="shared" si="18977"/>
        <v>24807</v>
      </c>
      <c r="AA963" s="21">
        <f t="shared" si="18977"/>
        <v>26967</v>
      </c>
      <c r="AB963" s="173">
        <f t="shared" ref="AB963:AC963" si="18978">SUM(AB939:AB962)</f>
        <v>192078</v>
      </c>
      <c r="AC963" s="174">
        <f t="shared" si="18978"/>
        <v>191721</v>
      </c>
      <c r="BI963" s="266" t="s">
        <v>13</v>
      </c>
      <c r="BJ963" s="154">
        <f>SUM(BJ939:BJ962)</f>
        <v>1</v>
      </c>
      <c r="BK963" s="155">
        <f t="shared" ref="BK963:CK963" si="18979">SUM(BK939:BK962)</f>
        <v>1</v>
      </c>
      <c r="BL963" s="154">
        <f t="shared" si="18979"/>
        <v>1</v>
      </c>
      <c r="BM963" s="155">
        <f t="shared" si="18979"/>
        <v>1</v>
      </c>
      <c r="BN963" s="154">
        <f t="shared" si="18979"/>
        <v>1.0000000000000002</v>
      </c>
      <c r="BO963" s="155">
        <f t="shared" si="18979"/>
        <v>1.0000000000000002</v>
      </c>
      <c r="BP963" s="154">
        <f t="shared" si="18979"/>
        <v>1</v>
      </c>
      <c r="BQ963" s="155">
        <f t="shared" si="18979"/>
        <v>0.99999999999999989</v>
      </c>
      <c r="BR963" s="154">
        <f t="shared" si="18979"/>
        <v>1</v>
      </c>
      <c r="BS963" s="155">
        <f t="shared" si="18979"/>
        <v>1.0000000000000002</v>
      </c>
      <c r="BT963" s="154">
        <f t="shared" si="18979"/>
        <v>0.99999999999999989</v>
      </c>
      <c r="BU963" s="155">
        <f t="shared" si="18979"/>
        <v>1</v>
      </c>
      <c r="BV963" s="154">
        <f t="shared" si="18979"/>
        <v>1</v>
      </c>
      <c r="BW963" s="155">
        <f t="shared" si="18979"/>
        <v>1</v>
      </c>
      <c r="BX963" s="154">
        <f t="shared" si="18979"/>
        <v>0.99999999999999989</v>
      </c>
      <c r="BY963" s="155">
        <f t="shared" si="18979"/>
        <v>0.99999999999999978</v>
      </c>
      <c r="BZ963" s="154">
        <f t="shared" si="18979"/>
        <v>0.99999999999999989</v>
      </c>
      <c r="CA963" s="155">
        <f t="shared" si="18979"/>
        <v>0.99999999999999978</v>
      </c>
      <c r="CB963" s="154">
        <f t="shared" si="18979"/>
        <v>1</v>
      </c>
      <c r="CC963" s="155">
        <f t="shared" si="18979"/>
        <v>1.0000000000000002</v>
      </c>
      <c r="CD963" s="154">
        <f t="shared" si="18979"/>
        <v>0.99999999999999989</v>
      </c>
      <c r="CE963" s="155">
        <f t="shared" si="18979"/>
        <v>1</v>
      </c>
      <c r="CF963" s="154">
        <f t="shared" si="18979"/>
        <v>1</v>
      </c>
      <c r="CG963" s="155">
        <f t="shared" si="18979"/>
        <v>1</v>
      </c>
      <c r="CH963" s="154">
        <f t="shared" si="18979"/>
        <v>1</v>
      </c>
      <c r="CI963" s="155">
        <f t="shared" si="18979"/>
        <v>1</v>
      </c>
      <c r="CJ963" s="154">
        <f t="shared" si="18979"/>
        <v>1</v>
      </c>
      <c r="CK963" s="155">
        <f t="shared" si="18979"/>
        <v>1</v>
      </c>
    </row>
    <row r="964" spans="1:89" ht="13.5" thickTop="1" x14ac:dyDescent="0.2">
      <c r="A964" s="186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09" t="s">
        <v>56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</row>
    <row r="4" spans="1:31" ht="13.5" thickBot="1" x14ac:dyDescent="0.25">
      <c r="A4" s="45" t="s">
        <v>46</v>
      </c>
    </row>
    <row r="5" spans="1:31" ht="14.25" thickTop="1" thickBot="1" x14ac:dyDescent="0.25">
      <c r="A5" s="307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01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31" s="73" customFormat="1" ht="15" thickTop="1" thickBot="1" x14ac:dyDescent="0.25">
      <c r="A6" s="308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4917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2900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20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11294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93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7127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536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224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293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406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1059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2714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1718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834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1176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353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1121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10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64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70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23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47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30896</v>
      </c>
      <c r="AC8" s="5">
        <f t="shared" si="0"/>
        <v>6104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21973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568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11118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2254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40068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5696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29501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9108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1277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3239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5455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12132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18505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25063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9301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14263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11841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14541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1068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6971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5194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17353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10287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8522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24546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16230</v>
      </c>
      <c r="AB9" s="6">
        <f t="shared" si="0"/>
        <v>190134</v>
      </c>
      <c r="AC9" s="7">
        <f t="shared" si="0"/>
        <v>135940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32437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12567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15230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9567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44971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16527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43099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21929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2621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6860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10589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22855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33426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44476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20963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22649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25718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24288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3355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11842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10856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31359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17410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15396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38015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30705</v>
      </c>
      <c r="AB10" s="4">
        <f t="shared" si="0"/>
        <v>298690</v>
      </c>
      <c r="AC10" s="5">
        <f t="shared" si="0"/>
        <v>271020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36465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17787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13542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12167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42099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23028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47357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32509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3838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12588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14026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35386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39474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55204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26248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24597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33167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26107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4911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13761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13887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30790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22439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19329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43027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37660</v>
      </c>
      <c r="AB11" s="6">
        <f t="shared" si="0"/>
        <v>340480</v>
      </c>
      <c r="AC11" s="7">
        <f t="shared" si="0"/>
        <v>340913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33680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17472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10459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11183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39336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18856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44064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30357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3373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11179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11776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33476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34645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50972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21135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20242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30713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22735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3566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10402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11669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28737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17793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16774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39812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34870</v>
      </c>
      <c r="AB12" s="4">
        <f t="shared" si="0"/>
        <v>302021</v>
      </c>
      <c r="AC12" s="5">
        <f t="shared" si="0"/>
        <v>307255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29654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21476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10972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8945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40421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14182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46204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31355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4476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11709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11225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34461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34078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54397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19257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17033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30463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23202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3620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6859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10738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34397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15512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11493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39371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34831</v>
      </c>
      <c r="AB13" s="6">
        <f t="shared" si="0"/>
        <v>295991</v>
      </c>
      <c r="AC13" s="7">
        <f t="shared" si="0"/>
        <v>304340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20694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20289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8338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7998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29263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13470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35452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27303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4418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8924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10270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23869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28388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36349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15689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13673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22846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20695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3237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5169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10153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25923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13148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8328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33903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35883</v>
      </c>
      <c r="AB14" s="4">
        <f t="shared" si="0"/>
        <v>235799</v>
      </c>
      <c r="AC14" s="5">
        <f t="shared" si="0"/>
        <v>247873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18125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19170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8003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8149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24658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14165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31360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28079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4426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5612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11421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19146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26396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31008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14183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12694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20469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18809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4124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4482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11424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20168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12660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7048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32381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36205</v>
      </c>
      <c r="AB15" s="6">
        <f t="shared" si="0"/>
        <v>219630</v>
      </c>
      <c r="AC15" s="7">
        <f t="shared" si="0"/>
        <v>224735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16717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18906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7594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7903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20131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14678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28810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28151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4286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4422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11564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14924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25064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26629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12685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11691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19218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17455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3613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3744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11979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17328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10467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6122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31783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36472</v>
      </c>
      <c r="AB16" s="4">
        <f t="shared" si="0"/>
        <v>203911</v>
      </c>
      <c r="AC16" s="5">
        <f t="shared" si="0"/>
        <v>208425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15451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17529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7160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7838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17127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14421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27915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26954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4320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3956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11622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12263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25192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23849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12683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11061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18842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17140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2865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3812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12571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15776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9898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5718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31361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35584</v>
      </c>
      <c r="AB17" s="6">
        <f t="shared" si="0"/>
        <v>197007</v>
      </c>
      <c r="AC17" s="7">
        <f t="shared" si="0"/>
        <v>195901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15110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20246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7610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7824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16848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18013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27461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30746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4897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3522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14131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11266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28679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23268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14735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11203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19181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18180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3751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3240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15004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15342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10863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5091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31316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36240</v>
      </c>
      <c r="AB18" s="4">
        <f t="shared" si="0"/>
        <v>209586</v>
      </c>
      <c r="AC18" s="5">
        <f t="shared" si="0"/>
        <v>204181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15359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24762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8624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8731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16732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26255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29876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36489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6063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2904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21103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10951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35609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25040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17294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12183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20630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21704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5727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2327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20600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16054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14331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5389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34779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39753</v>
      </c>
      <c r="AB19" s="6">
        <f t="shared" si="0"/>
        <v>246727</v>
      </c>
      <c r="AC19" s="7">
        <f t="shared" si="0"/>
        <v>232542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18691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32389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13277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10720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22150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39231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32646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47211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9136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2911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26045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10473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45386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30323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23024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15945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28057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28392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11205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2197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32353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18767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21599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6268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40358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46172</v>
      </c>
      <c r="AB20" s="4">
        <f t="shared" si="0"/>
        <v>323927</v>
      </c>
      <c r="AC20" s="5">
        <f t="shared" si="0"/>
        <v>290999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23466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41767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13759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13085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22009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50019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37752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62228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12713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3505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34872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11781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56623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35342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27025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22215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27749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35935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11619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2871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33157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19910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27133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7969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42277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55590</v>
      </c>
      <c r="AB21" s="6">
        <f t="shared" si="0"/>
        <v>370154</v>
      </c>
      <c r="AC21" s="7">
        <f t="shared" si="0"/>
        <v>362217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22308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40331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9299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13500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17025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46747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34802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57157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9448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3135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35231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9127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51054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34077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22461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23032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24701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34643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8721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2348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36476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18273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21800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8954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37410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53530</v>
      </c>
      <c r="AB22" s="4">
        <f t="shared" si="0"/>
        <v>330736</v>
      </c>
      <c r="AC22" s="5">
        <f t="shared" si="0"/>
        <v>344854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25291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33111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6689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13444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15931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46525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31632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54629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9184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2685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32190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9485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49569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32678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15829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22742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20424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33375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4966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2245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36264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16000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13821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8843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32133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46793</v>
      </c>
      <c r="AB23" s="6">
        <f t="shared" si="0"/>
        <v>293923</v>
      </c>
      <c r="AC23" s="7">
        <f t="shared" si="0"/>
        <v>322555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18912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20168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5112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10183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15322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30174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22690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37906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5308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1751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20822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10246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29955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29548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10935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18624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18084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22499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3215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2930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23146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12868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8682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8155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25689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31298</v>
      </c>
      <c r="AB24" s="4">
        <f t="shared" si="0"/>
        <v>207872</v>
      </c>
      <c r="AC24" s="5">
        <f t="shared" si="0"/>
        <v>236350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5067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11395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2328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7093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7075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19408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10840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21881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1712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1042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12915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7165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17646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20321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7203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10987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11762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13100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2433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2515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10734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8106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4950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7876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16448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18039</v>
      </c>
      <c r="AB25" s="6">
        <f t="shared" si="0"/>
        <v>111113</v>
      </c>
      <c r="AC25" s="7">
        <f t="shared" si="0"/>
        <v>148928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4125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90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2799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117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6948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1136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6081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403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254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2596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948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3094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2968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1277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1482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2196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1099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226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153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1680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316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660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575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1245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1865</v>
      </c>
      <c r="AB26" s="4">
        <f t="shared" si="0"/>
        <v>14720</v>
      </c>
      <c r="AC26" s="5">
        <f t="shared" si="0"/>
        <v>29613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0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374317</v>
      </c>
      <c r="C31" s="21">
        <f t="shared" ref="C31:AC31" si="1">SUM(C7:C30)</f>
        <v>374059</v>
      </c>
      <c r="D31" s="22">
        <f t="shared" si="1"/>
        <v>162104</v>
      </c>
      <c r="E31" s="21">
        <f t="shared" si="1"/>
        <v>163403</v>
      </c>
      <c r="F31" s="22">
        <f t="shared" si="1"/>
        <v>442577</v>
      </c>
      <c r="G31" s="21">
        <f t="shared" si="1"/>
        <v>418436</v>
      </c>
      <c r="H31" s="22">
        <f t="shared" si="1"/>
        <v>569724</v>
      </c>
      <c r="I31" s="21">
        <f t="shared" si="1"/>
        <v>590609</v>
      </c>
      <c r="J31" s="22">
        <f t="shared" si="1"/>
        <v>92123</v>
      </c>
      <c r="K31" s="21">
        <f t="shared" si="1"/>
        <v>90491</v>
      </c>
      <c r="L31" s="22">
        <f t="shared" si="1"/>
        <v>298259</v>
      </c>
      <c r="M31" s="21">
        <f t="shared" si="1"/>
        <v>291013</v>
      </c>
      <c r="N31" s="22">
        <f t="shared" si="1"/>
        <v>585497</v>
      </c>
      <c r="O31" s="21">
        <f t="shared" si="1"/>
        <v>583230</v>
      </c>
      <c r="P31" s="22">
        <f t="shared" si="1"/>
        <v>292761</v>
      </c>
      <c r="Q31" s="21">
        <f t="shared" si="1"/>
        <v>287492</v>
      </c>
      <c r="R31" s="22">
        <f t="shared" si="1"/>
        <v>386414</v>
      </c>
      <c r="S31" s="21">
        <f t="shared" si="1"/>
        <v>395020</v>
      </c>
      <c r="T31" s="22">
        <f>SUM(T7:T30)</f>
        <v>82232</v>
      </c>
      <c r="U31" s="21">
        <f t="shared" si="1"/>
        <v>87932</v>
      </c>
      <c r="V31" s="22">
        <f t="shared" si="1"/>
        <v>307955</v>
      </c>
      <c r="W31" s="21">
        <f t="shared" si="1"/>
        <v>347490</v>
      </c>
      <c r="X31" s="22">
        <f t="shared" si="1"/>
        <v>253500</v>
      </c>
      <c r="Y31" s="21">
        <f t="shared" si="1"/>
        <v>157850</v>
      </c>
      <c r="Z31" s="22">
        <f t="shared" si="1"/>
        <v>575854</v>
      </c>
      <c r="AA31" s="21">
        <f t="shared" si="1"/>
        <v>627720</v>
      </c>
      <c r="AB31" s="22">
        <f t="shared" si="1"/>
        <v>4423317</v>
      </c>
      <c r="AC31" s="21">
        <f t="shared" si="1"/>
        <v>4414745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81" t="str">
        <f>IF(AB31='Daily Total'!D38,"Correct","Wrong")</f>
        <v>Correct</v>
      </c>
      <c r="AC32" s="18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7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31" ht="15" thickTop="1" thickBot="1" x14ac:dyDescent="0.3">
      <c r="A38" s="308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158.61290322580646</v>
      </c>
      <c r="C40" s="23">
        <f t="shared" si="2"/>
        <v>3.2258064516129031E-2</v>
      </c>
      <c r="D40" s="23">
        <f t="shared" si="2"/>
        <v>93.548387096774192</v>
      </c>
      <c r="E40" s="23">
        <f t="shared" si="2"/>
        <v>0.64516129032258063</v>
      </c>
      <c r="F40" s="23">
        <f t="shared" si="2"/>
        <v>364.32258064516128</v>
      </c>
      <c r="G40" s="23">
        <f t="shared" si="2"/>
        <v>3</v>
      </c>
      <c r="H40" s="23">
        <f t="shared" si="2"/>
        <v>229.90322580645162</v>
      </c>
      <c r="I40" s="23">
        <f t="shared" si="2"/>
        <v>17.29032258064516</v>
      </c>
      <c r="J40" s="23">
        <f t="shared" si="2"/>
        <v>7.225806451612903</v>
      </c>
      <c r="K40" s="23">
        <f t="shared" si="2"/>
        <v>9.4516129032258061</v>
      </c>
      <c r="L40" s="23">
        <f t="shared" si="2"/>
        <v>13.096774193548388</v>
      </c>
      <c r="M40" s="23">
        <f t="shared" si="2"/>
        <v>34.161290322580648</v>
      </c>
      <c r="N40" s="23">
        <f t="shared" si="2"/>
        <v>87.548387096774192</v>
      </c>
      <c r="O40" s="23">
        <f t="shared" si="2"/>
        <v>55.41935483870968</v>
      </c>
      <c r="P40" s="23">
        <f t="shared" si="2"/>
        <v>26.903225806451612</v>
      </c>
      <c r="Q40" s="23">
        <f t="shared" si="2"/>
        <v>37.935483870967744</v>
      </c>
      <c r="R40" s="23">
        <f t="shared" si="2"/>
        <v>11.387096774193548</v>
      </c>
      <c r="S40" s="23">
        <f t="shared" si="2"/>
        <v>36.161290322580648</v>
      </c>
      <c r="T40" s="23">
        <f t="shared" si="2"/>
        <v>0.32258064516129031</v>
      </c>
      <c r="U40" s="23">
        <f t="shared" si="2"/>
        <v>2.064516129032258</v>
      </c>
      <c r="V40" s="23">
        <f t="shared" si="2"/>
        <v>2.2580645161290325</v>
      </c>
      <c r="W40" s="23">
        <f t="shared" si="2"/>
        <v>0.74193548387096775</v>
      </c>
      <c r="X40" s="23">
        <f t="shared" si="2"/>
        <v>1.5161290322580645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996.64516129032256</v>
      </c>
      <c r="AC40" s="5">
        <f t="shared" ref="AC40:AC62" si="3">C40+E40+G40+I40+K40+M40+O40+Q40+S40+U40+W40+Y40+AA40</f>
        <v>196.90322580645162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708.80645161290317</v>
      </c>
      <c r="C41" s="23">
        <f t="shared" si="4"/>
        <v>18.322580645161292</v>
      </c>
      <c r="D41" s="23">
        <f t="shared" si="4"/>
        <v>358.64516129032256</v>
      </c>
      <c r="E41" s="23">
        <f t="shared" si="4"/>
        <v>72.709677419354833</v>
      </c>
      <c r="F41" s="23">
        <f t="shared" si="4"/>
        <v>1292.516129032258</v>
      </c>
      <c r="G41" s="23">
        <f t="shared" si="4"/>
        <v>183.74193548387098</v>
      </c>
      <c r="H41" s="23">
        <f t="shared" si="4"/>
        <v>951.64516129032256</v>
      </c>
      <c r="I41" s="23">
        <f t="shared" si="4"/>
        <v>293.80645161290323</v>
      </c>
      <c r="J41" s="23">
        <f t="shared" si="4"/>
        <v>41.193548387096776</v>
      </c>
      <c r="K41" s="23">
        <f t="shared" si="4"/>
        <v>104.48387096774194</v>
      </c>
      <c r="L41" s="23">
        <f t="shared" si="4"/>
        <v>175.96774193548387</v>
      </c>
      <c r="M41" s="23">
        <f t="shared" si="4"/>
        <v>391.35483870967744</v>
      </c>
      <c r="N41" s="23">
        <f t="shared" si="4"/>
        <v>596.93548387096769</v>
      </c>
      <c r="O41" s="23">
        <f t="shared" si="4"/>
        <v>808.48387096774195</v>
      </c>
      <c r="P41" s="23">
        <f t="shared" si="4"/>
        <v>300.03225806451616</v>
      </c>
      <c r="Q41" s="23">
        <f t="shared" si="4"/>
        <v>460.09677419354841</v>
      </c>
      <c r="R41" s="23">
        <f t="shared" si="4"/>
        <v>381.96774193548384</v>
      </c>
      <c r="S41" s="23">
        <f t="shared" si="4"/>
        <v>469.06451612903226</v>
      </c>
      <c r="T41" s="23">
        <f t="shared" si="4"/>
        <v>34.451612903225808</v>
      </c>
      <c r="U41" s="23">
        <f t="shared" si="4"/>
        <v>224.87096774193549</v>
      </c>
      <c r="V41" s="23">
        <f t="shared" si="4"/>
        <v>167.54838709677421</v>
      </c>
      <c r="W41" s="23">
        <f t="shared" si="4"/>
        <v>559.77419354838707</v>
      </c>
      <c r="X41" s="23">
        <f t="shared" si="4"/>
        <v>331.83870967741933</v>
      </c>
      <c r="Y41" s="23">
        <f t="shared" si="4"/>
        <v>274.90322580645159</v>
      </c>
      <c r="Z41" s="23">
        <f t="shared" si="4"/>
        <v>791.80645161290317</v>
      </c>
      <c r="AA41" s="23">
        <f t="shared" si="4"/>
        <v>523.54838709677415</v>
      </c>
      <c r="AB41" s="6">
        <f t="shared" ref="AB41:AB62" si="5">B41+D41+F41+H41+J41+L41+N41+P41+R41+T41+V41+X41+Z41</f>
        <v>6133.3548387096771</v>
      </c>
      <c r="AC41" s="7">
        <f t="shared" si="3"/>
        <v>4385.1612903225814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1046.3548387096773</v>
      </c>
      <c r="C42" s="23">
        <f t="shared" si="6"/>
        <v>405.38709677419354</v>
      </c>
      <c r="D42" s="23">
        <f t="shared" si="6"/>
        <v>491.29032258064518</v>
      </c>
      <c r="E42" s="23">
        <f t="shared" si="6"/>
        <v>308.61290322580646</v>
      </c>
      <c r="F42" s="23">
        <f t="shared" si="6"/>
        <v>1450.6774193548388</v>
      </c>
      <c r="G42" s="23">
        <f t="shared" si="6"/>
        <v>533.12903225806451</v>
      </c>
      <c r="H42" s="23">
        <f t="shared" si="6"/>
        <v>1390.2903225806451</v>
      </c>
      <c r="I42" s="23">
        <f t="shared" si="6"/>
        <v>707.38709677419354</v>
      </c>
      <c r="J42" s="23">
        <f t="shared" si="6"/>
        <v>84.548387096774192</v>
      </c>
      <c r="K42" s="23">
        <f t="shared" si="6"/>
        <v>221.29032258064515</v>
      </c>
      <c r="L42" s="23">
        <f t="shared" si="6"/>
        <v>341.58064516129031</v>
      </c>
      <c r="M42" s="23">
        <f t="shared" si="6"/>
        <v>737.25806451612902</v>
      </c>
      <c r="N42" s="23">
        <f t="shared" si="6"/>
        <v>1078.258064516129</v>
      </c>
      <c r="O42" s="23">
        <f t="shared" si="6"/>
        <v>1434.7096774193549</v>
      </c>
      <c r="P42" s="23">
        <f t="shared" si="6"/>
        <v>676.22580645161293</v>
      </c>
      <c r="Q42" s="23">
        <f t="shared" si="6"/>
        <v>730.61290322580646</v>
      </c>
      <c r="R42" s="23">
        <f t="shared" si="6"/>
        <v>829.61290322580646</v>
      </c>
      <c r="S42" s="23">
        <f t="shared" si="6"/>
        <v>783.48387096774195</v>
      </c>
      <c r="T42" s="23">
        <f t="shared" si="6"/>
        <v>108.2258064516129</v>
      </c>
      <c r="U42" s="23">
        <f t="shared" si="6"/>
        <v>382</v>
      </c>
      <c r="V42" s="23">
        <f t="shared" si="6"/>
        <v>350.19354838709677</v>
      </c>
      <c r="W42" s="23">
        <f t="shared" si="6"/>
        <v>1011.5806451612904</v>
      </c>
      <c r="X42" s="23">
        <f t="shared" si="6"/>
        <v>561.61290322580646</v>
      </c>
      <c r="Y42" s="23">
        <f t="shared" si="6"/>
        <v>496.64516129032256</v>
      </c>
      <c r="Z42" s="23">
        <f t="shared" si="6"/>
        <v>1226.2903225806451</v>
      </c>
      <c r="AA42" s="23">
        <f t="shared" si="6"/>
        <v>990.48387096774195</v>
      </c>
      <c r="AB42" s="4">
        <f t="shared" si="5"/>
        <v>9635.1612903225814</v>
      </c>
      <c r="AC42" s="5">
        <f t="shared" si="3"/>
        <v>8742.5806451612916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1176.2903225806451</v>
      </c>
      <c r="C43" s="23">
        <f t="shared" si="7"/>
        <v>573.77419354838707</v>
      </c>
      <c r="D43" s="23">
        <f t="shared" si="7"/>
        <v>436.83870967741933</v>
      </c>
      <c r="E43" s="23">
        <f t="shared" si="7"/>
        <v>392.48387096774195</v>
      </c>
      <c r="F43" s="23">
        <f t="shared" si="7"/>
        <v>1358.0322580645161</v>
      </c>
      <c r="G43" s="23">
        <f t="shared" si="7"/>
        <v>742.83870967741939</v>
      </c>
      <c r="H43" s="23">
        <f t="shared" si="7"/>
        <v>1527.6451612903227</v>
      </c>
      <c r="I43" s="23">
        <f t="shared" si="7"/>
        <v>1048.6774193548388</v>
      </c>
      <c r="J43" s="23">
        <f t="shared" si="7"/>
        <v>123.80645161290323</v>
      </c>
      <c r="K43" s="23">
        <f t="shared" si="7"/>
        <v>406.06451612903226</v>
      </c>
      <c r="L43" s="23">
        <f t="shared" si="7"/>
        <v>452.45161290322579</v>
      </c>
      <c r="M43" s="23">
        <f t="shared" si="7"/>
        <v>1141.483870967742</v>
      </c>
      <c r="N43" s="23">
        <f t="shared" si="7"/>
        <v>1273.3548387096773</v>
      </c>
      <c r="O43" s="23">
        <f t="shared" si="7"/>
        <v>1780.7741935483871</v>
      </c>
      <c r="P43" s="23">
        <f t="shared" si="7"/>
        <v>846.70967741935488</v>
      </c>
      <c r="Q43" s="23">
        <f t="shared" si="7"/>
        <v>793.45161290322585</v>
      </c>
      <c r="R43" s="23">
        <f t="shared" si="7"/>
        <v>1069.9032258064517</v>
      </c>
      <c r="S43" s="23">
        <f t="shared" si="7"/>
        <v>842.16129032258061</v>
      </c>
      <c r="T43" s="23">
        <f t="shared" si="7"/>
        <v>158.41935483870967</v>
      </c>
      <c r="U43" s="23">
        <f t="shared" si="7"/>
        <v>443.90322580645159</v>
      </c>
      <c r="V43" s="23">
        <f t="shared" si="7"/>
        <v>447.96774193548384</v>
      </c>
      <c r="W43" s="23">
        <f t="shared" si="7"/>
        <v>993.22580645161293</v>
      </c>
      <c r="X43" s="23">
        <f t="shared" si="7"/>
        <v>723.83870967741939</v>
      </c>
      <c r="Y43" s="23">
        <f t="shared" si="7"/>
        <v>623.51612903225805</v>
      </c>
      <c r="Z43" s="23">
        <f t="shared" si="7"/>
        <v>1387.9677419354839</v>
      </c>
      <c r="AA43" s="23">
        <f t="shared" si="7"/>
        <v>1214.8387096774193</v>
      </c>
      <c r="AB43" s="6">
        <f t="shared" si="5"/>
        <v>10983.22580645161</v>
      </c>
      <c r="AC43" s="7">
        <f t="shared" si="3"/>
        <v>10997.193548387097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1086.4516129032259</v>
      </c>
      <c r="C44" s="23">
        <f t="shared" si="8"/>
        <v>563.61290322580646</v>
      </c>
      <c r="D44" s="23">
        <f t="shared" si="8"/>
        <v>337.38709677419354</v>
      </c>
      <c r="E44" s="23">
        <f t="shared" si="8"/>
        <v>360.74193548387098</v>
      </c>
      <c r="F44" s="23">
        <f t="shared" si="8"/>
        <v>1268.9032258064517</v>
      </c>
      <c r="G44" s="23">
        <f t="shared" si="8"/>
        <v>608.25806451612902</v>
      </c>
      <c r="H44" s="23">
        <f t="shared" si="8"/>
        <v>1421.4193548387098</v>
      </c>
      <c r="I44" s="23">
        <f t="shared" si="8"/>
        <v>979.25806451612902</v>
      </c>
      <c r="J44" s="23">
        <f t="shared" si="8"/>
        <v>108.80645161290323</v>
      </c>
      <c r="K44" s="23">
        <f t="shared" si="8"/>
        <v>360.61290322580646</v>
      </c>
      <c r="L44" s="23">
        <f t="shared" si="8"/>
        <v>379.87096774193549</v>
      </c>
      <c r="M44" s="23">
        <f t="shared" si="8"/>
        <v>1079.8709677419354</v>
      </c>
      <c r="N44" s="23">
        <f t="shared" si="8"/>
        <v>1117.5806451612902</v>
      </c>
      <c r="O44" s="23">
        <f t="shared" si="8"/>
        <v>1644.258064516129</v>
      </c>
      <c r="P44" s="23">
        <f t="shared" si="8"/>
        <v>681.77419354838707</v>
      </c>
      <c r="Q44" s="23">
        <f t="shared" si="8"/>
        <v>652.9677419354839</v>
      </c>
      <c r="R44" s="23">
        <f t="shared" si="8"/>
        <v>990.74193548387098</v>
      </c>
      <c r="S44" s="23">
        <f t="shared" si="8"/>
        <v>733.38709677419354</v>
      </c>
      <c r="T44" s="23">
        <f t="shared" si="8"/>
        <v>115.03225806451613</v>
      </c>
      <c r="U44" s="23">
        <f t="shared" si="8"/>
        <v>335.54838709677421</v>
      </c>
      <c r="V44" s="23">
        <f t="shared" si="8"/>
        <v>376.41935483870969</v>
      </c>
      <c r="W44" s="23">
        <f t="shared" si="8"/>
        <v>927</v>
      </c>
      <c r="X44" s="23">
        <f t="shared" si="8"/>
        <v>573.9677419354839</v>
      </c>
      <c r="Y44" s="23">
        <f t="shared" si="8"/>
        <v>541.09677419354841</v>
      </c>
      <c r="Z44" s="23">
        <f t="shared" si="8"/>
        <v>1284.258064516129</v>
      </c>
      <c r="AA44" s="23">
        <f t="shared" si="8"/>
        <v>1124.8387096774193</v>
      </c>
      <c r="AB44" s="4">
        <f t="shared" si="5"/>
        <v>9742.6129032258068</v>
      </c>
      <c r="AC44" s="5">
        <f t="shared" si="3"/>
        <v>9911.4516129032254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956.58064516129036</v>
      </c>
      <c r="C45" s="23">
        <f t="shared" si="9"/>
        <v>692.77419354838707</v>
      </c>
      <c r="D45" s="23">
        <f t="shared" si="9"/>
        <v>353.93548387096774</v>
      </c>
      <c r="E45" s="23">
        <f t="shared" si="9"/>
        <v>288.54838709677421</v>
      </c>
      <c r="F45" s="23">
        <f t="shared" si="9"/>
        <v>1303.9032258064517</v>
      </c>
      <c r="G45" s="23">
        <f t="shared" si="9"/>
        <v>457.48387096774195</v>
      </c>
      <c r="H45" s="23">
        <f t="shared" si="9"/>
        <v>1490.4516129032259</v>
      </c>
      <c r="I45" s="23">
        <f t="shared" si="9"/>
        <v>1011.4516129032259</v>
      </c>
      <c r="J45" s="23">
        <f t="shared" si="9"/>
        <v>144.38709677419354</v>
      </c>
      <c r="K45" s="23">
        <f t="shared" si="9"/>
        <v>377.70967741935482</v>
      </c>
      <c r="L45" s="23">
        <f t="shared" si="9"/>
        <v>362.09677419354841</v>
      </c>
      <c r="M45" s="23">
        <f t="shared" si="9"/>
        <v>1111.6451612903227</v>
      </c>
      <c r="N45" s="23">
        <f t="shared" si="9"/>
        <v>1099.2903225806451</v>
      </c>
      <c r="O45" s="23">
        <f t="shared" si="9"/>
        <v>1754.741935483871</v>
      </c>
      <c r="P45" s="23">
        <f t="shared" si="9"/>
        <v>621.19354838709683</v>
      </c>
      <c r="Q45" s="23">
        <f t="shared" si="9"/>
        <v>549.45161290322585</v>
      </c>
      <c r="R45" s="23">
        <f t="shared" si="9"/>
        <v>982.67741935483866</v>
      </c>
      <c r="S45" s="23">
        <f t="shared" si="9"/>
        <v>748.45161290322585</v>
      </c>
      <c r="T45" s="23">
        <f t="shared" si="9"/>
        <v>116.7741935483871</v>
      </c>
      <c r="U45" s="23">
        <f t="shared" si="9"/>
        <v>221.25806451612902</v>
      </c>
      <c r="V45" s="23">
        <f t="shared" si="9"/>
        <v>346.38709677419354</v>
      </c>
      <c r="W45" s="23">
        <f t="shared" si="9"/>
        <v>1109.5806451612902</v>
      </c>
      <c r="X45" s="23">
        <f t="shared" si="9"/>
        <v>500.38709677419354</v>
      </c>
      <c r="Y45" s="23">
        <f t="shared" si="9"/>
        <v>370.74193548387098</v>
      </c>
      <c r="Z45" s="23">
        <f t="shared" si="9"/>
        <v>1270.0322580645161</v>
      </c>
      <c r="AA45" s="23">
        <f t="shared" si="9"/>
        <v>1123.5806451612902</v>
      </c>
      <c r="AB45" s="6">
        <f t="shared" si="5"/>
        <v>9548.0967741935492</v>
      </c>
      <c r="AC45" s="7">
        <f t="shared" si="3"/>
        <v>9817.4193548387084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667.54838709677415</v>
      </c>
      <c r="C46" s="23">
        <f t="shared" si="10"/>
        <v>654.48387096774195</v>
      </c>
      <c r="D46" s="23">
        <f t="shared" si="10"/>
        <v>268.96774193548384</v>
      </c>
      <c r="E46" s="23">
        <f t="shared" si="10"/>
        <v>258</v>
      </c>
      <c r="F46" s="23">
        <f t="shared" si="10"/>
        <v>943.9677419354839</v>
      </c>
      <c r="G46" s="23">
        <f t="shared" si="10"/>
        <v>434.51612903225805</v>
      </c>
      <c r="H46" s="23">
        <f t="shared" si="10"/>
        <v>1143.6129032258063</v>
      </c>
      <c r="I46" s="23">
        <f t="shared" si="10"/>
        <v>880.74193548387098</v>
      </c>
      <c r="J46" s="23">
        <f t="shared" si="10"/>
        <v>142.51612903225808</v>
      </c>
      <c r="K46" s="23">
        <f t="shared" si="10"/>
        <v>287.87096774193549</v>
      </c>
      <c r="L46" s="23">
        <f t="shared" si="10"/>
        <v>331.29032258064518</v>
      </c>
      <c r="M46" s="23">
        <f t="shared" si="10"/>
        <v>769.9677419354839</v>
      </c>
      <c r="N46" s="23">
        <f t="shared" si="10"/>
        <v>915.74193548387098</v>
      </c>
      <c r="O46" s="23">
        <f t="shared" si="10"/>
        <v>1172.5483870967741</v>
      </c>
      <c r="P46" s="23">
        <f t="shared" si="10"/>
        <v>506.09677419354841</v>
      </c>
      <c r="Q46" s="23">
        <f t="shared" si="10"/>
        <v>441.06451612903226</v>
      </c>
      <c r="R46" s="23">
        <f t="shared" si="10"/>
        <v>736.9677419354839</v>
      </c>
      <c r="S46" s="23">
        <f t="shared" si="10"/>
        <v>667.58064516129036</v>
      </c>
      <c r="T46" s="23">
        <f t="shared" si="10"/>
        <v>104.41935483870968</v>
      </c>
      <c r="U46" s="23">
        <f t="shared" si="10"/>
        <v>166.74193548387098</v>
      </c>
      <c r="V46" s="23">
        <f t="shared" si="10"/>
        <v>327.51612903225805</v>
      </c>
      <c r="W46" s="23">
        <f t="shared" si="10"/>
        <v>836.22580645161293</v>
      </c>
      <c r="X46" s="23">
        <f t="shared" si="10"/>
        <v>424.12903225806451</v>
      </c>
      <c r="Y46" s="23">
        <f t="shared" si="10"/>
        <v>268.64516129032256</v>
      </c>
      <c r="Z46" s="23">
        <f t="shared" si="10"/>
        <v>1093.6451612903227</v>
      </c>
      <c r="AA46" s="23">
        <f t="shared" si="10"/>
        <v>1157.516129032258</v>
      </c>
      <c r="AB46" s="4">
        <f t="shared" si="5"/>
        <v>7606.4193548387093</v>
      </c>
      <c r="AC46" s="5">
        <f t="shared" si="3"/>
        <v>7995.9032258064526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584.67741935483866</v>
      </c>
      <c r="C47" s="23">
        <f t="shared" si="11"/>
        <v>618.38709677419354</v>
      </c>
      <c r="D47" s="23">
        <f t="shared" si="11"/>
        <v>258.16129032258067</v>
      </c>
      <c r="E47" s="23">
        <f t="shared" si="11"/>
        <v>262.87096774193549</v>
      </c>
      <c r="F47" s="23">
        <f t="shared" si="11"/>
        <v>795.41935483870964</v>
      </c>
      <c r="G47" s="23">
        <f t="shared" si="11"/>
        <v>456.93548387096774</v>
      </c>
      <c r="H47" s="23">
        <f t="shared" si="11"/>
        <v>1011.6129032258065</v>
      </c>
      <c r="I47" s="23">
        <f t="shared" si="11"/>
        <v>905.77419354838707</v>
      </c>
      <c r="J47" s="23">
        <f t="shared" si="11"/>
        <v>142.7741935483871</v>
      </c>
      <c r="K47" s="23">
        <f t="shared" si="11"/>
        <v>181.03225806451613</v>
      </c>
      <c r="L47" s="23">
        <f t="shared" si="11"/>
        <v>368.41935483870969</v>
      </c>
      <c r="M47" s="23">
        <f t="shared" si="11"/>
        <v>617.61290322580646</v>
      </c>
      <c r="N47" s="23">
        <f t="shared" si="11"/>
        <v>851.48387096774195</v>
      </c>
      <c r="O47" s="23">
        <f t="shared" si="11"/>
        <v>1000.258064516129</v>
      </c>
      <c r="P47" s="23">
        <f t="shared" si="11"/>
        <v>457.51612903225805</v>
      </c>
      <c r="Q47" s="23">
        <f t="shared" si="11"/>
        <v>409.48387096774195</v>
      </c>
      <c r="R47" s="23">
        <f t="shared" si="11"/>
        <v>660.29032258064512</v>
      </c>
      <c r="S47" s="23">
        <f t="shared" si="11"/>
        <v>606.74193548387098</v>
      </c>
      <c r="T47" s="23">
        <f t="shared" si="11"/>
        <v>133.03225806451613</v>
      </c>
      <c r="U47" s="23">
        <f t="shared" si="11"/>
        <v>144.58064516129033</v>
      </c>
      <c r="V47" s="23">
        <f t="shared" si="11"/>
        <v>368.51612903225805</v>
      </c>
      <c r="W47" s="23">
        <f t="shared" si="11"/>
        <v>650.58064516129036</v>
      </c>
      <c r="X47" s="23">
        <f t="shared" si="11"/>
        <v>408.38709677419354</v>
      </c>
      <c r="Y47" s="23">
        <f t="shared" si="11"/>
        <v>227.35483870967741</v>
      </c>
      <c r="Z47" s="23">
        <f t="shared" si="11"/>
        <v>1044.5483870967741</v>
      </c>
      <c r="AA47" s="23">
        <f t="shared" si="11"/>
        <v>1167.9032258064517</v>
      </c>
      <c r="AB47" s="6">
        <f t="shared" si="5"/>
        <v>7084.8387096774186</v>
      </c>
      <c r="AC47" s="7">
        <f t="shared" si="3"/>
        <v>7249.5161290322594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539.25806451612902</v>
      </c>
      <c r="C48" s="23">
        <f t="shared" si="12"/>
        <v>609.87096774193549</v>
      </c>
      <c r="D48" s="23">
        <f t="shared" si="12"/>
        <v>244.96774193548387</v>
      </c>
      <c r="E48" s="23">
        <f t="shared" si="12"/>
        <v>254.93548387096774</v>
      </c>
      <c r="F48" s="23">
        <f t="shared" si="12"/>
        <v>649.38709677419354</v>
      </c>
      <c r="G48" s="23">
        <f t="shared" si="12"/>
        <v>473.48387096774195</v>
      </c>
      <c r="H48" s="23">
        <f t="shared" si="12"/>
        <v>929.35483870967744</v>
      </c>
      <c r="I48" s="23">
        <f t="shared" si="12"/>
        <v>908.09677419354841</v>
      </c>
      <c r="J48" s="23">
        <f t="shared" si="12"/>
        <v>138.25806451612902</v>
      </c>
      <c r="K48" s="23">
        <f t="shared" si="12"/>
        <v>142.64516129032259</v>
      </c>
      <c r="L48" s="23">
        <f t="shared" si="12"/>
        <v>373.03225806451616</v>
      </c>
      <c r="M48" s="23">
        <f t="shared" si="12"/>
        <v>481.41935483870969</v>
      </c>
      <c r="N48" s="23">
        <f t="shared" si="12"/>
        <v>808.51612903225805</v>
      </c>
      <c r="O48" s="23">
        <f t="shared" si="12"/>
        <v>859</v>
      </c>
      <c r="P48" s="23">
        <f t="shared" si="12"/>
        <v>409.19354838709677</v>
      </c>
      <c r="Q48" s="23">
        <f t="shared" si="12"/>
        <v>377.12903225806451</v>
      </c>
      <c r="R48" s="23">
        <f t="shared" si="12"/>
        <v>619.93548387096769</v>
      </c>
      <c r="S48" s="23">
        <f t="shared" si="12"/>
        <v>563.06451612903231</v>
      </c>
      <c r="T48" s="23">
        <f t="shared" si="12"/>
        <v>116.54838709677419</v>
      </c>
      <c r="U48" s="23">
        <f t="shared" si="12"/>
        <v>120.7741935483871</v>
      </c>
      <c r="V48" s="23">
        <f t="shared" si="12"/>
        <v>386.41935483870969</v>
      </c>
      <c r="W48" s="23">
        <f t="shared" si="12"/>
        <v>558.9677419354839</v>
      </c>
      <c r="X48" s="23">
        <f t="shared" si="12"/>
        <v>337.64516129032256</v>
      </c>
      <c r="Y48" s="23">
        <f t="shared" si="12"/>
        <v>197.48387096774192</v>
      </c>
      <c r="Z48" s="23">
        <f t="shared" si="12"/>
        <v>1025.258064516129</v>
      </c>
      <c r="AA48" s="23">
        <f t="shared" si="12"/>
        <v>1176.516129032258</v>
      </c>
      <c r="AB48" s="4">
        <f t="shared" si="5"/>
        <v>6577.7741935483864</v>
      </c>
      <c r="AC48" s="5">
        <f t="shared" si="3"/>
        <v>6723.3870967741932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498.41935483870969</v>
      </c>
      <c r="C49" s="23">
        <f t="shared" si="13"/>
        <v>565.45161290322585</v>
      </c>
      <c r="D49" s="23">
        <f t="shared" si="13"/>
        <v>230.96774193548387</v>
      </c>
      <c r="E49" s="23">
        <f t="shared" si="13"/>
        <v>252.83870967741936</v>
      </c>
      <c r="F49" s="23">
        <f t="shared" si="13"/>
        <v>552.48387096774195</v>
      </c>
      <c r="G49" s="23">
        <f t="shared" si="13"/>
        <v>465.19354838709677</v>
      </c>
      <c r="H49" s="23">
        <f t="shared" si="13"/>
        <v>900.48387096774195</v>
      </c>
      <c r="I49" s="23">
        <f t="shared" si="13"/>
        <v>869.48387096774195</v>
      </c>
      <c r="J49" s="23">
        <f t="shared" si="13"/>
        <v>139.35483870967741</v>
      </c>
      <c r="K49" s="23">
        <f t="shared" si="13"/>
        <v>127.61290322580645</v>
      </c>
      <c r="L49" s="23">
        <f t="shared" si="13"/>
        <v>374.90322580645159</v>
      </c>
      <c r="M49" s="23">
        <f t="shared" si="13"/>
        <v>395.58064516129031</v>
      </c>
      <c r="N49" s="23">
        <f t="shared" si="13"/>
        <v>812.64516129032256</v>
      </c>
      <c r="O49" s="23">
        <f t="shared" si="13"/>
        <v>769.32258064516134</v>
      </c>
      <c r="P49" s="23">
        <f t="shared" si="13"/>
        <v>409.12903225806451</v>
      </c>
      <c r="Q49" s="23">
        <f t="shared" si="13"/>
        <v>356.80645161290323</v>
      </c>
      <c r="R49" s="23">
        <f t="shared" si="13"/>
        <v>607.80645161290317</v>
      </c>
      <c r="S49" s="23">
        <f t="shared" si="13"/>
        <v>552.90322580645159</v>
      </c>
      <c r="T49" s="23">
        <f t="shared" si="13"/>
        <v>92.41935483870968</v>
      </c>
      <c r="U49" s="23">
        <f t="shared" si="13"/>
        <v>122.96774193548387</v>
      </c>
      <c r="V49" s="23">
        <f t="shared" si="13"/>
        <v>405.51612903225805</v>
      </c>
      <c r="W49" s="23">
        <f t="shared" si="13"/>
        <v>508.90322580645159</v>
      </c>
      <c r="X49" s="23">
        <f t="shared" si="13"/>
        <v>319.29032258064518</v>
      </c>
      <c r="Y49" s="23">
        <f t="shared" si="13"/>
        <v>184.45161290322579</v>
      </c>
      <c r="Z49" s="23">
        <f t="shared" si="13"/>
        <v>1011.6451612903226</v>
      </c>
      <c r="AA49" s="23">
        <f t="shared" si="13"/>
        <v>1147.8709677419354</v>
      </c>
      <c r="AB49" s="6">
        <f t="shared" si="5"/>
        <v>6355.0645161290322</v>
      </c>
      <c r="AC49" s="7">
        <f t="shared" si="3"/>
        <v>6319.3870967741932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487.41935483870969</v>
      </c>
      <c r="C50" s="23">
        <f t="shared" si="14"/>
        <v>653.09677419354841</v>
      </c>
      <c r="D50" s="23">
        <f t="shared" si="14"/>
        <v>245.48387096774192</v>
      </c>
      <c r="E50" s="23">
        <f t="shared" si="14"/>
        <v>252.38709677419354</v>
      </c>
      <c r="F50" s="23">
        <f t="shared" si="14"/>
        <v>543.48387096774195</v>
      </c>
      <c r="G50" s="23">
        <f t="shared" si="14"/>
        <v>581.06451612903231</v>
      </c>
      <c r="H50" s="23">
        <f t="shared" si="14"/>
        <v>885.83870967741939</v>
      </c>
      <c r="I50" s="23">
        <f t="shared" si="14"/>
        <v>991.80645161290317</v>
      </c>
      <c r="J50" s="23">
        <f t="shared" si="14"/>
        <v>157.96774193548387</v>
      </c>
      <c r="K50" s="23">
        <f t="shared" si="14"/>
        <v>113.61290322580645</v>
      </c>
      <c r="L50" s="23">
        <f t="shared" si="14"/>
        <v>455.83870967741933</v>
      </c>
      <c r="M50" s="23">
        <f t="shared" si="14"/>
        <v>363.41935483870969</v>
      </c>
      <c r="N50" s="23">
        <f t="shared" si="14"/>
        <v>925.12903225806451</v>
      </c>
      <c r="O50" s="23">
        <f t="shared" si="14"/>
        <v>750.58064516129036</v>
      </c>
      <c r="P50" s="23">
        <f t="shared" si="14"/>
        <v>475.32258064516128</v>
      </c>
      <c r="Q50" s="23">
        <f t="shared" si="14"/>
        <v>361.38709677419354</v>
      </c>
      <c r="R50" s="23">
        <f t="shared" si="14"/>
        <v>618.74193548387098</v>
      </c>
      <c r="S50" s="23">
        <f t="shared" si="14"/>
        <v>586.45161290322585</v>
      </c>
      <c r="T50" s="23">
        <f t="shared" si="14"/>
        <v>121</v>
      </c>
      <c r="U50" s="23">
        <f t="shared" si="14"/>
        <v>104.51612903225806</v>
      </c>
      <c r="V50" s="23">
        <f t="shared" si="14"/>
        <v>484</v>
      </c>
      <c r="W50" s="23">
        <f t="shared" si="14"/>
        <v>494.90322580645159</v>
      </c>
      <c r="X50" s="23">
        <f t="shared" si="14"/>
        <v>350.41935483870969</v>
      </c>
      <c r="Y50" s="23">
        <f t="shared" si="14"/>
        <v>164.2258064516129</v>
      </c>
      <c r="Z50" s="23">
        <f t="shared" si="14"/>
        <v>1010.1935483870968</v>
      </c>
      <c r="AA50" s="23">
        <f t="shared" si="14"/>
        <v>1169.0322580645161</v>
      </c>
      <c r="AB50" s="4">
        <f t="shared" si="5"/>
        <v>6760.8387096774195</v>
      </c>
      <c r="AC50" s="5">
        <f t="shared" si="3"/>
        <v>6586.4838709677424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495.45161290322579</v>
      </c>
      <c r="C51" s="23">
        <f t="shared" si="15"/>
        <v>798.77419354838707</v>
      </c>
      <c r="D51" s="23">
        <f t="shared" si="15"/>
        <v>278.19354838709677</v>
      </c>
      <c r="E51" s="23">
        <f t="shared" si="15"/>
        <v>281.64516129032256</v>
      </c>
      <c r="F51" s="23">
        <f t="shared" si="15"/>
        <v>539.74193548387098</v>
      </c>
      <c r="G51" s="23">
        <f t="shared" si="15"/>
        <v>846.93548387096769</v>
      </c>
      <c r="H51" s="23">
        <f t="shared" si="15"/>
        <v>963.74193548387098</v>
      </c>
      <c r="I51" s="23">
        <f t="shared" si="15"/>
        <v>1177.0645161290322</v>
      </c>
      <c r="J51" s="23">
        <f t="shared" si="15"/>
        <v>195.58064516129033</v>
      </c>
      <c r="K51" s="23">
        <f t="shared" si="15"/>
        <v>93.677419354838705</v>
      </c>
      <c r="L51" s="23">
        <f t="shared" si="15"/>
        <v>680.74193548387098</v>
      </c>
      <c r="M51" s="23">
        <f t="shared" si="15"/>
        <v>353.25806451612902</v>
      </c>
      <c r="N51" s="23">
        <f t="shared" si="15"/>
        <v>1148.6774193548388</v>
      </c>
      <c r="O51" s="23">
        <f t="shared" si="15"/>
        <v>807.74193548387098</v>
      </c>
      <c r="P51" s="23">
        <f t="shared" si="15"/>
        <v>557.87096774193549</v>
      </c>
      <c r="Q51" s="23">
        <f t="shared" si="15"/>
        <v>393</v>
      </c>
      <c r="R51" s="23">
        <f t="shared" si="15"/>
        <v>665.48387096774195</v>
      </c>
      <c r="S51" s="23">
        <f t="shared" si="15"/>
        <v>700.12903225806451</v>
      </c>
      <c r="T51" s="23">
        <f t="shared" si="15"/>
        <v>184.74193548387098</v>
      </c>
      <c r="U51" s="23">
        <f t="shared" si="15"/>
        <v>75.064516129032256</v>
      </c>
      <c r="V51" s="23">
        <f t="shared" si="15"/>
        <v>664.51612903225805</v>
      </c>
      <c r="W51" s="23">
        <f t="shared" si="15"/>
        <v>517.87096774193549</v>
      </c>
      <c r="X51" s="23">
        <f t="shared" si="15"/>
        <v>462.29032258064518</v>
      </c>
      <c r="Y51" s="23">
        <f t="shared" si="15"/>
        <v>173.83870967741936</v>
      </c>
      <c r="Z51" s="23">
        <f t="shared" si="15"/>
        <v>1121.9032258064517</v>
      </c>
      <c r="AA51" s="23">
        <f t="shared" si="15"/>
        <v>1282.3548387096773</v>
      </c>
      <c r="AB51" s="6">
        <f t="shared" si="5"/>
        <v>7958.9354838709678</v>
      </c>
      <c r="AC51" s="7">
        <f t="shared" si="3"/>
        <v>7501.3548387096771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602.93548387096769</v>
      </c>
      <c r="C52" s="23">
        <f t="shared" si="16"/>
        <v>1044.8064516129032</v>
      </c>
      <c r="D52" s="23">
        <f t="shared" si="16"/>
        <v>428.29032258064518</v>
      </c>
      <c r="E52" s="23">
        <f t="shared" si="16"/>
        <v>345.80645161290323</v>
      </c>
      <c r="F52" s="23">
        <f t="shared" si="16"/>
        <v>714.51612903225805</v>
      </c>
      <c r="G52" s="23">
        <f t="shared" si="16"/>
        <v>1265.516129032258</v>
      </c>
      <c r="H52" s="23">
        <f t="shared" si="16"/>
        <v>1053.0967741935483</v>
      </c>
      <c r="I52" s="23">
        <f t="shared" si="16"/>
        <v>1522.9354838709678</v>
      </c>
      <c r="J52" s="23">
        <f t="shared" si="16"/>
        <v>294.70967741935482</v>
      </c>
      <c r="K52" s="23">
        <f t="shared" si="16"/>
        <v>93.903225806451616</v>
      </c>
      <c r="L52" s="23">
        <f t="shared" si="16"/>
        <v>840.16129032258061</v>
      </c>
      <c r="M52" s="23">
        <f t="shared" si="16"/>
        <v>337.83870967741933</v>
      </c>
      <c r="N52" s="23">
        <f t="shared" si="16"/>
        <v>1464.0645161290322</v>
      </c>
      <c r="O52" s="23">
        <f t="shared" si="16"/>
        <v>978.16129032258061</v>
      </c>
      <c r="P52" s="23">
        <f t="shared" si="16"/>
        <v>742.70967741935488</v>
      </c>
      <c r="Q52" s="23">
        <f t="shared" si="16"/>
        <v>514.35483870967744</v>
      </c>
      <c r="R52" s="23">
        <f t="shared" si="16"/>
        <v>905.06451612903231</v>
      </c>
      <c r="S52" s="23">
        <f t="shared" si="16"/>
        <v>915.87096774193549</v>
      </c>
      <c r="T52" s="23">
        <f t="shared" si="16"/>
        <v>361.45161290322579</v>
      </c>
      <c r="U52" s="23">
        <f t="shared" si="16"/>
        <v>70.870967741935488</v>
      </c>
      <c r="V52" s="23">
        <f t="shared" si="16"/>
        <v>1043.6451612903227</v>
      </c>
      <c r="W52" s="23">
        <f t="shared" si="16"/>
        <v>605.38709677419354</v>
      </c>
      <c r="X52" s="23">
        <f t="shared" si="16"/>
        <v>696.74193548387098</v>
      </c>
      <c r="Y52" s="23">
        <f t="shared" si="16"/>
        <v>202.19354838709677</v>
      </c>
      <c r="Z52" s="23">
        <f t="shared" si="16"/>
        <v>1301.8709677419354</v>
      </c>
      <c r="AA52" s="23">
        <f t="shared" si="16"/>
        <v>1489.4193548387098</v>
      </c>
      <c r="AB52" s="4">
        <f t="shared" si="5"/>
        <v>10449.258064516129</v>
      </c>
      <c r="AC52" s="5">
        <f t="shared" si="3"/>
        <v>9387.0645161290322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756.9677419354839</v>
      </c>
      <c r="C53" s="23">
        <f t="shared" si="17"/>
        <v>1347.3225806451612</v>
      </c>
      <c r="D53" s="23">
        <f t="shared" si="17"/>
        <v>443.83870967741933</v>
      </c>
      <c r="E53" s="23">
        <f t="shared" si="17"/>
        <v>422.09677419354841</v>
      </c>
      <c r="F53" s="23">
        <f t="shared" si="17"/>
        <v>709.9677419354839</v>
      </c>
      <c r="G53" s="23">
        <f t="shared" si="17"/>
        <v>1613.516129032258</v>
      </c>
      <c r="H53" s="23">
        <f t="shared" si="17"/>
        <v>1217.8064516129032</v>
      </c>
      <c r="I53" s="23">
        <f t="shared" si="17"/>
        <v>2007.3548387096773</v>
      </c>
      <c r="J53" s="23">
        <f t="shared" si="17"/>
        <v>410.09677419354841</v>
      </c>
      <c r="K53" s="23">
        <f t="shared" si="17"/>
        <v>113.06451612903226</v>
      </c>
      <c r="L53" s="23">
        <f t="shared" si="17"/>
        <v>1124.9032258064517</v>
      </c>
      <c r="M53" s="23">
        <f t="shared" si="17"/>
        <v>380.03225806451616</v>
      </c>
      <c r="N53" s="23">
        <f t="shared" si="17"/>
        <v>1826.5483870967741</v>
      </c>
      <c r="O53" s="23">
        <f t="shared" si="17"/>
        <v>1140.0645161290322</v>
      </c>
      <c r="P53" s="23">
        <f t="shared" si="17"/>
        <v>871.77419354838707</v>
      </c>
      <c r="Q53" s="23">
        <f t="shared" si="17"/>
        <v>716.61290322580646</v>
      </c>
      <c r="R53" s="23">
        <f t="shared" si="17"/>
        <v>895.12903225806451</v>
      </c>
      <c r="S53" s="23">
        <f t="shared" si="17"/>
        <v>1159.1935483870968</v>
      </c>
      <c r="T53" s="23">
        <f t="shared" si="17"/>
        <v>374.80645161290323</v>
      </c>
      <c r="U53" s="23">
        <f t="shared" si="17"/>
        <v>92.612903225806448</v>
      </c>
      <c r="V53" s="23">
        <f t="shared" si="17"/>
        <v>1069.5806451612902</v>
      </c>
      <c r="W53" s="23">
        <f t="shared" si="17"/>
        <v>642.25806451612902</v>
      </c>
      <c r="X53" s="23">
        <f t="shared" si="17"/>
        <v>875.25806451612902</v>
      </c>
      <c r="Y53" s="23">
        <f t="shared" si="17"/>
        <v>257.06451612903226</v>
      </c>
      <c r="Z53" s="23">
        <f t="shared" si="17"/>
        <v>1363.7741935483871</v>
      </c>
      <c r="AA53" s="23">
        <f t="shared" si="17"/>
        <v>1793.2258064516129</v>
      </c>
      <c r="AB53" s="6">
        <f t="shared" si="5"/>
        <v>11940.451612903225</v>
      </c>
      <c r="AC53" s="7">
        <f t="shared" si="3"/>
        <v>11684.41935483871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719.61290322580646</v>
      </c>
      <c r="C54" s="23">
        <f t="shared" si="18"/>
        <v>1301</v>
      </c>
      <c r="D54" s="23">
        <f t="shared" si="18"/>
        <v>299.96774193548384</v>
      </c>
      <c r="E54" s="23">
        <f t="shared" si="18"/>
        <v>435.48387096774195</v>
      </c>
      <c r="F54" s="23">
        <f t="shared" si="18"/>
        <v>549.19354838709683</v>
      </c>
      <c r="G54" s="23">
        <f t="shared" si="18"/>
        <v>1507.9677419354839</v>
      </c>
      <c r="H54" s="23">
        <f t="shared" si="18"/>
        <v>1122.6451612903227</v>
      </c>
      <c r="I54" s="23">
        <f t="shared" si="18"/>
        <v>1843.7741935483871</v>
      </c>
      <c r="J54" s="23">
        <f t="shared" si="18"/>
        <v>304.77419354838707</v>
      </c>
      <c r="K54" s="23">
        <f t="shared" si="18"/>
        <v>101.12903225806451</v>
      </c>
      <c r="L54" s="23">
        <f t="shared" si="18"/>
        <v>1136.483870967742</v>
      </c>
      <c r="M54" s="23">
        <f t="shared" si="18"/>
        <v>294.41935483870969</v>
      </c>
      <c r="N54" s="23">
        <f t="shared" si="18"/>
        <v>1646.9032258064517</v>
      </c>
      <c r="O54" s="23">
        <f t="shared" si="18"/>
        <v>1099.258064516129</v>
      </c>
      <c r="P54" s="23">
        <f t="shared" si="18"/>
        <v>724.54838709677415</v>
      </c>
      <c r="Q54" s="23">
        <f t="shared" si="18"/>
        <v>742.9677419354839</v>
      </c>
      <c r="R54" s="23">
        <f t="shared" si="18"/>
        <v>796.80645161290317</v>
      </c>
      <c r="S54" s="23">
        <f t="shared" si="18"/>
        <v>1117.516129032258</v>
      </c>
      <c r="T54" s="23">
        <f t="shared" si="18"/>
        <v>281.32258064516128</v>
      </c>
      <c r="U54" s="23">
        <f t="shared" si="18"/>
        <v>75.741935483870961</v>
      </c>
      <c r="V54" s="23">
        <f t="shared" si="18"/>
        <v>1176.6451612903227</v>
      </c>
      <c r="W54" s="23">
        <f t="shared" si="18"/>
        <v>589.45161290322585</v>
      </c>
      <c r="X54" s="23">
        <f t="shared" si="18"/>
        <v>703.22580645161293</v>
      </c>
      <c r="Y54" s="23">
        <f t="shared" si="18"/>
        <v>288.83870967741933</v>
      </c>
      <c r="Z54" s="23">
        <f t="shared" si="18"/>
        <v>1206.7741935483871</v>
      </c>
      <c r="AA54" s="23">
        <f t="shared" si="18"/>
        <v>1726.7741935483871</v>
      </c>
      <c r="AB54" s="4">
        <f t="shared" si="5"/>
        <v>10668.903225806451</v>
      </c>
      <c r="AC54" s="5">
        <f t="shared" si="3"/>
        <v>11124.322580645159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815.83870967741939</v>
      </c>
      <c r="C55" s="23">
        <f t="shared" si="19"/>
        <v>1068.0967741935483</v>
      </c>
      <c r="D55" s="23">
        <f t="shared" si="19"/>
        <v>215.7741935483871</v>
      </c>
      <c r="E55" s="23">
        <f t="shared" si="19"/>
        <v>433.67741935483872</v>
      </c>
      <c r="F55" s="23">
        <f t="shared" si="19"/>
        <v>513.90322580645159</v>
      </c>
      <c r="G55" s="23">
        <f t="shared" si="19"/>
        <v>1500.8064516129032</v>
      </c>
      <c r="H55" s="23">
        <f t="shared" si="19"/>
        <v>1020.3870967741935</v>
      </c>
      <c r="I55" s="23">
        <f t="shared" si="19"/>
        <v>1762.2258064516129</v>
      </c>
      <c r="J55" s="23">
        <f t="shared" si="19"/>
        <v>296.25806451612902</v>
      </c>
      <c r="K55" s="23">
        <f t="shared" si="19"/>
        <v>86.612903225806448</v>
      </c>
      <c r="L55" s="23">
        <f t="shared" si="19"/>
        <v>1038.3870967741937</v>
      </c>
      <c r="M55" s="23">
        <f t="shared" si="19"/>
        <v>305.96774193548384</v>
      </c>
      <c r="N55" s="23">
        <f t="shared" si="19"/>
        <v>1599</v>
      </c>
      <c r="O55" s="23">
        <f t="shared" si="19"/>
        <v>1054.1290322580646</v>
      </c>
      <c r="P55" s="23">
        <f t="shared" si="19"/>
        <v>510.61290322580646</v>
      </c>
      <c r="Q55" s="23">
        <f t="shared" si="19"/>
        <v>733.61290322580646</v>
      </c>
      <c r="R55" s="23">
        <f t="shared" si="19"/>
        <v>658.83870967741939</v>
      </c>
      <c r="S55" s="23">
        <f t="shared" si="19"/>
        <v>1076.6129032258063</v>
      </c>
      <c r="T55" s="23">
        <f t="shared" si="19"/>
        <v>160.19354838709677</v>
      </c>
      <c r="U55" s="23">
        <f t="shared" si="19"/>
        <v>72.41935483870968</v>
      </c>
      <c r="V55" s="23">
        <f t="shared" si="19"/>
        <v>1169.8064516129032</v>
      </c>
      <c r="W55" s="23">
        <f t="shared" si="19"/>
        <v>516.12903225806451</v>
      </c>
      <c r="X55" s="23">
        <f t="shared" si="19"/>
        <v>445.83870967741933</v>
      </c>
      <c r="Y55" s="23">
        <f t="shared" si="19"/>
        <v>285.25806451612902</v>
      </c>
      <c r="Z55" s="23">
        <f t="shared" si="19"/>
        <v>1036.5483870967741</v>
      </c>
      <c r="AA55" s="23">
        <f t="shared" si="19"/>
        <v>1509.4516129032259</v>
      </c>
      <c r="AB55" s="6">
        <f t="shared" si="5"/>
        <v>9481.387096774195</v>
      </c>
      <c r="AC55" s="7">
        <f t="shared" si="3"/>
        <v>10405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610.06451612903231</v>
      </c>
      <c r="C56" s="23">
        <f t="shared" si="20"/>
        <v>650.58064516129036</v>
      </c>
      <c r="D56" s="23">
        <f t="shared" si="20"/>
        <v>164.90322580645162</v>
      </c>
      <c r="E56" s="23">
        <f t="shared" si="20"/>
        <v>328.48387096774195</v>
      </c>
      <c r="F56" s="23">
        <f t="shared" si="20"/>
        <v>494.25806451612902</v>
      </c>
      <c r="G56" s="23">
        <f t="shared" si="20"/>
        <v>973.35483870967744</v>
      </c>
      <c r="H56" s="23">
        <f t="shared" si="20"/>
        <v>731.93548387096769</v>
      </c>
      <c r="I56" s="23">
        <f t="shared" si="20"/>
        <v>1222.7741935483871</v>
      </c>
      <c r="J56" s="23">
        <f t="shared" si="20"/>
        <v>171.2258064516129</v>
      </c>
      <c r="K56" s="23">
        <f t="shared" si="20"/>
        <v>56.483870967741936</v>
      </c>
      <c r="L56" s="23">
        <f t="shared" si="20"/>
        <v>671.67741935483866</v>
      </c>
      <c r="M56" s="23">
        <f t="shared" si="20"/>
        <v>330.51612903225805</v>
      </c>
      <c r="N56" s="23">
        <f t="shared" si="20"/>
        <v>966.29032258064512</v>
      </c>
      <c r="O56" s="23">
        <f t="shared" si="20"/>
        <v>953.16129032258061</v>
      </c>
      <c r="P56" s="23">
        <f t="shared" si="20"/>
        <v>352.74193548387098</v>
      </c>
      <c r="Q56" s="23">
        <f t="shared" si="20"/>
        <v>600.77419354838707</v>
      </c>
      <c r="R56" s="23">
        <f t="shared" si="20"/>
        <v>583.35483870967744</v>
      </c>
      <c r="S56" s="23">
        <f t="shared" si="20"/>
        <v>725.77419354838707</v>
      </c>
      <c r="T56" s="23">
        <f t="shared" si="20"/>
        <v>103.70967741935483</v>
      </c>
      <c r="U56" s="23">
        <f t="shared" si="20"/>
        <v>94.516129032258064</v>
      </c>
      <c r="V56" s="23">
        <f t="shared" si="20"/>
        <v>746.64516129032256</v>
      </c>
      <c r="W56" s="23">
        <f t="shared" si="20"/>
        <v>415.09677419354841</v>
      </c>
      <c r="X56" s="23">
        <f t="shared" si="20"/>
        <v>280.06451612903226</v>
      </c>
      <c r="Y56" s="23">
        <f t="shared" si="20"/>
        <v>263.06451612903226</v>
      </c>
      <c r="Z56" s="23">
        <f t="shared" si="20"/>
        <v>828.67741935483866</v>
      </c>
      <c r="AA56" s="23">
        <f t="shared" si="20"/>
        <v>1009.6129032258065</v>
      </c>
      <c r="AB56" s="4">
        <f t="shared" si="5"/>
        <v>6705.5483870967746</v>
      </c>
      <c r="AC56" s="5">
        <f t="shared" si="3"/>
        <v>7624.1935483870975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163.45161290322579</v>
      </c>
      <c r="C57" s="23">
        <f t="shared" si="21"/>
        <v>367.58064516129031</v>
      </c>
      <c r="D57" s="23">
        <f t="shared" si="21"/>
        <v>75.096774193548384</v>
      </c>
      <c r="E57" s="23">
        <f t="shared" si="21"/>
        <v>228.80645161290323</v>
      </c>
      <c r="F57" s="23">
        <f t="shared" si="21"/>
        <v>228.2258064516129</v>
      </c>
      <c r="G57" s="23">
        <f t="shared" si="21"/>
        <v>626.06451612903231</v>
      </c>
      <c r="H57" s="23">
        <f t="shared" si="21"/>
        <v>349.67741935483872</v>
      </c>
      <c r="I57" s="23">
        <f t="shared" si="21"/>
        <v>705.83870967741939</v>
      </c>
      <c r="J57" s="23">
        <f t="shared" si="21"/>
        <v>55.225806451612904</v>
      </c>
      <c r="K57" s="23">
        <f t="shared" si="21"/>
        <v>33.612903225806448</v>
      </c>
      <c r="L57" s="23">
        <f t="shared" si="21"/>
        <v>416.61290322580646</v>
      </c>
      <c r="M57" s="23">
        <f t="shared" si="21"/>
        <v>231.12903225806451</v>
      </c>
      <c r="N57" s="23">
        <f t="shared" si="21"/>
        <v>569.22580645161293</v>
      </c>
      <c r="O57" s="23">
        <f t="shared" si="21"/>
        <v>655.51612903225805</v>
      </c>
      <c r="P57" s="23">
        <f t="shared" si="21"/>
        <v>232.35483870967741</v>
      </c>
      <c r="Q57" s="23">
        <f t="shared" si="21"/>
        <v>354.41935483870969</v>
      </c>
      <c r="R57" s="23">
        <f t="shared" si="21"/>
        <v>379.41935483870969</v>
      </c>
      <c r="S57" s="23">
        <f t="shared" si="21"/>
        <v>422.58064516129031</v>
      </c>
      <c r="T57" s="23">
        <f t="shared" si="21"/>
        <v>78.483870967741936</v>
      </c>
      <c r="U57" s="23">
        <f t="shared" si="21"/>
        <v>81.129032258064512</v>
      </c>
      <c r="V57" s="23">
        <f t="shared" si="21"/>
        <v>346.25806451612902</v>
      </c>
      <c r="W57" s="23">
        <f t="shared" si="21"/>
        <v>261.48387096774195</v>
      </c>
      <c r="X57" s="23">
        <f t="shared" si="21"/>
        <v>159.67741935483872</v>
      </c>
      <c r="Y57" s="23">
        <f t="shared" si="21"/>
        <v>254.06451612903226</v>
      </c>
      <c r="Z57" s="23">
        <f t="shared" si="21"/>
        <v>530.58064516129036</v>
      </c>
      <c r="AA57" s="23">
        <f t="shared" si="21"/>
        <v>581.90322580645159</v>
      </c>
      <c r="AB57" s="6">
        <f t="shared" si="5"/>
        <v>3584.2903225806449</v>
      </c>
      <c r="AC57" s="7">
        <f t="shared" si="3"/>
        <v>4804.1290322580644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133.06451612903226</v>
      </c>
      <c r="D58" s="23">
        <f t="shared" si="22"/>
        <v>2.903225806451613</v>
      </c>
      <c r="E58" s="23">
        <f t="shared" si="22"/>
        <v>90.290322580645167</v>
      </c>
      <c r="F58" s="23">
        <f t="shared" si="22"/>
        <v>3.774193548387097</v>
      </c>
      <c r="G58" s="23">
        <f t="shared" si="22"/>
        <v>224.12903225806451</v>
      </c>
      <c r="H58" s="23">
        <f t="shared" si="22"/>
        <v>36.645161290322584</v>
      </c>
      <c r="I58" s="23">
        <f t="shared" si="22"/>
        <v>196.16129032258064</v>
      </c>
      <c r="J58" s="23">
        <f t="shared" si="22"/>
        <v>13</v>
      </c>
      <c r="K58" s="23">
        <f t="shared" si="22"/>
        <v>8.193548387096774</v>
      </c>
      <c r="L58" s="23">
        <f t="shared" si="22"/>
        <v>83.741935483870961</v>
      </c>
      <c r="M58" s="23">
        <f t="shared" si="22"/>
        <v>30.580645161290324</v>
      </c>
      <c r="N58" s="23">
        <f t="shared" si="22"/>
        <v>99.806451612903231</v>
      </c>
      <c r="O58" s="23">
        <f t="shared" si="22"/>
        <v>95.741935483870961</v>
      </c>
      <c r="P58" s="23">
        <f t="shared" si="22"/>
        <v>41.193548387096776</v>
      </c>
      <c r="Q58" s="23">
        <f t="shared" si="22"/>
        <v>47.806451612903224</v>
      </c>
      <c r="R58" s="23">
        <f t="shared" si="22"/>
        <v>70.838709677419359</v>
      </c>
      <c r="S58" s="23">
        <f t="shared" si="22"/>
        <v>35.451612903225808</v>
      </c>
      <c r="T58" s="23">
        <f t="shared" si="22"/>
        <v>7.290322580645161</v>
      </c>
      <c r="U58" s="23">
        <f t="shared" si="22"/>
        <v>4.935483870967742</v>
      </c>
      <c r="V58" s="23">
        <f t="shared" si="22"/>
        <v>54.193548387096776</v>
      </c>
      <c r="W58" s="23">
        <f t="shared" si="22"/>
        <v>10.193548387096774</v>
      </c>
      <c r="X58" s="23">
        <f t="shared" si="22"/>
        <v>21.29032258064516</v>
      </c>
      <c r="Y58" s="23">
        <f t="shared" si="22"/>
        <v>18.548387096774192</v>
      </c>
      <c r="Z58" s="23">
        <f t="shared" si="22"/>
        <v>40.161290322580648</v>
      </c>
      <c r="AA58" s="23">
        <f t="shared" si="22"/>
        <v>60.161290322580648</v>
      </c>
      <c r="AB58" s="4">
        <f t="shared" si="5"/>
        <v>474.83870967741939</v>
      </c>
      <c r="AC58" s="5">
        <f t="shared" si="3"/>
        <v>955.25806451612902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0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0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12074.741935483869</v>
      </c>
      <c r="C63" s="47">
        <f t="shared" ref="C63:AC63" si="25">SUM(C39:C62)</f>
        <v>12066.41935483871</v>
      </c>
      <c r="D63" s="52">
        <f t="shared" si="25"/>
        <v>5229.1612903225805</v>
      </c>
      <c r="E63" s="47">
        <f t="shared" si="25"/>
        <v>5271.0645161290331</v>
      </c>
      <c r="F63" s="52">
        <f t="shared" si="25"/>
        <v>14276.677419354839</v>
      </c>
      <c r="G63" s="47">
        <f t="shared" si="25"/>
        <v>13497.93548387097</v>
      </c>
      <c r="H63" s="52">
        <f t="shared" si="25"/>
        <v>18378.193548387095</v>
      </c>
      <c r="I63" s="47">
        <f t="shared" si="25"/>
        <v>19051.903225806451</v>
      </c>
      <c r="J63" s="52">
        <f t="shared" si="25"/>
        <v>2971.7096774193542</v>
      </c>
      <c r="K63" s="52">
        <f t="shared" si="25"/>
        <v>2919.0645161290313</v>
      </c>
      <c r="L63" s="52">
        <f t="shared" si="25"/>
        <v>9621.2580645161306</v>
      </c>
      <c r="M63" s="47">
        <f t="shared" si="25"/>
        <v>9387.5161290322576</v>
      </c>
      <c r="N63" s="52">
        <f t="shared" si="25"/>
        <v>18886.999999999996</v>
      </c>
      <c r="O63" s="47">
        <f t="shared" si="25"/>
        <v>18813.870967741936</v>
      </c>
      <c r="P63" s="52">
        <f t="shared" si="25"/>
        <v>9443.9032258064526</v>
      </c>
      <c r="Q63" s="47">
        <f t="shared" si="25"/>
        <v>9273.9354838709678</v>
      </c>
      <c r="R63" s="52">
        <f t="shared" si="25"/>
        <v>12464.967741935485</v>
      </c>
      <c r="S63" s="47">
        <f t="shared" si="25"/>
        <v>12742.58064516129</v>
      </c>
      <c r="T63" s="52">
        <f>SUM(T39:T62)</f>
        <v>2652.6451612903224</v>
      </c>
      <c r="U63" s="47">
        <f t="shared" si="25"/>
        <v>2836.5161290322576</v>
      </c>
      <c r="V63" s="52">
        <f t="shared" si="25"/>
        <v>9934.0322580645152</v>
      </c>
      <c r="W63" s="47">
        <f t="shared" si="25"/>
        <v>11209.354838709678</v>
      </c>
      <c r="X63" s="52">
        <f t="shared" si="25"/>
        <v>8177.4193548387093</v>
      </c>
      <c r="Y63" s="47">
        <f t="shared" si="25"/>
        <v>5091.9354838709678</v>
      </c>
      <c r="Z63" s="52">
        <f t="shared" si="25"/>
        <v>18575.935483870962</v>
      </c>
      <c r="AA63" s="52">
        <f t="shared" si="25"/>
        <v>20249.032258064519</v>
      </c>
      <c r="AB63" s="52">
        <f>AB31/B65</f>
        <v>142687.64516129033</v>
      </c>
      <c r="AC63" s="48">
        <f t="shared" si="25"/>
        <v>142411.12903225806</v>
      </c>
    </row>
    <row r="64" spans="1:31" ht="15.75" thickTop="1" x14ac:dyDescent="0.2">
      <c r="A64" s="177"/>
      <c r="B64" s="18"/>
      <c r="C64" s="18"/>
      <c r="AB64" s="181" t="str">
        <f>IF(AB63='Daily Total'!D43,"Correct","Wrong")</f>
        <v>Correct</v>
      </c>
      <c r="AC64" s="18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7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08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1.3135924897880673E-2</v>
      </c>
      <c r="C72" s="85">
        <f t="shared" ref="C72:AC72" si="27">C8/C31</f>
        <v>2.6733750558067044E-6</v>
      </c>
      <c r="D72" s="84">
        <f t="shared" si="27"/>
        <v>1.7889749790258105E-2</v>
      </c>
      <c r="E72" s="85">
        <f t="shared" si="27"/>
        <v>1.2239677362104736E-4</v>
      </c>
      <c r="F72" s="84">
        <f t="shared" si="27"/>
        <v>2.5518723295607317E-2</v>
      </c>
      <c r="G72" s="85">
        <f t="shared" si="27"/>
        <v>2.2225621122465563E-4</v>
      </c>
      <c r="H72" s="84">
        <f t="shared" si="27"/>
        <v>1.2509566035483848E-2</v>
      </c>
      <c r="I72" s="85">
        <f t="shared" si="27"/>
        <v>9.0753781266455472E-4</v>
      </c>
      <c r="J72" s="84">
        <f t="shared" si="27"/>
        <v>2.4315317564560426E-3</v>
      </c>
      <c r="K72" s="85">
        <f t="shared" si="27"/>
        <v>3.2378910609894905E-3</v>
      </c>
      <c r="L72" s="84">
        <f t="shared" si="27"/>
        <v>1.3612330223061165E-3</v>
      </c>
      <c r="M72" s="85">
        <f t="shared" si="27"/>
        <v>3.6390126901547355E-3</v>
      </c>
      <c r="N72" s="84">
        <f t="shared" si="27"/>
        <v>4.6353781488205747E-3</v>
      </c>
      <c r="O72" s="85">
        <f t="shared" si="27"/>
        <v>2.94566466059702E-3</v>
      </c>
      <c r="P72" s="84">
        <f t="shared" si="27"/>
        <v>2.848740098578704E-3</v>
      </c>
      <c r="Q72" s="85">
        <f t="shared" si="27"/>
        <v>4.0905486065699222E-3</v>
      </c>
      <c r="R72" s="84">
        <f t="shared" si="27"/>
        <v>9.1352797776478073E-4</v>
      </c>
      <c r="S72" s="85">
        <f t="shared" si="27"/>
        <v>2.8378309958989418E-3</v>
      </c>
      <c r="T72" s="84">
        <f t="shared" si="27"/>
        <v>1.2160716022959431E-4</v>
      </c>
      <c r="U72" s="85">
        <f t="shared" si="27"/>
        <v>7.2783514533958057E-4</v>
      </c>
      <c r="V72" s="84">
        <f t="shared" si="27"/>
        <v>2.2730593755581173E-4</v>
      </c>
      <c r="W72" s="85">
        <f t="shared" si="27"/>
        <v>6.6188955077843971E-5</v>
      </c>
      <c r="X72" s="84">
        <f t="shared" si="27"/>
        <v>1.8540433925049308E-4</v>
      </c>
      <c r="Y72" s="85">
        <f t="shared" si="27"/>
        <v>0</v>
      </c>
      <c r="Z72" s="84">
        <f t="shared" si="27"/>
        <v>0</v>
      </c>
      <c r="AA72" s="84">
        <f t="shared" si="27"/>
        <v>0</v>
      </c>
      <c r="AB72" s="104">
        <f t="shared" si="27"/>
        <v>6.9848034857099318E-3</v>
      </c>
      <c r="AC72" s="105">
        <f t="shared" si="27"/>
        <v>1.3826393143884868E-3</v>
      </c>
      <c r="AD72" s="18"/>
      <c r="AE72" s="18"/>
    </row>
    <row r="73" spans="1:31" x14ac:dyDescent="0.2">
      <c r="A73" s="90" t="s">
        <v>18</v>
      </c>
      <c r="B73" s="84">
        <f>B9/B31</f>
        <v>5.8701581814344525E-2</v>
      </c>
      <c r="C73" s="85">
        <f t="shared" ref="C73:AC73" si="28">C9/C31</f>
        <v>1.5184770316982081E-3</v>
      </c>
      <c r="D73" s="84">
        <f t="shared" si="28"/>
        <v>6.8585599368306771E-2</v>
      </c>
      <c r="E73" s="85">
        <f t="shared" si="28"/>
        <v>1.3794116387092036E-2</v>
      </c>
      <c r="F73" s="84">
        <f t="shared" si="28"/>
        <v>9.0533398708021434E-2</v>
      </c>
      <c r="G73" s="85">
        <f t="shared" si="28"/>
        <v>1.3612595474576758E-2</v>
      </c>
      <c r="H73" s="84">
        <f t="shared" si="28"/>
        <v>5.1781213359451246E-2</v>
      </c>
      <c r="I73" s="85">
        <f t="shared" si="28"/>
        <v>1.5421370145053665E-2</v>
      </c>
      <c r="J73" s="84">
        <f t="shared" si="28"/>
        <v>1.3861902022296278E-2</v>
      </c>
      <c r="K73" s="85">
        <f t="shared" si="28"/>
        <v>3.579361483462444E-2</v>
      </c>
      <c r="L73" s="84">
        <f t="shared" si="28"/>
        <v>1.8289473243053855E-2</v>
      </c>
      <c r="M73" s="85">
        <f t="shared" si="28"/>
        <v>4.1688859260582863E-2</v>
      </c>
      <c r="N73" s="84">
        <f t="shared" si="28"/>
        <v>3.160562735590447E-2</v>
      </c>
      <c r="O73" s="85">
        <f t="shared" si="28"/>
        <v>4.2972755173773643E-2</v>
      </c>
      <c r="P73" s="84">
        <f t="shared" si="28"/>
        <v>3.1769942034628927E-2</v>
      </c>
      <c r="Q73" s="85">
        <f t="shared" si="28"/>
        <v>4.9611815285294895E-2</v>
      </c>
      <c r="R73" s="84">
        <f t="shared" si="28"/>
        <v>3.0643299673407277E-2</v>
      </c>
      <c r="S73" s="85">
        <f t="shared" si="28"/>
        <v>3.6810794390157463E-2</v>
      </c>
      <c r="T73" s="84">
        <f t="shared" si="28"/>
        <v>1.2987644712520674E-2</v>
      </c>
      <c r="U73" s="85">
        <f t="shared" si="28"/>
        <v>7.9277168721284624E-2</v>
      </c>
      <c r="V73" s="84">
        <f t="shared" si="28"/>
        <v>1.6866100566641229E-2</v>
      </c>
      <c r="W73" s="85">
        <f t="shared" si="28"/>
        <v>4.9938127715905493E-2</v>
      </c>
      <c r="X73" s="84">
        <f t="shared" si="28"/>
        <v>4.0579881656804734E-2</v>
      </c>
      <c r="Y73" s="85">
        <f t="shared" si="28"/>
        <v>5.398796325625594E-2</v>
      </c>
      <c r="Z73" s="84">
        <f t="shared" si="28"/>
        <v>4.262538768507295E-2</v>
      </c>
      <c r="AA73" s="84">
        <f t="shared" si="28"/>
        <v>2.5855476964251577E-2</v>
      </c>
      <c r="AB73" s="104">
        <f t="shared" si="28"/>
        <v>4.2984484268253895E-2</v>
      </c>
      <c r="AC73" s="105">
        <f t="shared" si="28"/>
        <v>3.0792265464936252E-2</v>
      </c>
      <c r="AD73" s="18"/>
      <c r="AE73" s="18"/>
    </row>
    <row r="74" spans="1:31" x14ac:dyDescent="0.2">
      <c r="A74" s="89" t="s">
        <v>19</v>
      </c>
      <c r="B74" s="84">
        <f>B10/B31</f>
        <v>8.6656497033263252E-2</v>
      </c>
      <c r="C74" s="85">
        <f t="shared" ref="C74:AC74" si="29">C10/C31</f>
        <v>3.3596304326322851E-2</v>
      </c>
      <c r="D74" s="84">
        <f t="shared" si="29"/>
        <v>9.3952030795045161E-2</v>
      </c>
      <c r="E74" s="85">
        <f t="shared" si="29"/>
        <v>5.8548496661628001E-2</v>
      </c>
      <c r="F74" s="84">
        <f t="shared" si="29"/>
        <v>0.10161169694764979</v>
      </c>
      <c r="G74" s="85">
        <f t="shared" si="29"/>
        <v>3.9497079601181539E-2</v>
      </c>
      <c r="H74" s="84">
        <f t="shared" si="29"/>
        <v>7.5648910700619951E-2</v>
      </c>
      <c r="I74" s="85">
        <f t="shared" si="29"/>
        <v>3.7129471443882504E-2</v>
      </c>
      <c r="J74" s="84">
        <f t="shared" si="29"/>
        <v>2.8451092561032534E-2</v>
      </c>
      <c r="K74" s="85">
        <f t="shared" si="29"/>
        <v>7.5808643953542337E-2</v>
      </c>
      <c r="L74" s="84">
        <f t="shared" si="29"/>
        <v>3.5502700672905091E-2</v>
      </c>
      <c r="M74" s="85">
        <f t="shared" si="29"/>
        <v>7.8536010418778543E-2</v>
      </c>
      <c r="N74" s="84">
        <f t="shared" si="29"/>
        <v>5.7089959470330333E-2</v>
      </c>
      <c r="O74" s="85">
        <f t="shared" si="29"/>
        <v>7.6258080002743339E-2</v>
      </c>
      <c r="P74" s="84">
        <f t="shared" si="29"/>
        <v>7.1604482837536426E-2</v>
      </c>
      <c r="Q74" s="85">
        <f t="shared" si="29"/>
        <v>7.8781322610716117E-2</v>
      </c>
      <c r="R74" s="84">
        <f t="shared" si="29"/>
        <v>6.6555559581174595E-2</v>
      </c>
      <c r="S74" s="85">
        <f t="shared" si="29"/>
        <v>6.1485494405346564E-2</v>
      </c>
      <c r="T74" s="84">
        <f t="shared" si="29"/>
        <v>4.0799202257028891E-2</v>
      </c>
      <c r="U74" s="85">
        <f t="shared" si="29"/>
        <v>0.13467224673611428</v>
      </c>
      <c r="V74" s="84">
        <f t="shared" si="29"/>
        <v>3.5251903687227033E-2</v>
      </c>
      <c r="W74" s="85">
        <f t="shared" si="29"/>
        <v>9.024432357765691E-2</v>
      </c>
      <c r="X74" s="84">
        <f t="shared" si="29"/>
        <v>6.8678500986193297E-2</v>
      </c>
      <c r="Y74" s="85">
        <f t="shared" si="29"/>
        <v>9.7535635096610701E-2</v>
      </c>
      <c r="Z74" s="84">
        <f t="shared" si="29"/>
        <v>6.6014996856842187E-2</v>
      </c>
      <c r="AA74" s="84">
        <f t="shared" si="29"/>
        <v>4.8915121391703308E-2</v>
      </c>
      <c r="AB74" s="104">
        <f t="shared" si="29"/>
        <v>6.7526247836182662E-2</v>
      </c>
      <c r="AC74" s="105">
        <f t="shared" si="29"/>
        <v>6.1389729191606762E-2</v>
      </c>
      <c r="AD74" s="18"/>
      <c r="AE74" s="18"/>
    </row>
    <row r="75" spans="1:31" x14ac:dyDescent="0.2">
      <c r="A75" s="90" t="s">
        <v>20</v>
      </c>
      <c r="B75" s="84">
        <f>B11/B31</f>
        <v>9.7417429611799625E-2</v>
      </c>
      <c r="C75" s="85">
        <f t="shared" ref="C75:AC75" si="30">C11/C31</f>
        <v>4.7551322117633847E-2</v>
      </c>
      <c r="D75" s="84">
        <f t="shared" si="30"/>
        <v>8.3538962641267339E-2</v>
      </c>
      <c r="E75" s="85">
        <f t="shared" si="30"/>
        <v>7.4460077232364155E-2</v>
      </c>
      <c r="F75" s="84">
        <f t="shared" si="30"/>
        <v>9.5122430673080613E-2</v>
      </c>
      <c r="G75" s="85">
        <f t="shared" si="30"/>
        <v>5.5033505721305047E-2</v>
      </c>
      <c r="H75" s="84">
        <f t="shared" si="30"/>
        <v>8.3122705029101809E-2</v>
      </c>
      <c r="I75" s="85">
        <f t="shared" si="30"/>
        <v>5.504318423864181E-2</v>
      </c>
      <c r="J75" s="84">
        <f t="shared" si="30"/>
        <v>4.1661691434278086E-2</v>
      </c>
      <c r="K75" s="85">
        <f t="shared" si="30"/>
        <v>0.13910775657247682</v>
      </c>
      <c r="L75" s="84">
        <f t="shared" si="30"/>
        <v>4.7026242292772392E-2</v>
      </c>
      <c r="M75" s="85">
        <f t="shared" si="30"/>
        <v>0.12159594244930638</v>
      </c>
      <c r="N75" s="84">
        <f t="shared" si="30"/>
        <v>6.7419645190325478E-2</v>
      </c>
      <c r="O75" s="85">
        <f t="shared" si="30"/>
        <v>9.465219553177992E-2</v>
      </c>
      <c r="P75" s="84">
        <f t="shared" si="30"/>
        <v>8.9656750728409867E-2</v>
      </c>
      <c r="Q75" s="85">
        <f t="shared" si="30"/>
        <v>8.5557163329762223E-2</v>
      </c>
      <c r="R75" s="84">
        <f t="shared" si="30"/>
        <v>8.5832811440579276E-2</v>
      </c>
      <c r="S75" s="85">
        <f t="shared" si="30"/>
        <v>6.6090324540529599E-2</v>
      </c>
      <c r="T75" s="84">
        <f t="shared" si="30"/>
        <v>5.9721276388753769E-2</v>
      </c>
      <c r="U75" s="85">
        <f t="shared" si="30"/>
        <v>0.15649592867215575</v>
      </c>
      <c r="V75" s="84">
        <f t="shared" si="30"/>
        <v>4.5094250783393679E-2</v>
      </c>
      <c r="W75" s="85">
        <f t="shared" si="30"/>
        <v>8.8606866384644156E-2</v>
      </c>
      <c r="X75" s="84">
        <f t="shared" si="30"/>
        <v>8.8516765285996057E-2</v>
      </c>
      <c r="Y75" s="85">
        <f t="shared" si="30"/>
        <v>0.1224516946468166</v>
      </c>
      <c r="Z75" s="84">
        <f t="shared" si="30"/>
        <v>7.4718591865299194E-2</v>
      </c>
      <c r="AA75" s="84">
        <f t="shared" si="30"/>
        <v>5.9994902185687884E-2</v>
      </c>
      <c r="AB75" s="104">
        <f t="shared" si="30"/>
        <v>7.6973908946611783E-2</v>
      </c>
      <c r="AC75" s="105">
        <f t="shared" si="30"/>
        <v>7.7221447671383059E-2</v>
      </c>
      <c r="AD75" s="18"/>
      <c r="AE75" s="18"/>
    </row>
    <row r="76" spans="1:31" x14ac:dyDescent="0.2">
      <c r="A76" s="89" t="s">
        <v>21</v>
      </c>
      <c r="B76" s="84">
        <f>B12/B31</f>
        <v>8.9977211828476927E-2</v>
      </c>
      <c r="C76" s="85">
        <f t="shared" ref="C76:AC76" si="31">C12/C31</f>
        <v>4.670920897505474E-2</v>
      </c>
      <c r="D76" s="84">
        <f t="shared" si="31"/>
        <v>6.4520307950451564E-2</v>
      </c>
      <c r="E76" s="85">
        <f t="shared" si="31"/>
        <v>6.8438155970208622E-2</v>
      </c>
      <c r="F76" s="84">
        <f t="shared" si="31"/>
        <v>8.8879449225784446E-2</v>
      </c>
      <c r="G76" s="85">
        <f t="shared" si="31"/>
        <v>4.5063044288732326E-2</v>
      </c>
      <c r="H76" s="84">
        <f t="shared" si="31"/>
        <v>7.7342713313815106E-2</v>
      </c>
      <c r="I76" s="85">
        <f t="shared" si="31"/>
        <v>5.1399487647496057E-2</v>
      </c>
      <c r="J76" s="84">
        <f t="shared" si="31"/>
        <v>3.6614092029134959E-2</v>
      </c>
      <c r="K76" s="85">
        <f t="shared" si="31"/>
        <v>0.1235371473406195</v>
      </c>
      <c r="L76" s="84">
        <f t="shared" si="31"/>
        <v>3.9482463228268046E-2</v>
      </c>
      <c r="M76" s="85">
        <f t="shared" si="31"/>
        <v>0.11503266177112363</v>
      </c>
      <c r="N76" s="84">
        <f t="shared" si="31"/>
        <v>5.9171951350732797E-2</v>
      </c>
      <c r="O76" s="85">
        <f t="shared" si="31"/>
        <v>8.7396053015105529E-2</v>
      </c>
      <c r="P76" s="84">
        <f t="shared" si="31"/>
        <v>7.219199278592435E-2</v>
      </c>
      <c r="Q76" s="85">
        <f t="shared" si="31"/>
        <v>7.0408915726350649E-2</v>
      </c>
      <c r="R76" s="84">
        <f t="shared" si="31"/>
        <v>7.9482109861443939E-2</v>
      </c>
      <c r="S76" s="85">
        <f t="shared" si="31"/>
        <v>5.7554047896309045E-2</v>
      </c>
      <c r="T76" s="84">
        <f t="shared" si="31"/>
        <v>4.3365113337873337E-2</v>
      </c>
      <c r="U76" s="85">
        <f t="shared" si="31"/>
        <v>0.11829595596597371</v>
      </c>
      <c r="V76" s="84">
        <f t="shared" si="31"/>
        <v>3.7891899790553817E-2</v>
      </c>
      <c r="W76" s="85">
        <f t="shared" si="31"/>
        <v>8.2698782698782697E-2</v>
      </c>
      <c r="X76" s="84">
        <f t="shared" si="31"/>
        <v>7.0189349112426039E-2</v>
      </c>
      <c r="Y76" s="85">
        <f t="shared" si="31"/>
        <v>0.10626544187519797</v>
      </c>
      <c r="Z76" s="84">
        <f t="shared" si="31"/>
        <v>6.9135579504527186E-2</v>
      </c>
      <c r="AA76" s="84">
        <f t="shared" si="31"/>
        <v>5.5550245332313772E-2</v>
      </c>
      <c r="AB76" s="104">
        <f t="shared" si="31"/>
        <v>6.8279302613852913E-2</v>
      </c>
      <c r="AC76" s="105">
        <f t="shared" si="31"/>
        <v>6.9597451268419805E-2</v>
      </c>
      <c r="AD76" s="18"/>
      <c r="AE76" s="18"/>
    </row>
    <row r="77" spans="1:31" x14ac:dyDescent="0.2">
      <c r="A77" s="90" t="s">
        <v>22</v>
      </c>
      <c r="B77" s="84">
        <f>B13/B31</f>
        <v>7.9221622314775975E-2</v>
      </c>
      <c r="C77" s="85">
        <f t="shared" ref="C77:AC77" si="32">C13/C31</f>
        <v>5.7413402698504784E-2</v>
      </c>
      <c r="D77" s="84">
        <f t="shared" si="32"/>
        <v>6.7684942999555839E-2</v>
      </c>
      <c r="E77" s="85">
        <f t="shared" si="32"/>
        <v>5.4741957002013425E-2</v>
      </c>
      <c r="F77" s="84">
        <f t="shared" si="32"/>
        <v>9.1331000029373416E-2</v>
      </c>
      <c r="G77" s="85">
        <f t="shared" si="32"/>
        <v>3.3892877285893186E-2</v>
      </c>
      <c r="H77" s="84">
        <f t="shared" si="32"/>
        <v>8.1098918072610604E-2</v>
      </c>
      <c r="I77" s="85">
        <f t="shared" si="32"/>
        <v>5.3089268873315512E-2</v>
      </c>
      <c r="J77" s="84">
        <f t="shared" si="32"/>
        <v>4.8587214919184135E-2</v>
      </c>
      <c r="K77" s="85">
        <f t="shared" si="32"/>
        <v>0.12939408338950834</v>
      </c>
      <c r="L77" s="84">
        <f t="shared" si="32"/>
        <v>3.7635075555138321E-2</v>
      </c>
      <c r="M77" s="85">
        <f t="shared" si="32"/>
        <v>0.11841739028840637</v>
      </c>
      <c r="N77" s="84">
        <f t="shared" si="32"/>
        <v>5.8203543314483248E-2</v>
      </c>
      <c r="O77" s="85">
        <f t="shared" si="32"/>
        <v>9.3268521852442429E-2</v>
      </c>
      <c r="P77" s="84">
        <f t="shared" si="32"/>
        <v>6.5777203930851444E-2</v>
      </c>
      <c r="Q77" s="85">
        <f t="shared" si="32"/>
        <v>5.9246865999749557E-2</v>
      </c>
      <c r="R77" s="84">
        <f t="shared" si="32"/>
        <v>7.883513537294197E-2</v>
      </c>
      <c r="S77" s="85">
        <f t="shared" si="32"/>
        <v>5.8736266518150983E-2</v>
      </c>
      <c r="T77" s="84">
        <f t="shared" si="32"/>
        <v>4.4021792003113146E-2</v>
      </c>
      <c r="U77" s="85">
        <f t="shared" si="32"/>
        <v>7.8003457216940367E-2</v>
      </c>
      <c r="V77" s="84">
        <f t="shared" si="32"/>
        <v>3.4868730821061518E-2</v>
      </c>
      <c r="W77" s="85">
        <f t="shared" si="32"/>
        <v>9.8987021209243437E-2</v>
      </c>
      <c r="X77" s="84">
        <f t="shared" si="32"/>
        <v>6.1191321499013809E-2</v>
      </c>
      <c r="Y77" s="85">
        <f t="shared" si="32"/>
        <v>7.2809629394995246E-2</v>
      </c>
      <c r="Z77" s="84">
        <f t="shared" si="32"/>
        <v>6.836976039065458E-2</v>
      </c>
      <c r="AA77" s="84">
        <f t="shared" si="32"/>
        <v>5.5488115720384888E-2</v>
      </c>
      <c r="AB77" s="104">
        <f t="shared" si="32"/>
        <v>6.6916072259799605E-2</v>
      </c>
      <c r="AC77" s="105">
        <f t="shared" si="32"/>
        <v>6.8937163981158595E-2</v>
      </c>
      <c r="AD77" s="18"/>
      <c r="AE77" s="18"/>
    </row>
    <row r="78" spans="1:31" x14ac:dyDescent="0.2">
      <c r="A78" s="89" t="s">
        <v>23</v>
      </c>
      <c r="B78" s="84">
        <f>B14/B31</f>
        <v>5.5284691852093282E-2</v>
      </c>
      <c r="C78" s="85">
        <f t="shared" ref="C78:AC78" si="33">C14/C31</f>
        <v>5.4240106507262222E-2</v>
      </c>
      <c r="D78" s="84">
        <f t="shared" si="33"/>
        <v>5.1436115086611063E-2</v>
      </c>
      <c r="E78" s="85">
        <f t="shared" si="33"/>
        <v>4.8946469771056836E-2</v>
      </c>
      <c r="F78" s="84">
        <f t="shared" si="33"/>
        <v>6.6119567894400294E-2</v>
      </c>
      <c r="G78" s="85">
        <f t="shared" si="33"/>
        <v>3.2191302851571089E-2</v>
      </c>
      <c r="H78" s="84">
        <f t="shared" si="33"/>
        <v>6.2226622013466168E-2</v>
      </c>
      <c r="I78" s="85">
        <f t="shared" si="33"/>
        <v>4.6228553916381226E-2</v>
      </c>
      <c r="J78" s="84">
        <f t="shared" si="33"/>
        <v>4.7957621875101768E-2</v>
      </c>
      <c r="K78" s="85">
        <f t="shared" si="33"/>
        <v>9.8617542076007564E-2</v>
      </c>
      <c r="L78" s="84">
        <f t="shared" si="33"/>
        <v>3.4433160441093145E-2</v>
      </c>
      <c r="M78" s="85">
        <f t="shared" si="33"/>
        <v>8.2020390841646251E-2</v>
      </c>
      <c r="N78" s="84">
        <f t="shared" si="33"/>
        <v>4.8485303938363478E-2</v>
      </c>
      <c r="O78" s="85">
        <f t="shared" si="33"/>
        <v>6.2323611611199696E-2</v>
      </c>
      <c r="P78" s="84">
        <f t="shared" si="33"/>
        <v>5.3589788257315696E-2</v>
      </c>
      <c r="Q78" s="85">
        <f t="shared" si="33"/>
        <v>4.7559584266692635E-2</v>
      </c>
      <c r="R78" s="84">
        <f t="shared" si="33"/>
        <v>5.9123116657263969E-2</v>
      </c>
      <c r="S78" s="85">
        <f t="shared" si="33"/>
        <v>5.2389752417599106E-2</v>
      </c>
      <c r="T78" s="84">
        <f t="shared" si="33"/>
        <v>3.9364237766319678E-2</v>
      </c>
      <c r="U78" s="85">
        <f t="shared" si="33"/>
        <v>5.8784060410317064E-2</v>
      </c>
      <c r="V78" s="84">
        <f t="shared" si="33"/>
        <v>3.2969102628630807E-2</v>
      </c>
      <c r="W78" s="85">
        <f t="shared" si="33"/>
        <v>7.4600707934041263E-2</v>
      </c>
      <c r="X78" s="84">
        <f t="shared" si="33"/>
        <v>5.1865877712031556E-2</v>
      </c>
      <c r="Y78" s="85">
        <f t="shared" si="33"/>
        <v>5.275894836870447E-2</v>
      </c>
      <c r="Z78" s="84">
        <f t="shared" si="33"/>
        <v>5.8874297999145619E-2</v>
      </c>
      <c r="AA78" s="84">
        <f t="shared" si="33"/>
        <v>5.7164022175492255E-2</v>
      </c>
      <c r="AB78" s="104">
        <f t="shared" si="33"/>
        <v>5.3308184785309305E-2</v>
      </c>
      <c r="AC78" s="105">
        <f t="shared" si="33"/>
        <v>5.6146617754819363E-2</v>
      </c>
      <c r="AD78" s="18"/>
      <c r="AE78" s="18"/>
    </row>
    <row r="79" spans="1:31" x14ac:dyDescent="0.2">
      <c r="A79" s="90" t="s">
        <v>24</v>
      </c>
      <c r="B79" s="84">
        <f>B15/B31</f>
        <v>4.8421525070995973E-2</v>
      </c>
      <c r="C79" s="85">
        <f t="shared" ref="C79:AC79" si="34">C15/C31</f>
        <v>5.1248599819814521E-2</v>
      </c>
      <c r="D79" s="84">
        <f t="shared" si="34"/>
        <v>4.9369540541874354E-2</v>
      </c>
      <c r="E79" s="85">
        <f t="shared" si="34"/>
        <v>4.9870565411895745E-2</v>
      </c>
      <c r="F79" s="84">
        <f t="shared" si="34"/>
        <v>5.5714598815573335E-2</v>
      </c>
      <c r="G79" s="85">
        <f t="shared" si="34"/>
        <v>3.3852249806422006E-2</v>
      </c>
      <c r="H79" s="84">
        <f t="shared" si="34"/>
        <v>5.504419683917125E-2</v>
      </c>
      <c r="I79" s="85">
        <f t="shared" si="34"/>
        <v>4.7542451943671703E-2</v>
      </c>
      <c r="J79" s="84">
        <f t="shared" si="34"/>
        <v>4.8044462294975193E-2</v>
      </c>
      <c r="K79" s="85">
        <f t="shared" si="34"/>
        <v>6.2017217181819184E-2</v>
      </c>
      <c r="L79" s="84">
        <f t="shared" si="34"/>
        <v>3.8292222531424031E-2</v>
      </c>
      <c r="M79" s="85">
        <f t="shared" si="34"/>
        <v>6.5790875321721023E-2</v>
      </c>
      <c r="N79" s="84">
        <f t="shared" si="34"/>
        <v>4.5083066181380943E-2</v>
      </c>
      <c r="O79" s="85">
        <f t="shared" si="34"/>
        <v>5.3165989403837252E-2</v>
      </c>
      <c r="P79" s="84">
        <f t="shared" si="34"/>
        <v>4.844566045340739E-2</v>
      </c>
      <c r="Q79" s="85">
        <f t="shared" si="34"/>
        <v>4.4154272118876355E-2</v>
      </c>
      <c r="R79" s="84">
        <f t="shared" si="34"/>
        <v>5.2971683220587248E-2</v>
      </c>
      <c r="S79" s="85">
        <f t="shared" si="34"/>
        <v>4.7615310617183937E-2</v>
      </c>
      <c r="T79" s="84">
        <f t="shared" si="34"/>
        <v>5.0150792878684694E-2</v>
      </c>
      <c r="U79" s="85">
        <f t="shared" si="34"/>
        <v>5.0971205022062503E-2</v>
      </c>
      <c r="V79" s="84">
        <f t="shared" si="34"/>
        <v>3.7096329009108475E-2</v>
      </c>
      <c r="W79" s="85">
        <f t="shared" si="34"/>
        <v>5.8039080261302486E-2</v>
      </c>
      <c r="X79" s="84">
        <f t="shared" si="34"/>
        <v>4.9940828402366862E-2</v>
      </c>
      <c r="Y79" s="85">
        <f t="shared" si="34"/>
        <v>4.4649984162179288E-2</v>
      </c>
      <c r="Z79" s="84">
        <f t="shared" si="34"/>
        <v>5.6231266953081858E-2</v>
      </c>
      <c r="AA79" s="84">
        <f t="shared" si="34"/>
        <v>5.76769897406487E-2</v>
      </c>
      <c r="AB79" s="104">
        <f t="shared" si="34"/>
        <v>4.9652783194150452E-2</v>
      </c>
      <c r="AC79" s="105">
        <f t="shared" si="34"/>
        <v>5.0905544940874271E-2</v>
      </c>
      <c r="AD79" s="18"/>
      <c r="AE79" s="18"/>
    </row>
    <row r="80" spans="1:31" x14ac:dyDescent="0.2">
      <c r="A80" s="89" t="s">
        <v>25</v>
      </c>
      <c r="B80" s="84">
        <f>B16/B31</f>
        <v>4.4660007426860118E-2</v>
      </c>
      <c r="C80" s="85">
        <f t="shared" ref="C80:AC80" si="35">C16/C31</f>
        <v>5.0542828805081548E-2</v>
      </c>
      <c r="D80" s="84">
        <f t="shared" si="35"/>
        <v>4.6846468933524156E-2</v>
      </c>
      <c r="E80" s="85">
        <f t="shared" si="35"/>
        <v>4.8365085096356862E-2</v>
      </c>
      <c r="F80" s="84">
        <f t="shared" si="35"/>
        <v>4.5485870255345395E-2</v>
      </c>
      <c r="G80" s="85">
        <f t="shared" si="35"/>
        <v>3.5078243745758013E-2</v>
      </c>
      <c r="H80" s="84">
        <f t="shared" si="35"/>
        <v>5.0568345374251394E-2</v>
      </c>
      <c r="I80" s="85">
        <f t="shared" si="35"/>
        <v>4.766436000805948E-2</v>
      </c>
      <c r="J80" s="84">
        <f t="shared" si="35"/>
        <v>4.6524754947190168E-2</v>
      </c>
      <c r="K80" s="85">
        <f t="shared" si="35"/>
        <v>4.8866738128653678E-2</v>
      </c>
      <c r="L80" s="84">
        <f t="shared" si="35"/>
        <v>3.8771671600856976E-2</v>
      </c>
      <c r="M80" s="85">
        <f t="shared" si="35"/>
        <v>5.1282932377591378E-2</v>
      </c>
      <c r="N80" s="84">
        <f t="shared" si="35"/>
        <v>4.280807587400106E-2</v>
      </c>
      <c r="O80" s="85">
        <f t="shared" si="35"/>
        <v>4.5657802239253809E-2</v>
      </c>
      <c r="P80" s="84">
        <f t="shared" si="35"/>
        <v>4.3328858693610146E-2</v>
      </c>
      <c r="Q80" s="85">
        <f t="shared" si="35"/>
        <v>4.0665479387252512E-2</v>
      </c>
      <c r="R80" s="84">
        <f t="shared" si="35"/>
        <v>4.9734222880123392E-2</v>
      </c>
      <c r="S80" s="85">
        <f t="shared" si="35"/>
        <v>4.4187636069059795E-2</v>
      </c>
      <c r="T80" s="84">
        <f t="shared" si="35"/>
        <v>4.393666699095243E-2</v>
      </c>
      <c r="U80" s="85">
        <f t="shared" si="35"/>
        <v>4.2578356002365467E-2</v>
      </c>
      <c r="V80" s="84">
        <f t="shared" si="35"/>
        <v>3.889854037115812E-2</v>
      </c>
      <c r="W80" s="85">
        <f t="shared" si="35"/>
        <v>4.986618319951653E-2</v>
      </c>
      <c r="X80" s="84">
        <f t="shared" si="35"/>
        <v>4.1289940828402365E-2</v>
      </c>
      <c r="Y80" s="85">
        <f t="shared" si="35"/>
        <v>3.8783655369021224E-2</v>
      </c>
      <c r="Z80" s="84">
        <f t="shared" si="35"/>
        <v>5.5192809288465476E-2</v>
      </c>
      <c r="AA80" s="84">
        <f t="shared" si="35"/>
        <v>5.8102338622315682E-2</v>
      </c>
      <c r="AB80" s="104">
        <f t="shared" si="35"/>
        <v>4.609911521150304E-2</v>
      </c>
      <c r="AC80" s="105">
        <f t="shared" si="35"/>
        <v>4.7211107323299535E-2</v>
      </c>
      <c r="AD80" s="18"/>
      <c r="AE80" s="18"/>
    </row>
    <row r="81" spans="1:31" x14ac:dyDescent="0.2">
      <c r="A81" s="90" t="s">
        <v>26</v>
      </c>
      <c r="B81" s="84">
        <f>B17/B31</f>
        <v>4.1277847386039103E-2</v>
      </c>
      <c r="C81" s="85">
        <f t="shared" ref="C81:AC81" si="36">C17/C31</f>
        <v>4.686159135323572E-2</v>
      </c>
      <c r="D81" s="84">
        <f t="shared" si="36"/>
        <v>4.416917534422346E-2</v>
      </c>
      <c r="E81" s="85">
        <f t="shared" si="36"/>
        <v>4.7967295582088454E-2</v>
      </c>
      <c r="F81" s="84">
        <f t="shared" si="36"/>
        <v>3.8698350795454806E-2</v>
      </c>
      <c r="G81" s="85">
        <f t="shared" si="36"/>
        <v>3.4464051850223214E-2</v>
      </c>
      <c r="H81" s="84">
        <f t="shared" si="36"/>
        <v>4.8997409271857952E-2</v>
      </c>
      <c r="I81" s="85">
        <f t="shared" si="36"/>
        <v>4.5637638437612704E-2</v>
      </c>
      <c r="J81" s="84">
        <f t="shared" si="36"/>
        <v>4.6893826731652245E-2</v>
      </c>
      <c r="K81" s="85">
        <f t="shared" si="36"/>
        <v>4.3717054734725001E-2</v>
      </c>
      <c r="L81" s="84">
        <f t="shared" si="36"/>
        <v>3.8966133461186415E-2</v>
      </c>
      <c r="M81" s="85">
        <f t="shared" si="36"/>
        <v>4.2139010972018436E-2</v>
      </c>
      <c r="N81" s="84">
        <f t="shared" si="36"/>
        <v>4.3026693561196726E-2</v>
      </c>
      <c r="O81" s="85">
        <f t="shared" si="36"/>
        <v>4.0891243591721964E-2</v>
      </c>
      <c r="P81" s="84">
        <f t="shared" si="36"/>
        <v>4.3322027182582379E-2</v>
      </c>
      <c r="Q81" s="85">
        <f t="shared" si="36"/>
        <v>3.8474114062304339E-2</v>
      </c>
      <c r="R81" s="84">
        <f t="shared" si="36"/>
        <v>4.876117324941643E-2</v>
      </c>
      <c r="S81" s="85">
        <f t="shared" si="36"/>
        <v>4.3390208090729583E-2</v>
      </c>
      <c r="T81" s="84">
        <f t="shared" si="36"/>
        <v>3.4840451405778773E-2</v>
      </c>
      <c r="U81" s="85">
        <f t="shared" si="36"/>
        <v>4.3351680844288767E-2</v>
      </c>
      <c r="V81" s="84">
        <f t="shared" si="36"/>
        <v>4.0820899157344416E-2</v>
      </c>
      <c r="W81" s="85">
        <f t="shared" si="36"/>
        <v>4.5399867622089841E-2</v>
      </c>
      <c r="X81" s="84">
        <f t="shared" si="36"/>
        <v>3.904536489151874E-2</v>
      </c>
      <c r="Y81" s="85">
        <f t="shared" si="36"/>
        <v>3.6224263541336711E-2</v>
      </c>
      <c r="Z81" s="84">
        <f t="shared" si="36"/>
        <v>5.4459984648886697E-2</v>
      </c>
      <c r="AA81" s="84">
        <f t="shared" si="36"/>
        <v>5.6687695150704133E-2</v>
      </c>
      <c r="AB81" s="104">
        <f t="shared" si="36"/>
        <v>4.4538295582251961E-2</v>
      </c>
      <c r="AC81" s="105">
        <f t="shared" si="36"/>
        <v>4.4374250381392359E-2</v>
      </c>
      <c r="AD81" s="18"/>
      <c r="AE81" s="18"/>
    </row>
    <row r="82" spans="1:31" x14ac:dyDescent="0.2">
      <c r="A82" s="89" t="s">
        <v>27</v>
      </c>
      <c r="B82" s="84">
        <f>B18/B31</f>
        <v>4.0366854831599956E-2</v>
      </c>
      <c r="C82" s="85">
        <f t="shared" ref="C82:AC82" si="37">C18/C31</f>
        <v>5.4125151379862534E-2</v>
      </c>
      <c r="D82" s="84">
        <f t="shared" si="37"/>
        <v>4.6945171001332477E-2</v>
      </c>
      <c r="E82" s="85">
        <f t="shared" si="37"/>
        <v>4.7881617840553725E-2</v>
      </c>
      <c r="F82" s="84">
        <f t="shared" si="37"/>
        <v>3.8067952017389065E-2</v>
      </c>
      <c r="G82" s="85">
        <f t="shared" si="37"/>
        <v>4.3048399277308837E-2</v>
      </c>
      <c r="H82" s="84">
        <f t="shared" si="37"/>
        <v>4.8200532187515362E-2</v>
      </c>
      <c r="I82" s="85">
        <f t="shared" si="37"/>
        <v>5.205812982870224E-2</v>
      </c>
      <c r="J82" s="84">
        <f t="shared" si="37"/>
        <v>5.3157192015023391E-2</v>
      </c>
      <c r="K82" s="85">
        <f t="shared" si="37"/>
        <v>3.8920997668276405E-2</v>
      </c>
      <c r="L82" s="84">
        <f t="shared" si="37"/>
        <v>4.7378285315782594E-2</v>
      </c>
      <c r="M82" s="85">
        <f t="shared" si="37"/>
        <v>3.8713047183459158E-2</v>
      </c>
      <c r="N82" s="84">
        <f t="shared" si="37"/>
        <v>4.8982317586597372E-2</v>
      </c>
      <c r="O82" s="85">
        <f t="shared" si="37"/>
        <v>3.9895067126176638E-2</v>
      </c>
      <c r="P82" s="84">
        <f t="shared" si="37"/>
        <v>5.033115749707099E-2</v>
      </c>
      <c r="Q82" s="85">
        <f t="shared" si="37"/>
        <v>3.8968040849832346E-2</v>
      </c>
      <c r="R82" s="84">
        <f t="shared" si="37"/>
        <v>4.96384706558251E-2</v>
      </c>
      <c r="S82" s="85">
        <f t="shared" si="37"/>
        <v>4.6022986177915046E-2</v>
      </c>
      <c r="T82" s="84">
        <f t="shared" si="37"/>
        <v>4.5614845802120829E-2</v>
      </c>
      <c r="U82" s="85">
        <f t="shared" si="37"/>
        <v>3.6846654232816266E-2</v>
      </c>
      <c r="V82" s="84">
        <f t="shared" si="37"/>
        <v>4.8721404101248561E-2</v>
      </c>
      <c r="W82" s="85">
        <f t="shared" si="37"/>
        <v>4.4150910817577486E-2</v>
      </c>
      <c r="X82" s="84">
        <f t="shared" si="37"/>
        <v>4.2852071005917161E-2</v>
      </c>
      <c r="Y82" s="85">
        <f t="shared" si="37"/>
        <v>3.2252138105796642E-2</v>
      </c>
      <c r="Z82" s="84">
        <f t="shared" si="37"/>
        <v>5.4381839841348673E-2</v>
      </c>
      <c r="AA82" s="84">
        <f t="shared" si="37"/>
        <v>5.7732747084687439E-2</v>
      </c>
      <c r="AB82" s="104">
        <f t="shared" si="37"/>
        <v>4.73820890521751E-2</v>
      </c>
      <c r="AC82" s="105">
        <f t="shared" si="37"/>
        <v>4.6249783396323005E-2</v>
      </c>
      <c r="AD82" s="18"/>
      <c r="AE82" s="18"/>
    </row>
    <row r="83" spans="1:31" x14ac:dyDescent="0.2">
      <c r="A83" s="90" t="s">
        <v>28</v>
      </c>
      <c r="B83" s="84">
        <f>B19/B31</f>
        <v>4.1032066403609777E-2</v>
      </c>
      <c r="C83" s="85">
        <f t="shared" ref="C83:AC83" si="38">C19/C31</f>
        <v>6.6198113131885616E-2</v>
      </c>
      <c r="D83" s="84">
        <f t="shared" si="38"/>
        <v>5.3200414548684793E-2</v>
      </c>
      <c r="E83" s="85">
        <f t="shared" si="38"/>
        <v>5.3432311524268222E-2</v>
      </c>
      <c r="F83" s="84">
        <f t="shared" si="38"/>
        <v>3.780585073331872E-2</v>
      </c>
      <c r="G83" s="85">
        <f t="shared" si="38"/>
        <v>6.2745557265627236E-2</v>
      </c>
      <c r="H83" s="84">
        <f t="shared" si="38"/>
        <v>5.2439426810174751E-2</v>
      </c>
      <c r="I83" s="85">
        <f t="shared" si="38"/>
        <v>6.1781991131188319E-2</v>
      </c>
      <c r="J83" s="84">
        <f t="shared" si="38"/>
        <v>6.5814183211575825E-2</v>
      </c>
      <c r="K83" s="85">
        <f t="shared" si="38"/>
        <v>3.2091589218817343E-2</v>
      </c>
      <c r="L83" s="84">
        <f t="shared" si="38"/>
        <v>7.0753942043660034E-2</v>
      </c>
      <c r="M83" s="85">
        <f t="shared" si="38"/>
        <v>3.7630621312449958E-2</v>
      </c>
      <c r="N83" s="84">
        <f t="shared" si="38"/>
        <v>6.0818415807425148E-2</v>
      </c>
      <c r="O83" s="85">
        <f t="shared" si="38"/>
        <v>4.2933319616617803E-2</v>
      </c>
      <c r="P83" s="84">
        <f t="shared" si="38"/>
        <v>5.9072075857098449E-2</v>
      </c>
      <c r="Q83" s="85">
        <f t="shared" si="38"/>
        <v>4.237683135530728E-2</v>
      </c>
      <c r="R83" s="84">
        <f t="shared" si="38"/>
        <v>5.3388334791182511E-2</v>
      </c>
      <c r="S83" s="85">
        <f t="shared" si="38"/>
        <v>5.4944053465647312E-2</v>
      </c>
      <c r="T83" s="84">
        <f t="shared" si="38"/>
        <v>6.9644420663488665E-2</v>
      </c>
      <c r="U83" s="85">
        <f t="shared" si="38"/>
        <v>2.6463630987581314E-2</v>
      </c>
      <c r="V83" s="84">
        <f t="shared" si="38"/>
        <v>6.6892890194996016E-2</v>
      </c>
      <c r="W83" s="85">
        <f t="shared" si="38"/>
        <v>4.6199890644335086E-2</v>
      </c>
      <c r="X83" s="84">
        <f t="shared" si="38"/>
        <v>5.6532544378698223E-2</v>
      </c>
      <c r="Y83" s="85">
        <f t="shared" si="38"/>
        <v>3.4140006335128287E-2</v>
      </c>
      <c r="Z83" s="84">
        <f t="shared" si="38"/>
        <v>6.0395516919219107E-2</v>
      </c>
      <c r="AA83" s="84">
        <f t="shared" si="38"/>
        <v>6.3329191359204742E-2</v>
      </c>
      <c r="AB83" s="104">
        <f t="shared" si="38"/>
        <v>5.5778728949338247E-2</v>
      </c>
      <c r="AC83" s="105">
        <f t="shared" si="38"/>
        <v>5.2673936999758766E-2</v>
      </c>
      <c r="AD83" s="18"/>
      <c r="AE83" s="18"/>
    </row>
    <row r="84" spans="1:31" x14ac:dyDescent="0.2">
      <c r="A84" s="89" t="s">
        <v>29</v>
      </c>
      <c r="B84" s="84">
        <f>B20/B31</f>
        <v>4.9933612419419904E-2</v>
      </c>
      <c r="C84" s="85">
        <f t="shared" ref="C84:AC84" si="39">C20/C31</f>
        <v>8.6587944682523343E-2</v>
      </c>
      <c r="D84" s="84">
        <f t="shared" si="39"/>
        <v>8.1904209643192019E-2</v>
      </c>
      <c r="E84" s="85">
        <f t="shared" si="39"/>
        <v>6.5604670660881381E-2</v>
      </c>
      <c r="F84" s="84">
        <f t="shared" si="39"/>
        <v>5.0047788294466274E-2</v>
      </c>
      <c r="G84" s="85">
        <f t="shared" si="39"/>
        <v>9.3756273360800696E-2</v>
      </c>
      <c r="H84" s="84">
        <f t="shared" si="39"/>
        <v>5.7301430166185732E-2</v>
      </c>
      <c r="I84" s="85">
        <f t="shared" si="39"/>
        <v>7.9936133719601288E-2</v>
      </c>
      <c r="J84" s="84">
        <f t="shared" si="39"/>
        <v>9.917175949545716E-2</v>
      </c>
      <c r="K84" s="85">
        <f t="shared" si="39"/>
        <v>3.2168944977953612E-2</v>
      </c>
      <c r="L84" s="84">
        <f t="shared" si="39"/>
        <v>8.7323433660006902E-2</v>
      </c>
      <c r="M84" s="85">
        <f t="shared" si="39"/>
        <v>3.5988083006601078E-2</v>
      </c>
      <c r="N84" s="84">
        <f t="shared" si="39"/>
        <v>7.7517049617675235E-2</v>
      </c>
      <c r="O84" s="85">
        <f t="shared" si="39"/>
        <v>5.1991495636369872E-2</v>
      </c>
      <c r="P84" s="84">
        <f t="shared" si="39"/>
        <v>7.8644354951649981E-2</v>
      </c>
      <c r="Q84" s="85">
        <f t="shared" si="39"/>
        <v>5.5462412867140654E-2</v>
      </c>
      <c r="R84" s="84">
        <f t="shared" si="39"/>
        <v>7.2608652895599021E-2</v>
      </c>
      <c r="S84" s="85">
        <f t="shared" si="39"/>
        <v>7.1874841780163026E-2</v>
      </c>
      <c r="T84" s="84">
        <f t="shared" si="39"/>
        <v>0.13626082303726042</v>
      </c>
      <c r="U84" s="85">
        <f t="shared" si="39"/>
        <v>2.4985215848610291E-2</v>
      </c>
      <c r="V84" s="84">
        <f t="shared" si="39"/>
        <v>0.10505755711061682</v>
      </c>
      <c r="W84" s="85">
        <f t="shared" si="39"/>
        <v>5.4007309562865119E-2</v>
      </c>
      <c r="X84" s="84">
        <f t="shared" si="39"/>
        <v>8.5203155818540433E-2</v>
      </c>
      <c r="Y84" s="85">
        <f t="shared" si="39"/>
        <v>3.9708584098827999E-2</v>
      </c>
      <c r="Z84" s="84">
        <f t="shared" si="39"/>
        <v>7.0083736502655189E-2</v>
      </c>
      <c r="AA84" s="84">
        <f t="shared" si="39"/>
        <v>7.3555088255910284E-2</v>
      </c>
      <c r="AB84" s="104">
        <f t="shared" si="39"/>
        <v>7.323169467618984E-2</v>
      </c>
      <c r="AC84" s="105">
        <f t="shared" si="39"/>
        <v>6.591524538789896E-2</v>
      </c>
      <c r="AD84" s="18"/>
      <c r="AE84" s="18"/>
    </row>
    <row r="85" spans="1:31" x14ac:dyDescent="0.2">
      <c r="A85" s="90" t="s">
        <v>30</v>
      </c>
      <c r="B85" s="84">
        <f>B21/B31</f>
        <v>6.2690179713985744E-2</v>
      </c>
      <c r="C85" s="85">
        <f t="shared" ref="C85:AC85" si="40">C21/C31</f>
        <v>0.11165885595587861</v>
      </c>
      <c r="D85" s="84">
        <f t="shared" si="40"/>
        <v>8.4877609435917684E-2</v>
      </c>
      <c r="E85" s="85">
        <f t="shared" si="40"/>
        <v>8.0078089141570233E-2</v>
      </c>
      <c r="F85" s="84">
        <f t="shared" si="40"/>
        <v>4.9729199664691116E-2</v>
      </c>
      <c r="G85" s="85">
        <f t="shared" si="40"/>
        <v>0.11953799386286075</v>
      </c>
      <c r="H85" s="84">
        <f t="shared" si="40"/>
        <v>6.6263664511237025E-2</v>
      </c>
      <c r="I85" s="85">
        <f t="shared" si="40"/>
        <v>0.1053624309822573</v>
      </c>
      <c r="J85" s="84">
        <f t="shared" si="40"/>
        <v>0.1380002822313646</v>
      </c>
      <c r="K85" s="85">
        <f t="shared" si="40"/>
        <v>3.873313368180261E-2</v>
      </c>
      <c r="L85" s="84">
        <f t="shared" si="40"/>
        <v>0.11691851712773127</v>
      </c>
      <c r="M85" s="85">
        <f t="shared" si="40"/>
        <v>4.0482727575744039E-2</v>
      </c>
      <c r="N85" s="84">
        <f t="shared" si="40"/>
        <v>9.6709291422500884E-2</v>
      </c>
      <c r="O85" s="85">
        <f t="shared" si="40"/>
        <v>6.0597020043550574E-2</v>
      </c>
      <c r="P85" s="84">
        <f t="shared" si="40"/>
        <v>9.2310792762697214E-2</v>
      </c>
      <c r="Q85" s="85">
        <f t="shared" si="40"/>
        <v>7.7271715386862935E-2</v>
      </c>
      <c r="R85" s="84">
        <f t="shared" si="40"/>
        <v>7.1811580325764596E-2</v>
      </c>
      <c r="S85" s="85">
        <f t="shared" si="40"/>
        <v>9.0970077464432184E-2</v>
      </c>
      <c r="T85" s="84">
        <f t="shared" si="40"/>
        <v>0.14129535947076563</v>
      </c>
      <c r="U85" s="85">
        <f t="shared" si="40"/>
        <v>3.2650229722967751E-2</v>
      </c>
      <c r="V85" s="84">
        <f t="shared" si="40"/>
        <v>0.10766832816482928</v>
      </c>
      <c r="W85" s="85">
        <f t="shared" si="40"/>
        <v>5.7296612852168409E-2</v>
      </c>
      <c r="X85" s="84">
        <f t="shared" si="40"/>
        <v>0.10703353057199211</v>
      </c>
      <c r="Y85" s="85">
        <f t="shared" si="40"/>
        <v>5.0484637313905609E-2</v>
      </c>
      <c r="Z85" s="84">
        <f t="shared" si="40"/>
        <v>7.3416178406332161E-2</v>
      </c>
      <c r="AA85" s="84">
        <f t="shared" si="40"/>
        <v>8.855859300324985E-2</v>
      </c>
      <c r="AB85" s="104">
        <f t="shared" si="40"/>
        <v>8.3682449166541759E-2</v>
      </c>
      <c r="AC85" s="105">
        <f t="shared" si="40"/>
        <v>8.2047094452793984E-2</v>
      </c>
      <c r="AD85" s="18"/>
      <c r="AE85" s="18"/>
    </row>
    <row r="86" spans="1:31" x14ac:dyDescent="0.2">
      <c r="A86" s="89" t="s">
        <v>31</v>
      </c>
      <c r="B86" s="84">
        <f>B22/B31</f>
        <v>5.959654517427742E-2</v>
      </c>
      <c r="C86" s="85">
        <f t="shared" ref="C86:AC86" si="41">C22/C31</f>
        <v>0.10781988937574019</v>
      </c>
      <c r="D86" s="84">
        <f t="shared" si="41"/>
        <v>5.7364408034348321E-2</v>
      </c>
      <c r="E86" s="85">
        <f t="shared" si="41"/>
        <v>8.2617822194206963E-2</v>
      </c>
      <c r="F86" s="84">
        <f t="shared" si="41"/>
        <v>3.8467882424979158E-2</v>
      </c>
      <c r="G86" s="85">
        <f t="shared" si="41"/>
        <v>0.11171839899052663</v>
      </c>
      <c r="H86" s="84">
        <f t="shared" si="41"/>
        <v>6.1085718698878758E-2</v>
      </c>
      <c r="I86" s="85">
        <f t="shared" si="41"/>
        <v>9.6776378280723802E-2</v>
      </c>
      <c r="J86" s="84">
        <f t="shared" si="41"/>
        <v>0.10255853587052094</v>
      </c>
      <c r="K86" s="85">
        <f t="shared" si="41"/>
        <v>3.4644329270314175E-2</v>
      </c>
      <c r="L86" s="84">
        <f t="shared" si="41"/>
        <v>0.11812216898735663</v>
      </c>
      <c r="M86" s="85">
        <f t="shared" si="41"/>
        <v>3.1362860078415739E-2</v>
      </c>
      <c r="N86" s="84">
        <f t="shared" si="41"/>
        <v>8.7197714078808261E-2</v>
      </c>
      <c r="O86" s="85">
        <f t="shared" si="41"/>
        <v>5.8428064399979426E-2</v>
      </c>
      <c r="P86" s="84">
        <f t="shared" si="41"/>
        <v>7.6721284597333655E-2</v>
      </c>
      <c r="Q86" s="85">
        <f t="shared" si="41"/>
        <v>8.011353359397827E-2</v>
      </c>
      <c r="R86" s="84">
        <f t="shared" si="41"/>
        <v>6.3923667361948586E-2</v>
      </c>
      <c r="S86" s="85">
        <f t="shared" si="41"/>
        <v>8.7699356994582547E-2</v>
      </c>
      <c r="T86" s="84">
        <f t="shared" si="41"/>
        <v>0.1060536044362292</v>
      </c>
      <c r="U86" s="85">
        <f t="shared" si="41"/>
        <v>2.6702451894645863E-2</v>
      </c>
      <c r="V86" s="84">
        <f t="shared" si="41"/>
        <v>0.11844587683265412</v>
      </c>
      <c r="W86" s="85">
        <f t="shared" si="41"/>
        <v>5.258568591901925E-2</v>
      </c>
      <c r="X86" s="84">
        <f t="shared" si="41"/>
        <v>8.5996055226824464E-2</v>
      </c>
      <c r="Y86" s="85">
        <f t="shared" si="41"/>
        <v>5.6724738675958189E-2</v>
      </c>
      <c r="Z86" s="84">
        <f t="shared" si="41"/>
        <v>6.4964383333275449E-2</v>
      </c>
      <c r="AA86" s="84">
        <f t="shared" si="41"/>
        <v>8.5276875039826672E-2</v>
      </c>
      <c r="AB86" s="104">
        <f t="shared" si="41"/>
        <v>7.4771037210310726E-2</v>
      </c>
      <c r="AC86" s="105">
        <f t="shared" si="41"/>
        <v>7.8114137962668279E-2</v>
      </c>
      <c r="AD86" s="18"/>
      <c r="AE86" s="18"/>
    </row>
    <row r="87" spans="1:31" x14ac:dyDescent="0.2">
      <c r="A87" s="90" t="s">
        <v>32</v>
      </c>
      <c r="B87" s="84">
        <f>B23/B31</f>
        <v>6.7565726376306715E-2</v>
      </c>
      <c r="C87" s="85">
        <f t="shared" ref="C87:AC87" si="42">C23/C31</f>
        <v>8.8518121472815792E-2</v>
      </c>
      <c r="D87" s="84">
        <f t="shared" si="42"/>
        <v>4.1263633223116027E-2</v>
      </c>
      <c r="E87" s="85">
        <f t="shared" si="42"/>
        <v>8.2275111228068035E-2</v>
      </c>
      <c r="F87" s="84">
        <f t="shared" si="42"/>
        <v>3.599599617693644E-2</v>
      </c>
      <c r="G87" s="85">
        <f t="shared" si="42"/>
        <v>0.11118785190566777</v>
      </c>
      <c r="H87" s="84">
        <f t="shared" si="42"/>
        <v>5.5521620995429365E-2</v>
      </c>
      <c r="I87" s="85">
        <f t="shared" si="42"/>
        <v>9.2496050686664111E-2</v>
      </c>
      <c r="J87" s="84">
        <f t="shared" si="42"/>
        <v>9.969280201469774E-2</v>
      </c>
      <c r="K87" s="85">
        <f t="shared" si="42"/>
        <v>2.9671459040125539E-2</v>
      </c>
      <c r="L87" s="84">
        <f t="shared" si="42"/>
        <v>0.1079263324828421</v>
      </c>
      <c r="M87" s="85">
        <f t="shared" si="42"/>
        <v>3.2593045671499211E-2</v>
      </c>
      <c r="N87" s="84">
        <f t="shared" si="42"/>
        <v>8.4661407317202314E-2</v>
      </c>
      <c r="O87" s="85">
        <f t="shared" si="42"/>
        <v>5.6029353771239479E-2</v>
      </c>
      <c r="P87" s="84">
        <f t="shared" si="42"/>
        <v>5.406799402925936E-2</v>
      </c>
      <c r="Q87" s="85">
        <f t="shared" si="42"/>
        <v>7.9104809872970375E-2</v>
      </c>
      <c r="R87" s="84">
        <f t="shared" si="42"/>
        <v>5.2855227812656891E-2</v>
      </c>
      <c r="S87" s="85">
        <f t="shared" si="42"/>
        <v>8.448939294212951E-2</v>
      </c>
      <c r="T87" s="84">
        <f t="shared" si="42"/>
        <v>6.0390115770016538E-2</v>
      </c>
      <c r="U87" s="85">
        <f t="shared" si="42"/>
        <v>2.5531092207614976E-2</v>
      </c>
      <c r="V87" s="84">
        <f t="shared" si="42"/>
        <v>0.11775746456462795</v>
      </c>
      <c r="W87" s="85">
        <f t="shared" si="42"/>
        <v>4.6044490488934935E-2</v>
      </c>
      <c r="X87" s="84">
        <f t="shared" si="42"/>
        <v>5.4520710059171598E-2</v>
      </c>
      <c r="Y87" s="85">
        <f t="shared" si="42"/>
        <v>5.6021539436173586E-2</v>
      </c>
      <c r="Z87" s="84">
        <f t="shared" si="42"/>
        <v>5.5800602235983425E-2</v>
      </c>
      <c r="AA87" s="84">
        <f t="shared" si="42"/>
        <v>7.4544382845854837E-2</v>
      </c>
      <c r="AB87" s="104">
        <f t="shared" si="42"/>
        <v>6.6448549810018132E-2</v>
      </c>
      <c r="AC87" s="105">
        <f t="shared" si="42"/>
        <v>7.3063110100356876E-2</v>
      </c>
      <c r="AD87" s="18"/>
      <c r="AE87" s="18"/>
    </row>
    <row r="88" spans="1:31" x14ac:dyDescent="0.2">
      <c r="A88" s="89" t="s">
        <v>33</v>
      </c>
      <c r="B88" s="84">
        <f>B24/B31</f>
        <v>5.0524021083733842E-2</v>
      </c>
      <c r="C88" s="85">
        <f t="shared" ref="C88:AC88" si="43">C24/C31</f>
        <v>5.3916628125509611E-2</v>
      </c>
      <c r="D88" s="84">
        <f t="shared" si="43"/>
        <v>3.1535310664758426E-2</v>
      </c>
      <c r="E88" s="85">
        <f t="shared" si="43"/>
        <v>6.231831728915626E-2</v>
      </c>
      <c r="F88" s="84">
        <f t="shared" si="43"/>
        <v>3.4619964435567141E-2</v>
      </c>
      <c r="G88" s="85">
        <f t="shared" si="43"/>
        <v>7.2111386209599559E-2</v>
      </c>
      <c r="H88" s="84">
        <f t="shared" si="43"/>
        <v>3.9826301858443734E-2</v>
      </c>
      <c r="I88" s="85">
        <f t="shared" si="43"/>
        <v>6.4181209565042183E-2</v>
      </c>
      <c r="J88" s="84">
        <f t="shared" si="43"/>
        <v>5.761861858602086E-2</v>
      </c>
      <c r="K88" s="85">
        <f t="shared" si="43"/>
        <v>1.9349990606800677E-2</v>
      </c>
      <c r="L88" s="84">
        <f t="shared" si="43"/>
        <v>6.9811807858270833E-2</v>
      </c>
      <c r="M88" s="85">
        <f t="shared" si="43"/>
        <v>3.5208049124953178E-2</v>
      </c>
      <c r="N88" s="84">
        <f t="shared" si="43"/>
        <v>5.1161662655829152E-2</v>
      </c>
      <c r="O88" s="85">
        <f t="shared" si="43"/>
        <v>5.0662688819162249E-2</v>
      </c>
      <c r="P88" s="84">
        <f t="shared" si="43"/>
        <v>3.7351286544314306E-2</v>
      </c>
      <c r="Q88" s="85">
        <f t="shared" si="43"/>
        <v>6.4780933034658358E-2</v>
      </c>
      <c r="R88" s="84">
        <f t="shared" si="43"/>
        <v>4.6799546600278456E-2</v>
      </c>
      <c r="S88" s="85">
        <f t="shared" si="43"/>
        <v>5.6956609791909273E-2</v>
      </c>
      <c r="T88" s="84">
        <f t="shared" si="43"/>
        <v>3.9096702013814572E-2</v>
      </c>
      <c r="U88" s="85">
        <f t="shared" si="43"/>
        <v>3.3321202747577675E-2</v>
      </c>
      <c r="V88" s="84">
        <f t="shared" si="43"/>
        <v>7.5160331866668831E-2</v>
      </c>
      <c r="W88" s="85">
        <f t="shared" si="43"/>
        <v>3.7031281475725923E-2</v>
      </c>
      <c r="X88" s="84">
        <f t="shared" si="43"/>
        <v>3.4248520710059169E-2</v>
      </c>
      <c r="Y88" s="85">
        <f t="shared" si="43"/>
        <v>5.16629711751663E-2</v>
      </c>
      <c r="Z88" s="84">
        <f t="shared" si="43"/>
        <v>4.4610265796538706E-2</v>
      </c>
      <c r="AA88" s="84">
        <f t="shared" si="43"/>
        <v>4.9859810106416873E-2</v>
      </c>
      <c r="AB88" s="104">
        <f t="shared" si="43"/>
        <v>4.6994597041089298E-2</v>
      </c>
      <c r="AC88" s="105">
        <f t="shared" si="43"/>
        <v>5.3536500975707543E-2</v>
      </c>
      <c r="AD88" s="18"/>
      <c r="AE88" s="18"/>
    </row>
    <row r="89" spans="1:31" x14ac:dyDescent="0.2">
      <c r="A89" s="90" t="s">
        <v>34</v>
      </c>
      <c r="B89" s="84">
        <f>B25/B31</f>
        <v>1.3536654760537191E-2</v>
      </c>
      <c r="C89" s="85">
        <f t="shared" ref="C89:AC89" si="44">C25/C31</f>
        <v>3.0463108760917394E-2</v>
      </c>
      <c r="D89" s="84">
        <f t="shared" si="44"/>
        <v>1.4361150866110645E-2</v>
      </c>
      <c r="E89" s="85">
        <f t="shared" si="44"/>
        <v>4.340801576470444E-2</v>
      </c>
      <c r="F89" s="84">
        <f t="shared" si="44"/>
        <v>1.5985918834462702E-2</v>
      </c>
      <c r="G89" s="85">
        <f t="shared" si="44"/>
        <v>4.6382242445678672E-2</v>
      </c>
      <c r="H89" s="84">
        <f t="shared" si="44"/>
        <v>1.9026756815580879E-2</v>
      </c>
      <c r="I89" s="85">
        <f t="shared" si="44"/>
        <v>3.704819940095732E-2</v>
      </c>
      <c r="J89" s="84">
        <f t="shared" si="44"/>
        <v>1.8583849852914038E-2</v>
      </c>
      <c r="K89" s="85">
        <f t="shared" si="44"/>
        <v>1.1514957288570134E-2</v>
      </c>
      <c r="L89" s="84">
        <f t="shared" si="44"/>
        <v>4.3301291830254912E-2</v>
      </c>
      <c r="M89" s="85">
        <f t="shared" si="44"/>
        <v>2.4620893224701301E-2</v>
      </c>
      <c r="N89" s="84">
        <f t="shared" si="44"/>
        <v>3.0138497720739815E-2</v>
      </c>
      <c r="O89" s="85">
        <f t="shared" si="44"/>
        <v>3.4842172041904568E-2</v>
      </c>
      <c r="P89" s="84">
        <f t="shared" si="44"/>
        <v>2.4603686966501687E-2</v>
      </c>
      <c r="Q89" s="85">
        <f t="shared" si="44"/>
        <v>3.8216715595564402E-2</v>
      </c>
      <c r="R89" s="84">
        <f t="shared" si="44"/>
        <v>3.0438855735040658E-2</v>
      </c>
      <c r="S89" s="85">
        <f t="shared" si="44"/>
        <v>3.3162877828970684E-2</v>
      </c>
      <c r="T89" s="84">
        <f t="shared" si="44"/>
        <v>2.9587022083860298E-2</v>
      </c>
      <c r="U89" s="85">
        <f t="shared" si="44"/>
        <v>2.860164672701633E-2</v>
      </c>
      <c r="V89" s="84">
        <f t="shared" si="44"/>
        <v>3.4855741910344046E-2</v>
      </c>
      <c r="W89" s="85">
        <f t="shared" si="44"/>
        <v>2.3327289993956661E-2</v>
      </c>
      <c r="X89" s="84">
        <f t="shared" si="44"/>
        <v>1.952662721893491E-2</v>
      </c>
      <c r="Y89" s="85">
        <f t="shared" si="44"/>
        <v>4.9895470383275263E-2</v>
      </c>
      <c r="Z89" s="84">
        <f t="shared" si="44"/>
        <v>2.8562795430786277E-2</v>
      </c>
      <c r="AA89" s="84">
        <f t="shared" si="44"/>
        <v>2.8737335117568343E-2</v>
      </c>
      <c r="AB89" s="104">
        <f t="shared" si="44"/>
        <v>2.5119836538959339E-2</v>
      </c>
      <c r="AC89" s="105">
        <f t="shared" si="44"/>
        <v>3.3734224740047274E-2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1.1027672105202654E-2</v>
      </c>
      <c r="D90" s="84">
        <f t="shared" si="45"/>
        <v>5.5519913142180327E-4</v>
      </c>
      <c r="E90" s="85">
        <f t="shared" si="45"/>
        <v>1.7129428468265578E-2</v>
      </c>
      <c r="F90" s="84">
        <f t="shared" si="45"/>
        <v>2.6436077789853519E-4</v>
      </c>
      <c r="G90" s="85">
        <f t="shared" si="45"/>
        <v>1.6604689845042014E-2</v>
      </c>
      <c r="H90" s="84">
        <f t="shared" si="45"/>
        <v>1.993947946725081E-3</v>
      </c>
      <c r="I90" s="85">
        <f t="shared" si="45"/>
        <v>1.0296151938084249E-2</v>
      </c>
      <c r="J90" s="84">
        <f t="shared" si="45"/>
        <v>4.374586151124041E-3</v>
      </c>
      <c r="K90" s="85">
        <f t="shared" si="45"/>
        <v>2.806908974373142E-3</v>
      </c>
      <c r="L90" s="84">
        <f t="shared" si="45"/>
        <v>8.703844645090341E-3</v>
      </c>
      <c r="M90" s="85">
        <f t="shared" si="45"/>
        <v>3.2575864308467318E-3</v>
      </c>
      <c r="N90" s="84">
        <f t="shared" si="45"/>
        <v>5.284399407682704E-3</v>
      </c>
      <c r="O90" s="85">
        <f t="shared" si="45"/>
        <v>5.088901462544794E-3</v>
      </c>
      <c r="P90" s="84">
        <f t="shared" si="45"/>
        <v>4.361919791229023E-3</v>
      </c>
      <c r="Q90" s="85">
        <f t="shared" si="45"/>
        <v>5.1549260501161775E-3</v>
      </c>
      <c r="R90" s="84">
        <f t="shared" si="45"/>
        <v>5.6830239070012993E-3</v>
      </c>
      <c r="S90" s="85">
        <f t="shared" si="45"/>
        <v>2.7821376132854034E-3</v>
      </c>
      <c r="T90" s="84">
        <f t="shared" si="45"/>
        <v>2.7483218211888315E-3</v>
      </c>
      <c r="U90" s="85">
        <f t="shared" si="45"/>
        <v>1.7399808943274349E-3</v>
      </c>
      <c r="V90" s="84">
        <f t="shared" si="45"/>
        <v>5.4553425013394814E-3</v>
      </c>
      <c r="W90" s="85">
        <f t="shared" si="45"/>
        <v>9.0937868715646494E-4</v>
      </c>
      <c r="X90" s="84">
        <f t="shared" si="45"/>
        <v>2.6035502958579883E-3</v>
      </c>
      <c r="Y90" s="85">
        <f t="shared" si="45"/>
        <v>3.6426987646499842E-3</v>
      </c>
      <c r="Z90" s="84">
        <f t="shared" si="45"/>
        <v>2.1620063418852694E-3</v>
      </c>
      <c r="AA90" s="84">
        <f t="shared" si="45"/>
        <v>2.9710699037787548E-3</v>
      </c>
      <c r="AB90" s="104">
        <f t="shared" si="45"/>
        <v>3.3278193717520134E-3</v>
      </c>
      <c r="AC90" s="105">
        <f t="shared" si="45"/>
        <v>6.7077486921668181E-3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0</v>
      </c>
      <c r="D91" s="84">
        <f t="shared" si="46"/>
        <v>0</v>
      </c>
      <c r="E91" s="85">
        <f t="shared" si="46"/>
        <v>0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0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0</v>
      </c>
      <c r="N91" s="84">
        <f t="shared" si="46"/>
        <v>0</v>
      </c>
      <c r="O91" s="85">
        <f t="shared" si="46"/>
        <v>0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0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0</v>
      </c>
      <c r="AC91" s="105">
        <f t="shared" si="46"/>
        <v>0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0</v>
      </c>
      <c r="AC92" s="105">
        <f t="shared" si="47"/>
        <v>0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1</v>
      </c>
      <c r="C95" s="81">
        <f t="shared" ref="C95:AC95" si="50">SUM(C71:C94)</f>
        <v>0.99999999999999989</v>
      </c>
      <c r="D95" s="80">
        <f t="shared" si="50"/>
        <v>1</v>
      </c>
      <c r="E95" s="81">
        <f t="shared" si="50"/>
        <v>1</v>
      </c>
      <c r="F95" s="80">
        <f t="shared" si="50"/>
        <v>1</v>
      </c>
      <c r="G95" s="81">
        <f t="shared" si="50"/>
        <v>1</v>
      </c>
      <c r="H95" s="80">
        <f t="shared" si="50"/>
        <v>0.99999999999999989</v>
      </c>
      <c r="I95" s="81">
        <f t="shared" si="50"/>
        <v>0.99999999999999989</v>
      </c>
      <c r="J95" s="80">
        <f t="shared" si="50"/>
        <v>1</v>
      </c>
      <c r="K95" s="80">
        <f t="shared" si="50"/>
        <v>1</v>
      </c>
      <c r="L95" s="80">
        <f t="shared" si="50"/>
        <v>1</v>
      </c>
      <c r="M95" s="81">
        <f t="shared" si="50"/>
        <v>1</v>
      </c>
      <c r="N95" s="80">
        <f t="shared" si="50"/>
        <v>0.99999999999999989</v>
      </c>
      <c r="O95" s="81">
        <f t="shared" si="50"/>
        <v>1</v>
      </c>
      <c r="P95" s="80">
        <f t="shared" si="50"/>
        <v>1</v>
      </c>
      <c r="Q95" s="81">
        <f t="shared" si="50"/>
        <v>0.99999999999999989</v>
      </c>
      <c r="R95" s="80">
        <f t="shared" si="50"/>
        <v>0.99999999999999978</v>
      </c>
      <c r="S95" s="81">
        <f t="shared" si="50"/>
        <v>1</v>
      </c>
      <c r="T95" s="80">
        <f t="shared" si="50"/>
        <v>1</v>
      </c>
      <c r="U95" s="81">
        <f t="shared" si="50"/>
        <v>1</v>
      </c>
      <c r="V95" s="80">
        <f t="shared" si="50"/>
        <v>1</v>
      </c>
      <c r="W95" s="81">
        <f t="shared" si="50"/>
        <v>0.99999999999999967</v>
      </c>
      <c r="X95" s="80">
        <f t="shared" si="50"/>
        <v>0.99999999999999989</v>
      </c>
      <c r="Y95" s="81">
        <f t="shared" si="50"/>
        <v>0.99999999999999989</v>
      </c>
      <c r="Z95" s="80">
        <f t="shared" si="50"/>
        <v>1</v>
      </c>
      <c r="AA95" s="80">
        <f t="shared" si="50"/>
        <v>1.0000000000000002</v>
      </c>
      <c r="AB95" s="80">
        <f t="shared" si="50"/>
        <v>1</v>
      </c>
      <c r="AC95" s="82">
        <f t="shared" si="50"/>
        <v>1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277" customWidth="1"/>
    <col min="2" max="2" width="9.28515625" style="269" customWidth="1"/>
    <col min="3" max="3" width="8.42578125" style="269" customWidth="1"/>
    <col min="4" max="4" width="7.7109375" style="269" customWidth="1"/>
    <col min="5" max="5" width="8" style="269" customWidth="1"/>
    <col min="6" max="6" width="8.42578125" style="269" bestFit="1" customWidth="1"/>
    <col min="7" max="7" width="8" style="269" customWidth="1"/>
    <col min="8" max="9" width="8.85546875" style="269" customWidth="1"/>
    <col min="10" max="10" width="7.7109375" style="269" customWidth="1"/>
    <col min="11" max="11" width="8" style="269" customWidth="1"/>
    <col min="12" max="12" width="8.42578125" style="269" bestFit="1" customWidth="1"/>
    <col min="13" max="13" width="8" style="269" customWidth="1"/>
    <col min="14" max="14" width="8.85546875" style="269" customWidth="1"/>
    <col min="15" max="15" width="9.28515625" style="269" customWidth="1"/>
    <col min="16" max="16" width="8.7109375" style="269" bestFit="1" customWidth="1"/>
    <col min="17" max="17" width="8" style="269" customWidth="1"/>
    <col min="18" max="18" width="8.7109375" style="269" bestFit="1" customWidth="1"/>
    <col min="19" max="19" width="8.42578125" style="269" bestFit="1" customWidth="1"/>
    <col min="20" max="20" width="8" style="269" customWidth="1"/>
    <col min="21" max="21" width="7.7109375" style="269" customWidth="1"/>
    <col min="22" max="22" width="9.28515625" style="269" customWidth="1"/>
    <col min="23" max="23" width="8.42578125" style="269" customWidth="1"/>
    <col min="24" max="25" width="8" style="269" customWidth="1"/>
    <col min="26" max="26" width="9.28515625" style="269" customWidth="1"/>
    <col min="27" max="27" width="8.85546875" style="269" customWidth="1"/>
    <col min="28" max="28" width="10.42578125" style="277" bestFit="1" customWidth="1"/>
    <col min="29" max="29" width="10.28515625" style="277" customWidth="1"/>
    <col min="30" max="16384" width="8.85546875" style="269"/>
  </cols>
  <sheetData>
    <row r="2" spans="1:29" ht="15.75" x14ac:dyDescent="0.25">
      <c r="A2" s="306" t="s">
        <v>45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45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5.75" x14ac:dyDescent="0.25">
      <c r="A3" s="268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  <c r="AB3" s="268"/>
      <c r="AC3" s="268"/>
    </row>
    <row r="4" spans="1:29" ht="13.5" thickBot="1" x14ac:dyDescent="0.25"/>
    <row r="5" spans="1:29" ht="14.25" thickTop="1" thickBot="1" x14ac:dyDescent="0.25">
      <c r="A5" s="296" t="s">
        <v>0</v>
      </c>
      <c r="B5" s="301" t="s">
        <v>1</v>
      </c>
      <c r="C5" s="302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311" t="s">
        <v>8</v>
      </c>
      <c r="Q5" s="299"/>
      <c r="R5" s="298" t="s">
        <v>9</v>
      </c>
      <c r="S5" s="299"/>
      <c r="T5" s="298" t="s">
        <v>10</v>
      </c>
      <c r="U5" s="299"/>
      <c r="V5" s="312" t="s">
        <v>11</v>
      </c>
      <c r="W5" s="313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">
      <c r="A6" s="297"/>
      <c r="B6" s="291" t="s">
        <v>14</v>
      </c>
      <c r="C6" s="292" t="s">
        <v>15</v>
      </c>
      <c r="D6" s="50" t="s">
        <v>14</v>
      </c>
      <c r="E6" s="293" t="s">
        <v>15</v>
      </c>
      <c r="F6" s="294" t="s">
        <v>14</v>
      </c>
      <c r="G6" s="292" t="s">
        <v>15</v>
      </c>
      <c r="H6" s="50" t="s">
        <v>14</v>
      </c>
      <c r="I6" s="293" t="s">
        <v>15</v>
      </c>
      <c r="J6" s="294" t="s">
        <v>14</v>
      </c>
      <c r="K6" s="292" t="s">
        <v>15</v>
      </c>
      <c r="L6" s="50" t="s">
        <v>14</v>
      </c>
      <c r="M6" s="294" t="s">
        <v>15</v>
      </c>
      <c r="N6" s="291" t="s">
        <v>14</v>
      </c>
      <c r="O6" s="39" t="s">
        <v>15</v>
      </c>
      <c r="P6" s="295" t="s">
        <v>14</v>
      </c>
      <c r="Q6" s="292" t="s">
        <v>15</v>
      </c>
      <c r="R6" s="50" t="s">
        <v>14</v>
      </c>
      <c r="S6" s="293" t="s">
        <v>15</v>
      </c>
      <c r="T6" s="294" t="s">
        <v>14</v>
      </c>
      <c r="U6" s="292" t="s">
        <v>15</v>
      </c>
      <c r="V6" s="50" t="s">
        <v>14</v>
      </c>
      <c r="W6" s="293" t="s">
        <v>15</v>
      </c>
      <c r="X6" s="294" t="s">
        <v>14</v>
      </c>
      <c r="Y6" s="292" t="s">
        <v>15</v>
      </c>
      <c r="Z6" s="50" t="s">
        <v>14</v>
      </c>
      <c r="AA6" s="294" t="s">
        <v>15</v>
      </c>
      <c r="AB6" s="291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85">
        <f>Monthly!C7-(Saturdays!C7+'Sundays &amp; Holidays'!C7)</f>
        <v>0</v>
      </c>
      <c r="D7" s="126">
        <f>Monthly!D7-(Saturdays!D7+'Sundays &amp; Holidays'!D7)</f>
        <v>0</v>
      </c>
      <c r="E7" s="179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79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78">
        <f>Monthly!N7-(Saturdays!N7+'Sundays &amp; Holidays'!N7)</f>
        <v>0</v>
      </c>
      <c r="O7" s="180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79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79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83">
        <f>Monthly!Z7-(Saturdays!Z7+'Sundays &amp; Holidays'!Z7)</f>
        <v>0</v>
      </c>
      <c r="AA7" s="184">
        <f>Monthly!AA7-(Saturdays!AA7+'Sundays &amp; Holidays'!AA7)</f>
        <v>0</v>
      </c>
      <c r="AB7" s="169">
        <f>+B7+D7+F7+H7+J7+L7+N7+P7+R7+T7+V7+X7+Z7</f>
        <v>0</v>
      </c>
      <c r="AC7" s="170">
        <f>+C7+E7+G7+I7+K7+M7+O7+Q7+S7+U7+W7+Y7+AA7</f>
        <v>0</v>
      </c>
    </row>
    <row r="8" spans="1:29" x14ac:dyDescent="0.2">
      <c r="A8" s="136" t="s">
        <v>17</v>
      </c>
      <c r="B8" s="188">
        <f>Monthly!B8-(Saturdays!B8+'Sundays &amp; Holidays'!B8)</f>
        <v>4088</v>
      </c>
      <c r="C8" s="189">
        <f>Monthly!C8-(Saturdays!C8+'Sundays &amp; Holidays'!C8)</f>
        <v>0</v>
      </c>
      <c r="D8" s="190">
        <f>Monthly!D8-(Saturdays!D8+'Sundays &amp; Holidays'!D8)</f>
        <v>2459</v>
      </c>
      <c r="E8" s="191">
        <f>Monthly!E8-(Saturdays!E8+'Sundays &amp; Holidays'!E8)</f>
        <v>16</v>
      </c>
      <c r="F8" s="188">
        <f>Monthly!F8-(Saturdays!F8+'Sundays &amp; Holidays'!F8)</f>
        <v>9349</v>
      </c>
      <c r="G8" s="192">
        <f>Monthly!G8-(Saturdays!G8+'Sundays &amp; Holidays'!G8)</f>
        <v>65</v>
      </c>
      <c r="H8" s="190">
        <f>Monthly!H8-(Saturdays!H8+'Sundays &amp; Holidays'!H8)</f>
        <v>5877</v>
      </c>
      <c r="I8" s="191">
        <f>Monthly!I8-(Saturdays!I8+'Sundays &amp; Holidays'!I8)</f>
        <v>414</v>
      </c>
      <c r="J8" s="188">
        <f>Monthly!J8-(Saturdays!J8+'Sundays &amp; Holidays'!J8)</f>
        <v>190</v>
      </c>
      <c r="K8" s="192">
        <f>Monthly!K8-(Saturdays!K8+'Sundays &amp; Holidays'!K8)</f>
        <v>233</v>
      </c>
      <c r="L8" s="190">
        <f>Monthly!L8-(Saturdays!L8+'Sundays &amp; Holidays'!L8)</f>
        <v>310</v>
      </c>
      <c r="M8" s="188">
        <f>Monthly!M8-(Saturdays!M8+'Sundays &amp; Holidays'!M8)</f>
        <v>876</v>
      </c>
      <c r="N8" s="193">
        <f>Monthly!N8-(Saturdays!N8+'Sundays &amp; Holidays'!N8)</f>
        <v>2169</v>
      </c>
      <c r="O8" s="194">
        <f>Monthly!O8-(Saturdays!O8+'Sundays &amp; Holidays'!O8)</f>
        <v>1417</v>
      </c>
      <c r="P8" s="188">
        <f>Monthly!P8-(Saturdays!P8+'Sundays &amp; Holidays'!P8)</f>
        <v>628</v>
      </c>
      <c r="Q8" s="192">
        <f>Monthly!Q8-(Saturdays!Q8+'Sundays &amp; Holidays'!Q8)</f>
        <v>968</v>
      </c>
      <c r="R8" s="190">
        <f>Monthly!R8-(Saturdays!R8+'Sundays &amp; Holidays'!R8)</f>
        <v>290</v>
      </c>
      <c r="S8" s="191">
        <f>Monthly!S8-(Saturdays!S8+'Sundays &amp; Holidays'!S8)</f>
        <v>918</v>
      </c>
      <c r="T8" s="188">
        <f>Monthly!T8-(Saturdays!T8+'Sundays &amp; Holidays'!T8)</f>
        <v>8</v>
      </c>
      <c r="U8" s="192">
        <f>Monthly!U8-(Saturdays!U8+'Sundays &amp; Holidays'!U8)</f>
        <v>34</v>
      </c>
      <c r="V8" s="190">
        <f>Monthly!V8-(Saturdays!V8+'Sundays &amp; Holidays'!V8)</f>
        <v>45</v>
      </c>
      <c r="W8" s="191">
        <f>Monthly!W8-(Saturdays!W8+'Sundays &amp; Holidays'!W8)</f>
        <v>18</v>
      </c>
      <c r="X8" s="188">
        <f>Monthly!X8-(Saturdays!X8+'Sundays &amp; Holidays'!X8)</f>
        <v>32</v>
      </c>
      <c r="Y8" s="192">
        <f>Monthly!Y8-(Saturdays!Y8+'Sundays &amp; Holidays'!Y8)</f>
        <v>0</v>
      </c>
      <c r="Z8" s="190">
        <f>Monthly!Z8-(Saturdays!Z8+'Sundays &amp; Holidays'!Z8)</f>
        <v>0</v>
      </c>
      <c r="AA8" s="188">
        <f>Monthly!AA8-(Saturdays!AA8+'Sundays &amp; Holidays'!AA8)</f>
        <v>0</v>
      </c>
      <c r="AB8" s="171">
        <f>+B8+D8+F8+H8+J8+L8+N8+P8+R8+T8+V8+X8+Z8</f>
        <v>25445</v>
      </c>
      <c r="AC8" s="172">
        <f>+C8+E8+G8+I8+K8+M8+O8+Q8+S8+U8+W8+Y8+AA8</f>
        <v>4959</v>
      </c>
    </row>
    <row r="9" spans="1:29" x14ac:dyDescent="0.2">
      <c r="A9" s="145" t="s">
        <v>18</v>
      </c>
      <c r="B9" s="195">
        <f>Monthly!B9-(Saturdays!B9+'Sundays &amp; Holidays'!B9)</f>
        <v>18602</v>
      </c>
      <c r="C9" s="196">
        <f>Monthly!C9-(Saturdays!C9+'Sundays &amp; Holidays'!C9)</f>
        <v>470</v>
      </c>
      <c r="D9" s="197">
        <f>Monthly!D9-(Saturdays!D9+'Sundays &amp; Holidays'!D9)</f>
        <v>9448</v>
      </c>
      <c r="E9" s="198">
        <f>Monthly!E9-(Saturdays!E9+'Sundays &amp; Holidays'!E9)</f>
        <v>1869</v>
      </c>
      <c r="F9" s="195">
        <f>Monthly!F9-(Saturdays!F9+'Sundays &amp; Holidays'!F9)</f>
        <v>32194</v>
      </c>
      <c r="G9" s="199">
        <f>Monthly!G9-(Saturdays!G9+'Sundays &amp; Holidays'!G9)</f>
        <v>4293</v>
      </c>
      <c r="H9" s="197">
        <f>Monthly!H9-(Saturdays!H9+'Sundays &amp; Holidays'!H9)</f>
        <v>23791</v>
      </c>
      <c r="I9" s="198">
        <f>Monthly!I9-(Saturdays!I9+'Sundays &amp; Holidays'!I9)</f>
        <v>6806</v>
      </c>
      <c r="J9" s="195">
        <f>Monthly!J9-(Saturdays!J9+'Sundays &amp; Holidays'!J9)</f>
        <v>1001</v>
      </c>
      <c r="K9" s="199">
        <f>Monthly!K9-(Saturdays!K9+'Sundays &amp; Holidays'!K9)</f>
        <v>2677</v>
      </c>
      <c r="L9" s="197">
        <f>Monthly!L9-(Saturdays!L9+'Sundays &amp; Holidays'!L9)</f>
        <v>4287</v>
      </c>
      <c r="M9" s="195">
        <f>Monthly!M9-(Saturdays!M9+'Sundays &amp; Holidays'!M9)</f>
        <v>9896</v>
      </c>
      <c r="N9" s="200">
        <f>Monthly!N9-(Saturdays!N9+'Sundays &amp; Holidays'!N9)</f>
        <v>14448</v>
      </c>
      <c r="O9" s="201">
        <f>Monthly!O9-(Saturdays!O9+'Sundays &amp; Holidays'!O9)</f>
        <v>20251</v>
      </c>
      <c r="P9" s="195">
        <f>Monthly!P9-(Saturdays!P9+'Sundays &amp; Holidays'!P9)</f>
        <v>7101</v>
      </c>
      <c r="Q9" s="199">
        <f>Monthly!Q9-(Saturdays!Q9+'Sundays &amp; Holidays'!Q9)</f>
        <v>11523</v>
      </c>
      <c r="R9" s="197">
        <f>Monthly!R9-(Saturdays!R9+'Sundays &amp; Holidays'!R9)</f>
        <v>9244</v>
      </c>
      <c r="S9" s="198">
        <f>Monthly!S9-(Saturdays!S9+'Sundays &amp; Holidays'!S9)</f>
        <v>11754</v>
      </c>
      <c r="T9" s="195">
        <f>Monthly!T9-(Saturdays!T9+'Sundays &amp; Holidays'!T9)</f>
        <v>828</v>
      </c>
      <c r="U9" s="199">
        <f>Monthly!U9-(Saturdays!U9+'Sundays &amp; Holidays'!U9)</f>
        <v>5772</v>
      </c>
      <c r="V9" s="197">
        <f>Monthly!V9-(Saturdays!V9+'Sundays &amp; Holidays'!V9)</f>
        <v>4121</v>
      </c>
      <c r="W9" s="198">
        <f>Monthly!W9-(Saturdays!W9+'Sundays &amp; Holidays'!W9)</f>
        <v>14297</v>
      </c>
      <c r="X9" s="195">
        <f>Monthly!X9-(Saturdays!X9+'Sundays &amp; Holidays'!X9)</f>
        <v>8265</v>
      </c>
      <c r="Y9" s="199">
        <f>Monthly!Y9-(Saturdays!Y9+'Sundays &amp; Holidays'!Y9)</f>
        <v>7019</v>
      </c>
      <c r="Z9" s="197">
        <f>Monthly!Z9-(Saturdays!Z9+'Sundays &amp; Holidays'!Z9)</f>
        <v>19712</v>
      </c>
      <c r="AA9" s="195">
        <f>Monthly!AA9-(Saturdays!AA9+'Sundays &amp; Holidays'!AA9)</f>
        <v>12804</v>
      </c>
      <c r="AB9" s="171">
        <f t="shared" ref="AB9:AC30" si="0">+B9+D9+F9+H9+J9+L9+N9+P9+R9+T9+V9+X9+Z9</f>
        <v>153042</v>
      </c>
      <c r="AC9" s="172">
        <f t="shared" si="0"/>
        <v>109431</v>
      </c>
    </row>
    <row r="10" spans="1:29" x14ac:dyDescent="0.2">
      <c r="A10" s="136" t="s">
        <v>19</v>
      </c>
      <c r="B10" s="188">
        <f>Monthly!B10-(Saturdays!B10+'Sundays &amp; Holidays'!B10)</f>
        <v>27905</v>
      </c>
      <c r="C10" s="189">
        <f>Monthly!C10-(Saturdays!C10+'Sundays &amp; Holidays'!C10)</f>
        <v>9324</v>
      </c>
      <c r="D10" s="190">
        <f>Monthly!D10-(Saturdays!D10+'Sundays &amp; Holidays'!D10)</f>
        <v>12944</v>
      </c>
      <c r="E10" s="191">
        <f>Monthly!E10-(Saturdays!E10+'Sundays &amp; Holidays'!E10)</f>
        <v>7660</v>
      </c>
      <c r="F10" s="188">
        <f>Monthly!F10-(Saturdays!F10+'Sundays &amp; Holidays'!F10)</f>
        <v>36300</v>
      </c>
      <c r="G10" s="192">
        <f>Monthly!G10-(Saturdays!G10+'Sundays &amp; Holidays'!G10)</f>
        <v>12164</v>
      </c>
      <c r="H10" s="190">
        <f>Monthly!H10-(Saturdays!H10+'Sundays &amp; Holidays'!H10)</f>
        <v>35031</v>
      </c>
      <c r="I10" s="191">
        <f>Monthly!I10-(Saturdays!I10+'Sundays &amp; Holidays'!I10)</f>
        <v>16255</v>
      </c>
      <c r="J10" s="188">
        <f>Monthly!J10-(Saturdays!J10+'Sundays &amp; Holidays'!J10)</f>
        <v>2187</v>
      </c>
      <c r="K10" s="192">
        <f>Monthly!K10-(Saturdays!K10+'Sundays &amp; Holidays'!K10)</f>
        <v>5867</v>
      </c>
      <c r="L10" s="190">
        <f>Monthly!L10-(Saturdays!L10+'Sundays &amp; Holidays'!L10)</f>
        <v>8205</v>
      </c>
      <c r="M10" s="188">
        <f>Monthly!M10-(Saturdays!M10+'Sundays &amp; Holidays'!M10)</f>
        <v>19458</v>
      </c>
      <c r="N10" s="193">
        <f>Monthly!N10-(Saturdays!N10+'Sundays &amp; Holidays'!N10)</f>
        <v>26047</v>
      </c>
      <c r="O10" s="194">
        <f>Monthly!O10-(Saturdays!O10+'Sundays &amp; Holidays'!O10)</f>
        <v>36315</v>
      </c>
      <c r="P10" s="188">
        <f>Monthly!P10-(Saturdays!P10+'Sundays &amp; Holidays'!P10)</f>
        <v>16668</v>
      </c>
      <c r="Q10" s="192">
        <f>Monthly!Q10-(Saturdays!Q10+'Sundays &amp; Holidays'!Q10)</f>
        <v>18356</v>
      </c>
      <c r="R10" s="190">
        <f>Monthly!R10-(Saturdays!R10+'Sundays &amp; Holidays'!R10)</f>
        <v>20473</v>
      </c>
      <c r="S10" s="191">
        <f>Monthly!S10-(Saturdays!S10+'Sundays &amp; Holidays'!S10)</f>
        <v>19365</v>
      </c>
      <c r="T10" s="188">
        <f>Monthly!T10-(Saturdays!T10+'Sundays &amp; Holidays'!T10)</f>
        <v>2607</v>
      </c>
      <c r="U10" s="192">
        <f>Monthly!U10-(Saturdays!U10+'Sundays &amp; Holidays'!U10)</f>
        <v>9968</v>
      </c>
      <c r="V10" s="190">
        <f>Monthly!V10-(Saturdays!V10+'Sundays &amp; Holidays'!V10)</f>
        <v>8305</v>
      </c>
      <c r="W10" s="191">
        <f>Monthly!W10-(Saturdays!W10+'Sundays &amp; Holidays'!W10)</f>
        <v>25847</v>
      </c>
      <c r="X10" s="188">
        <f>Monthly!X10-(Saturdays!X10+'Sundays &amp; Holidays'!X10)</f>
        <v>13901</v>
      </c>
      <c r="Y10" s="192">
        <f>Monthly!Y10-(Saturdays!Y10+'Sundays &amp; Holidays'!Y10)</f>
        <v>12994</v>
      </c>
      <c r="Z10" s="190">
        <f>Monthly!Z10-(Saturdays!Z10+'Sundays &amp; Holidays'!Z10)</f>
        <v>30639</v>
      </c>
      <c r="AA10" s="188">
        <f>Monthly!AA10-(Saturdays!AA10+'Sundays &amp; Holidays'!AA10)</f>
        <v>23913</v>
      </c>
      <c r="AB10" s="171">
        <f t="shared" si="0"/>
        <v>241212</v>
      </c>
      <c r="AC10" s="172">
        <f t="shared" si="0"/>
        <v>217486</v>
      </c>
    </row>
    <row r="11" spans="1:29" x14ac:dyDescent="0.2">
      <c r="A11" s="145" t="s">
        <v>20</v>
      </c>
      <c r="B11" s="195">
        <f>Monthly!B11-(Saturdays!B11+'Sundays &amp; Holidays'!B11)</f>
        <v>31082</v>
      </c>
      <c r="C11" s="196">
        <f>Monthly!C11-(Saturdays!C11+'Sundays &amp; Holidays'!C11)</f>
        <v>13180</v>
      </c>
      <c r="D11" s="197">
        <f>Monthly!D11-(Saturdays!D11+'Sundays &amp; Holidays'!D11)</f>
        <v>11538</v>
      </c>
      <c r="E11" s="198">
        <f>Monthly!E11-(Saturdays!E11+'Sundays &amp; Holidays'!E11)</f>
        <v>10028</v>
      </c>
      <c r="F11" s="195">
        <f>Monthly!F11-(Saturdays!F11+'Sundays &amp; Holidays'!F11)</f>
        <v>33809</v>
      </c>
      <c r="G11" s="199">
        <f>Monthly!G11-(Saturdays!G11+'Sundays &amp; Holidays'!G11)</f>
        <v>17629</v>
      </c>
      <c r="H11" s="197">
        <f>Monthly!H11-(Saturdays!H11+'Sundays &amp; Holidays'!H11)</f>
        <v>38618</v>
      </c>
      <c r="I11" s="198">
        <f>Monthly!I11-(Saturdays!I11+'Sundays &amp; Holidays'!I11)</f>
        <v>24507</v>
      </c>
      <c r="J11" s="195">
        <f>Monthly!J11-(Saturdays!J11+'Sundays &amp; Holidays'!J11)</f>
        <v>3200</v>
      </c>
      <c r="K11" s="199">
        <f>Monthly!K11-(Saturdays!K11+'Sundays &amp; Holidays'!K11)</f>
        <v>10979</v>
      </c>
      <c r="L11" s="197">
        <f>Monthly!L11-(Saturdays!L11+'Sundays &amp; Holidays'!L11)</f>
        <v>11009</v>
      </c>
      <c r="M11" s="195">
        <f>Monthly!M11-(Saturdays!M11+'Sundays &amp; Holidays'!M11)</f>
        <v>30515</v>
      </c>
      <c r="N11" s="200">
        <f>Monthly!N11-(Saturdays!N11+'Sundays &amp; Holidays'!N11)</f>
        <v>30853</v>
      </c>
      <c r="O11" s="201">
        <f>Monthly!O11-(Saturdays!O11+'Sundays &amp; Holidays'!O11)</f>
        <v>45957</v>
      </c>
      <c r="P11" s="195">
        <f>Monthly!P11-(Saturdays!P11+'Sundays &amp; Holidays'!P11)</f>
        <v>21436</v>
      </c>
      <c r="Q11" s="199">
        <f>Monthly!Q11-(Saturdays!Q11+'Sundays &amp; Holidays'!Q11)</f>
        <v>20534</v>
      </c>
      <c r="R11" s="197">
        <f>Monthly!R11-(Saturdays!R11+'Sundays &amp; Holidays'!R11)</f>
        <v>26725</v>
      </c>
      <c r="S11" s="198">
        <f>Monthly!S11-(Saturdays!S11+'Sundays &amp; Holidays'!S11)</f>
        <v>20703</v>
      </c>
      <c r="T11" s="195">
        <f>Monthly!T11-(Saturdays!T11+'Sundays &amp; Holidays'!T11)</f>
        <v>3686</v>
      </c>
      <c r="U11" s="199">
        <f>Monthly!U11-(Saturdays!U11+'Sundays &amp; Holidays'!U11)</f>
        <v>12243</v>
      </c>
      <c r="V11" s="197">
        <f>Monthly!V11-(Saturdays!V11+'Sundays &amp; Holidays'!V11)</f>
        <v>10653</v>
      </c>
      <c r="W11" s="198">
        <f>Monthly!W11-(Saturdays!W11+'Sundays &amp; Holidays'!W11)</f>
        <v>25332</v>
      </c>
      <c r="X11" s="195">
        <f>Monthly!X11-(Saturdays!X11+'Sundays &amp; Holidays'!X11)</f>
        <v>17957</v>
      </c>
      <c r="Y11" s="199">
        <f>Monthly!Y11-(Saturdays!Y11+'Sundays &amp; Holidays'!Y11)</f>
        <v>16614</v>
      </c>
      <c r="Z11" s="197">
        <f>Monthly!Z11-(Saturdays!Z11+'Sundays &amp; Holidays'!Z11)</f>
        <v>34692</v>
      </c>
      <c r="AA11" s="195">
        <f>Monthly!AA11-(Saturdays!AA11+'Sundays &amp; Holidays'!AA11)</f>
        <v>28819</v>
      </c>
      <c r="AB11" s="171">
        <f t="shared" si="0"/>
        <v>275258</v>
      </c>
      <c r="AC11" s="172">
        <f t="shared" si="0"/>
        <v>277040</v>
      </c>
    </row>
    <row r="12" spans="1:29" x14ac:dyDescent="0.2">
      <c r="A12" s="136" t="s">
        <v>21</v>
      </c>
      <c r="B12" s="188">
        <f>Monthly!B12-(Saturdays!B12+'Sundays &amp; Holidays'!B12)</f>
        <v>26676</v>
      </c>
      <c r="C12" s="189">
        <f>Monthly!C12-(Saturdays!C12+'Sundays &amp; Holidays'!C12)</f>
        <v>12758</v>
      </c>
      <c r="D12" s="190">
        <f>Monthly!D12-(Saturdays!D12+'Sundays &amp; Holidays'!D12)</f>
        <v>8410</v>
      </c>
      <c r="E12" s="191">
        <f>Monthly!E12-(Saturdays!E12+'Sundays &amp; Holidays'!E12)</f>
        <v>9088</v>
      </c>
      <c r="F12" s="188">
        <f>Monthly!F12-(Saturdays!F12+'Sundays &amp; Holidays'!F12)</f>
        <v>30784</v>
      </c>
      <c r="G12" s="192">
        <f>Monthly!G12-(Saturdays!G12+'Sundays &amp; Holidays'!G12)</f>
        <v>14178</v>
      </c>
      <c r="H12" s="190">
        <f>Monthly!H12-(Saturdays!H12+'Sundays &amp; Holidays'!H12)</f>
        <v>34034</v>
      </c>
      <c r="I12" s="191">
        <f>Monthly!I12-(Saturdays!I12+'Sundays &amp; Holidays'!I12)</f>
        <v>22350</v>
      </c>
      <c r="J12" s="188">
        <f>Monthly!J12-(Saturdays!J12+'Sundays &amp; Holidays'!J12)</f>
        <v>2738</v>
      </c>
      <c r="K12" s="192">
        <f>Monthly!K12-(Saturdays!K12+'Sundays &amp; Holidays'!K12)</f>
        <v>9493</v>
      </c>
      <c r="L12" s="190">
        <f>Monthly!L12-(Saturdays!L12+'Sundays &amp; Holidays'!L12)</f>
        <v>9358</v>
      </c>
      <c r="M12" s="188">
        <f>Monthly!M12-(Saturdays!M12+'Sundays &amp; Holidays'!M12)</f>
        <v>27936</v>
      </c>
      <c r="N12" s="193">
        <f>Monthly!N12-(Saturdays!N12+'Sundays &amp; Holidays'!N12)</f>
        <v>26466</v>
      </c>
      <c r="O12" s="194">
        <f>Monthly!O12-(Saturdays!O12+'Sundays &amp; Holidays'!O12)</f>
        <v>41230</v>
      </c>
      <c r="P12" s="188">
        <f>Monthly!P12-(Saturdays!P12+'Sundays &amp; Holidays'!P12)</f>
        <v>16479</v>
      </c>
      <c r="Q12" s="192">
        <f>Monthly!Q12-(Saturdays!Q12+'Sundays &amp; Holidays'!Q12)</f>
        <v>16795</v>
      </c>
      <c r="R12" s="190">
        <f>Monthly!R12-(Saturdays!R12+'Sundays &amp; Holidays'!R12)</f>
        <v>23867</v>
      </c>
      <c r="S12" s="191">
        <f>Monthly!S12-(Saturdays!S12+'Sundays &amp; Holidays'!S12)</f>
        <v>17814</v>
      </c>
      <c r="T12" s="188">
        <f>Monthly!T12-(Saturdays!T12+'Sundays &amp; Holidays'!T12)</f>
        <v>2796</v>
      </c>
      <c r="U12" s="192">
        <f>Monthly!U12-(Saturdays!U12+'Sundays &amp; Holidays'!U12)</f>
        <v>9079</v>
      </c>
      <c r="V12" s="190">
        <f>Monthly!V12-(Saturdays!V12+'Sundays &amp; Holidays'!V12)</f>
        <v>8816</v>
      </c>
      <c r="W12" s="191">
        <f>Monthly!W12-(Saturdays!W12+'Sundays &amp; Holidays'!W12)</f>
        <v>22731</v>
      </c>
      <c r="X12" s="188">
        <f>Monthly!X12-(Saturdays!X12+'Sundays &amp; Holidays'!X12)</f>
        <v>14009</v>
      </c>
      <c r="Y12" s="192">
        <f>Monthly!Y12-(Saturdays!Y12+'Sundays &amp; Holidays'!Y12)</f>
        <v>14269</v>
      </c>
      <c r="Z12" s="190">
        <f>Monthly!Z12-(Saturdays!Z12+'Sundays &amp; Holidays'!Z12)</f>
        <v>30721</v>
      </c>
      <c r="AA12" s="188">
        <f>Monthly!AA12-(Saturdays!AA12+'Sundays &amp; Holidays'!AA12)</f>
        <v>26065</v>
      </c>
      <c r="AB12" s="171">
        <f t="shared" si="0"/>
        <v>235154</v>
      </c>
      <c r="AC12" s="172">
        <f t="shared" si="0"/>
        <v>243786</v>
      </c>
    </row>
    <row r="13" spans="1:29" x14ac:dyDescent="0.2">
      <c r="A13" s="145" t="s">
        <v>22</v>
      </c>
      <c r="B13" s="195">
        <f>Monthly!B13-(Saturdays!B13+'Sundays &amp; Holidays'!B13)</f>
        <v>22090</v>
      </c>
      <c r="C13" s="196">
        <f>Monthly!C13-(Saturdays!C13+'Sundays &amp; Holidays'!C13)</f>
        <v>15058</v>
      </c>
      <c r="D13" s="197">
        <f>Monthly!D13-(Saturdays!D13+'Sundays &amp; Holidays'!D13)</f>
        <v>8276</v>
      </c>
      <c r="E13" s="198">
        <f>Monthly!E13-(Saturdays!E13+'Sundays &amp; Holidays'!E13)</f>
        <v>6979</v>
      </c>
      <c r="F13" s="195">
        <f>Monthly!F13-(Saturdays!F13+'Sundays &amp; Holidays'!F13)</f>
        <v>29985</v>
      </c>
      <c r="G13" s="199">
        <f>Monthly!G13-(Saturdays!G13+'Sundays &amp; Holidays'!G13)</f>
        <v>10387</v>
      </c>
      <c r="H13" s="197">
        <f>Monthly!H13-(Saturdays!H13+'Sundays &amp; Holidays'!H13)</f>
        <v>33395</v>
      </c>
      <c r="I13" s="198">
        <f>Monthly!I13-(Saturdays!I13+'Sundays &amp; Holidays'!I13)</f>
        <v>22226</v>
      </c>
      <c r="J13" s="195">
        <f>Monthly!J13-(Saturdays!J13+'Sundays &amp; Holidays'!J13)</f>
        <v>3618</v>
      </c>
      <c r="K13" s="199">
        <f>Monthly!K13-(Saturdays!K13+'Sundays &amp; Holidays'!K13)</f>
        <v>9200</v>
      </c>
      <c r="L13" s="197">
        <f>Monthly!L13-(Saturdays!L13+'Sundays &amp; Holidays'!L13)</f>
        <v>8822</v>
      </c>
      <c r="M13" s="195">
        <f>Monthly!M13-(Saturdays!M13+'Sundays &amp; Holidays'!M13)</f>
        <v>25967</v>
      </c>
      <c r="N13" s="200">
        <f>Monthly!N13-(Saturdays!N13+'Sundays &amp; Holidays'!N13)</f>
        <v>25265</v>
      </c>
      <c r="O13" s="201">
        <f>Monthly!O13-(Saturdays!O13+'Sundays &amp; Holidays'!O13)</f>
        <v>40503</v>
      </c>
      <c r="P13" s="195">
        <f>Monthly!P13-(Saturdays!P13+'Sundays &amp; Holidays'!P13)</f>
        <v>14123</v>
      </c>
      <c r="Q13" s="199">
        <f>Monthly!Q13-(Saturdays!Q13+'Sundays &amp; Holidays'!Q13)</f>
        <v>13462</v>
      </c>
      <c r="R13" s="197">
        <f>Monthly!R13-(Saturdays!R13+'Sundays &amp; Holidays'!R13)</f>
        <v>22423</v>
      </c>
      <c r="S13" s="198">
        <f>Monthly!S13-(Saturdays!S13+'Sundays &amp; Holidays'!S13)</f>
        <v>17294</v>
      </c>
      <c r="T13" s="195">
        <f>Monthly!T13-(Saturdays!T13+'Sundays &amp; Holidays'!T13)</f>
        <v>2858</v>
      </c>
      <c r="U13" s="199">
        <f>Monthly!U13-(Saturdays!U13+'Sundays &amp; Holidays'!U13)</f>
        <v>5940</v>
      </c>
      <c r="V13" s="197">
        <f>Monthly!V13-(Saturdays!V13+'Sundays &amp; Holidays'!V13)</f>
        <v>7879</v>
      </c>
      <c r="W13" s="198">
        <f>Monthly!W13-(Saturdays!W13+'Sundays &amp; Holidays'!W13)</f>
        <v>25030</v>
      </c>
      <c r="X13" s="195">
        <f>Monthly!X13-(Saturdays!X13+'Sundays &amp; Holidays'!X13)</f>
        <v>11685</v>
      </c>
      <c r="Y13" s="199">
        <f>Monthly!Y13-(Saturdays!Y13+'Sundays &amp; Holidays'!Y13)</f>
        <v>9390</v>
      </c>
      <c r="Z13" s="197">
        <f>Monthly!Z13-(Saturdays!Z13+'Sundays &amp; Holidays'!Z13)</f>
        <v>29394</v>
      </c>
      <c r="AA13" s="195">
        <f>Monthly!AA13-(Saturdays!AA13+'Sundays &amp; Holidays'!AA13)</f>
        <v>25622</v>
      </c>
      <c r="AB13" s="171">
        <f t="shared" si="0"/>
        <v>219813</v>
      </c>
      <c r="AC13" s="172">
        <f t="shared" si="0"/>
        <v>227058</v>
      </c>
    </row>
    <row r="14" spans="1:29" x14ac:dyDescent="0.2">
      <c r="A14" s="136" t="s">
        <v>23</v>
      </c>
      <c r="B14" s="188">
        <f>Monthly!B14-(Saturdays!B14+'Sundays &amp; Holidays'!B14)</f>
        <v>15043</v>
      </c>
      <c r="C14" s="189">
        <f>Monthly!C14-(Saturdays!C14+'Sundays &amp; Holidays'!C14)</f>
        <v>13861</v>
      </c>
      <c r="D14" s="190">
        <f>Monthly!D14-(Saturdays!D14+'Sundays &amp; Holidays'!D14)</f>
        <v>6199</v>
      </c>
      <c r="E14" s="191">
        <f>Monthly!E14-(Saturdays!E14+'Sundays &amp; Holidays'!E14)</f>
        <v>6248</v>
      </c>
      <c r="F14" s="188">
        <f>Monthly!F14-(Saturdays!F14+'Sundays &amp; Holidays'!F14)</f>
        <v>21265</v>
      </c>
      <c r="G14" s="192">
        <f>Monthly!G14-(Saturdays!G14+'Sundays &amp; Holidays'!G14)</f>
        <v>9878</v>
      </c>
      <c r="H14" s="190">
        <f>Monthly!H14-(Saturdays!H14+'Sundays &amp; Holidays'!H14)</f>
        <v>24935</v>
      </c>
      <c r="I14" s="191">
        <f>Monthly!I14-(Saturdays!I14+'Sundays &amp; Holidays'!I14)</f>
        <v>19319</v>
      </c>
      <c r="J14" s="188">
        <f>Monthly!J14-(Saturdays!J14+'Sundays &amp; Holidays'!J14)</f>
        <v>3611</v>
      </c>
      <c r="K14" s="192">
        <f>Monthly!K14-(Saturdays!K14+'Sundays &amp; Holidays'!K14)</f>
        <v>7164</v>
      </c>
      <c r="L14" s="190">
        <f>Monthly!L14-(Saturdays!L14+'Sundays &amp; Holidays'!L14)</f>
        <v>8378</v>
      </c>
      <c r="M14" s="188">
        <f>Monthly!M14-(Saturdays!M14+'Sundays &amp; Holidays'!M14)</f>
        <v>18049</v>
      </c>
      <c r="N14" s="193">
        <f>Monthly!N14-(Saturdays!N14+'Sundays &amp; Holidays'!N14)</f>
        <v>20621</v>
      </c>
      <c r="O14" s="194">
        <f>Monthly!O14-(Saturdays!O14+'Sundays &amp; Holidays'!O14)</f>
        <v>27336</v>
      </c>
      <c r="P14" s="188">
        <f>Monthly!P14-(Saturdays!P14+'Sundays &amp; Holidays'!P14)</f>
        <v>11216</v>
      </c>
      <c r="Q14" s="192">
        <f>Monthly!Q14-(Saturdays!Q14+'Sundays &amp; Holidays'!Q14)</f>
        <v>10854</v>
      </c>
      <c r="R14" s="190">
        <f>Monthly!R14-(Saturdays!R14+'Sundays &amp; Holidays'!R14)</f>
        <v>16470</v>
      </c>
      <c r="S14" s="191">
        <f>Monthly!S14-(Saturdays!S14+'Sundays &amp; Holidays'!S14)</f>
        <v>15430</v>
      </c>
      <c r="T14" s="188">
        <f>Monthly!T14-(Saturdays!T14+'Sundays &amp; Holidays'!T14)</f>
        <v>2655</v>
      </c>
      <c r="U14" s="192">
        <f>Monthly!U14-(Saturdays!U14+'Sundays &amp; Holidays'!U14)</f>
        <v>4378</v>
      </c>
      <c r="V14" s="190">
        <f>Monthly!V14-(Saturdays!V14+'Sundays &amp; Holidays'!V14)</f>
        <v>7482</v>
      </c>
      <c r="W14" s="191">
        <f>Monthly!W14-(Saturdays!W14+'Sundays &amp; Holidays'!W14)</f>
        <v>18557</v>
      </c>
      <c r="X14" s="188">
        <f>Monthly!X14-(Saturdays!X14+'Sundays &amp; Holidays'!X14)</f>
        <v>9771</v>
      </c>
      <c r="Y14" s="192">
        <f>Monthly!Y14-(Saturdays!Y14+'Sundays &amp; Holidays'!Y14)</f>
        <v>6662</v>
      </c>
      <c r="Z14" s="190">
        <f>Monthly!Z14-(Saturdays!Z14+'Sundays &amp; Holidays'!Z14)</f>
        <v>24807</v>
      </c>
      <c r="AA14" s="188">
        <f>Monthly!AA14-(Saturdays!AA14+'Sundays &amp; Holidays'!AA14)</f>
        <v>25846</v>
      </c>
      <c r="AB14" s="171">
        <f t="shared" si="0"/>
        <v>172453</v>
      </c>
      <c r="AC14" s="172">
        <f t="shared" si="0"/>
        <v>183582</v>
      </c>
    </row>
    <row r="15" spans="1:29" x14ac:dyDescent="0.2">
      <c r="A15" s="145" t="s">
        <v>24</v>
      </c>
      <c r="B15" s="202">
        <f>Monthly!B15-(Saturdays!B15+'Sundays &amp; Holidays'!B15)</f>
        <v>12602</v>
      </c>
      <c r="C15" s="196">
        <f>Monthly!C15-(Saturdays!C15+'Sundays &amp; Holidays'!C15)</f>
        <v>12701</v>
      </c>
      <c r="D15" s="197">
        <f>Monthly!D15-(Saturdays!D15+'Sundays &amp; Holidays'!D15)</f>
        <v>5953</v>
      </c>
      <c r="E15" s="198">
        <f>Monthly!E15-(Saturdays!E15+'Sundays &amp; Holidays'!E15)</f>
        <v>6226</v>
      </c>
      <c r="F15" s="195">
        <f>Monthly!F15-(Saturdays!F15+'Sundays &amp; Holidays'!F15)</f>
        <v>17518</v>
      </c>
      <c r="G15" s="199">
        <f>Monthly!G15-(Saturdays!G15+'Sundays &amp; Holidays'!G15)</f>
        <v>10595</v>
      </c>
      <c r="H15" s="197">
        <f>Monthly!H15-(Saturdays!H15+'Sundays &amp; Holidays'!H15)</f>
        <v>21560</v>
      </c>
      <c r="I15" s="198">
        <f>Monthly!I15-(Saturdays!I15+'Sundays &amp; Holidays'!I15)</f>
        <v>19889</v>
      </c>
      <c r="J15" s="195">
        <f>Monthly!J15-(Saturdays!J15+'Sundays &amp; Holidays'!J15)</f>
        <v>3700</v>
      </c>
      <c r="K15" s="199">
        <f>Monthly!K15-(Saturdays!K15+'Sundays &amp; Holidays'!K15)</f>
        <v>4551</v>
      </c>
      <c r="L15" s="197">
        <f>Monthly!L15-(Saturdays!L15+'Sundays &amp; Holidays'!L15)</f>
        <v>9284</v>
      </c>
      <c r="M15" s="195">
        <f>Monthly!M15-(Saturdays!M15+'Sundays &amp; Holidays'!M15)</f>
        <v>13943</v>
      </c>
      <c r="N15" s="200">
        <f>Monthly!N15-(Saturdays!N15+'Sundays &amp; Holidays'!N15)</f>
        <v>19285</v>
      </c>
      <c r="O15" s="203">
        <f>Monthly!O15-(Saturdays!O15+'Sundays &amp; Holidays'!O15)</f>
        <v>22591</v>
      </c>
      <c r="P15" s="195">
        <f>Monthly!P15-(Saturdays!P15+'Sundays &amp; Holidays'!P15)</f>
        <v>10090</v>
      </c>
      <c r="Q15" s="199">
        <f>Monthly!Q15-(Saturdays!Q15+'Sundays &amp; Holidays'!Q15)</f>
        <v>9567</v>
      </c>
      <c r="R15" s="197">
        <f>Monthly!R15-(Saturdays!R15+'Sundays &amp; Holidays'!R15)</f>
        <v>14435</v>
      </c>
      <c r="S15" s="198">
        <f>Monthly!S15-(Saturdays!S15+'Sundays &amp; Holidays'!S15)</f>
        <v>13827</v>
      </c>
      <c r="T15" s="195">
        <f>Monthly!T15-(Saturdays!T15+'Sundays &amp; Holidays'!T15)</f>
        <v>3215</v>
      </c>
      <c r="U15" s="199">
        <f>Monthly!U15-(Saturdays!U15+'Sundays &amp; Holidays'!U15)</f>
        <v>3770</v>
      </c>
      <c r="V15" s="197">
        <f>Monthly!V15-(Saturdays!V15+'Sundays &amp; Holidays'!V15)</f>
        <v>8424</v>
      </c>
      <c r="W15" s="204">
        <f>Monthly!W15-(Saturdays!W15+'Sundays &amp; Holidays'!W15)</f>
        <v>14187</v>
      </c>
      <c r="X15" s="195">
        <f>Monthly!X15-(Saturdays!X15+'Sundays &amp; Holidays'!X15)</f>
        <v>9543</v>
      </c>
      <c r="Y15" s="199">
        <f>Monthly!Y15-(Saturdays!Y15+'Sundays &amp; Holidays'!Y15)</f>
        <v>5671</v>
      </c>
      <c r="Z15" s="197">
        <f>Monthly!Z15-(Saturdays!Z15+'Sundays &amp; Holidays'!Z15)</f>
        <v>23169</v>
      </c>
      <c r="AA15" s="195">
        <f>Monthly!AA15-(Saturdays!AA15+'Sundays &amp; Holidays'!AA15)</f>
        <v>26018</v>
      </c>
      <c r="AB15" s="171">
        <f t="shared" si="0"/>
        <v>158778</v>
      </c>
      <c r="AC15" s="172">
        <f t="shared" si="0"/>
        <v>163536</v>
      </c>
    </row>
    <row r="16" spans="1:29" x14ac:dyDescent="0.2">
      <c r="A16" s="136" t="s">
        <v>25</v>
      </c>
      <c r="B16" s="205">
        <f>Monthly!B16-(Saturdays!B16+'Sundays &amp; Holidays'!B16)</f>
        <v>11625</v>
      </c>
      <c r="C16" s="189">
        <f>Monthly!C16-(Saturdays!C16+'Sundays &amp; Holidays'!C16)</f>
        <v>12703</v>
      </c>
      <c r="D16" s="190">
        <f>Monthly!D16-(Saturdays!D16+'Sundays &amp; Holidays'!D16)</f>
        <v>5519</v>
      </c>
      <c r="E16" s="191">
        <f>Monthly!E16-(Saturdays!E16+'Sundays &amp; Holidays'!E16)</f>
        <v>5914</v>
      </c>
      <c r="F16" s="188">
        <f>Monthly!F16-(Saturdays!F16+'Sundays &amp; Holidays'!F16)</f>
        <v>14524</v>
      </c>
      <c r="G16" s="192">
        <f>Monthly!G16-(Saturdays!G16+'Sundays &amp; Holidays'!G16)</f>
        <v>10477</v>
      </c>
      <c r="H16" s="190">
        <f>Monthly!H16-(Saturdays!H16+'Sundays &amp; Holidays'!H16)</f>
        <v>19678</v>
      </c>
      <c r="I16" s="191">
        <f>Monthly!I16-(Saturdays!I16+'Sundays &amp; Holidays'!I16)</f>
        <v>19714</v>
      </c>
      <c r="J16" s="188">
        <f>Monthly!J16-(Saturdays!J16+'Sundays &amp; Holidays'!J16)</f>
        <v>3517</v>
      </c>
      <c r="K16" s="189">
        <f>Monthly!K16-(Saturdays!K16+'Sundays &amp; Holidays'!K16)</f>
        <v>3579</v>
      </c>
      <c r="L16" s="190">
        <f>Monthly!L16-(Saturdays!L16+'Sundays &amp; Holidays'!L16)</f>
        <v>9066</v>
      </c>
      <c r="M16" s="188">
        <f>Monthly!M16-(Saturdays!M16+'Sundays &amp; Holidays'!M16)</f>
        <v>10867</v>
      </c>
      <c r="N16" s="193">
        <f>Monthly!N16-(Saturdays!N16+'Sundays &amp; Holidays'!N16)</f>
        <v>18111</v>
      </c>
      <c r="O16" s="206">
        <f>Monthly!O16-(Saturdays!O16+'Sundays &amp; Holidays'!O16)</f>
        <v>19682</v>
      </c>
      <c r="P16" s="188">
        <f>Monthly!P16-(Saturdays!P16+'Sundays &amp; Holidays'!P16)</f>
        <v>8968</v>
      </c>
      <c r="Q16" s="189">
        <f>Monthly!Q16-(Saturdays!Q16+'Sundays &amp; Holidays'!Q16)</f>
        <v>8873</v>
      </c>
      <c r="R16" s="190">
        <f>Monthly!R16-(Saturdays!R16+'Sundays &amp; Holidays'!R16)</f>
        <v>13544</v>
      </c>
      <c r="S16" s="191">
        <f>Monthly!S16-(Saturdays!S16+'Sundays &amp; Holidays'!S16)</f>
        <v>12908</v>
      </c>
      <c r="T16" s="197">
        <f>Monthly!T16-(Saturdays!T16+'Sundays &amp; Holidays'!T16)</f>
        <v>2897</v>
      </c>
      <c r="U16" s="188">
        <f>Monthly!U16-(Saturdays!U16+'Sundays &amp; Holidays'!U16)</f>
        <v>3152</v>
      </c>
      <c r="V16" s="190">
        <f>Monthly!V16-(Saturdays!V16+'Sundays &amp; Holidays'!V16)</f>
        <v>8633</v>
      </c>
      <c r="W16" s="207">
        <f>Monthly!W16-(Saturdays!W16+'Sundays &amp; Holidays'!W16)</f>
        <v>12422</v>
      </c>
      <c r="X16" s="188">
        <f>Monthly!X16-(Saturdays!X16+'Sundays &amp; Holidays'!X16)</f>
        <v>7559</v>
      </c>
      <c r="Y16" s="192">
        <f>Monthly!Y16-(Saturdays!Y16+'Sundays &amp; Holidays'!Y16)</f>
        <v>4901</v>
      </c>
      <c r="Z16" s="190">
        <f>Monthly!Z16-(Saturdays!Z16+'Sundays &amp; Holidays'!Z16)</f>
        <v>22675</v>
      </c>
      <c r="AA16" s="188">
        <f>Monthly!AA16-(Saturdays!AA16+'Sundays &amp; Holidays'!AA16)</f>
        <v>25817</v>
      </c>
      <c r="AB16" s="171">
        <f t="shared" si="0"/>
        <v>146316</v>
      </c>
      <c r="AC16" s="172">
        <f t="shared" si="0"/>
        <v>151009</v>
      </c>
    </row>
    <row r="17" spans="1:29" x14ac:dyDescent="0.2">
      <c r="A17" s="145" t="s">
        <v>26</v>
      </c>
      <c r="B17" s="202">
        <f>Monthly!B17-(Saturdays!B17+'Sundays &amp; Holidays'!B17)</f>
        <v>10282</v>
      </c>
      <c r="C17" s="196">
        <f>Monthly!C17-(Saturdays!C17+'Sundays &amp; Holidays'!C17)</f>
        <v>11454</v>
      </c>
      <c r="D17" s="197">
        <f>Monthly!D17-(Saturdays!D17+'Sundays &amp; Holidays'!D17)</f>
        <v>5129</v>
      </c>
      <c r="E17" s="198">
        <f>Monthly!E17-(Saturdays!E17+'Sundays &amp; Holidays'!E17)</f>
        <v>5817</v>
      </c>
      <c r="F17" s="195">
        <f>Monthly!F17-(Saturdays!F17+'Sundays &amp; Holidays'!F17)</f>
        <v>11862</v>
      </c>
      <c r="G17" s="199">
        <f>Monthly!G17-(Saturdays!G17+'Sundays &amp; Holidays'!G17)</f>
        <v>10143</v>
      </c>
      <c r="H17" s="197">
        <f>Monthly!H17-(Saturdays!H17+'Sundays &amp; Holidays'!H17)</f>
        <v>18646</v>
      </c>
      <c r="I17" s="198">
        <f>Monthly!I17-(Saturdays!I17+'Sundays &amp; Holidays'!I17)</f>
        <v>18320</v>
      </c>
      <c r="J17" s="195">
        <f>Monthly!J17-(Saturdays!J17+'Sundays &amp; Holidays'!J17)</f>
        <v>3590</v>
      </c>
      <c r="K17" s="196">
        <f>Monthly!K17-(Saturdays!K17+'Sundays &amp; Holidays'!K17)</f>
        <v>3100</v>
      </c>
      <c r="L17" s="197">
        <f>Monthly!L17-(Saturdays!L17+'Sundays &amp; Holidays'!L17)</f>
        <v>9117</v>
      </c>
      <c r="M17" s="195">
        <f>Monthly!M17-(Saturdays!M17+'Sundays &amp; Holidays'!M17)</f>
        <v>9039</v>
      </c>
      <c r="N17" s="200">
        <f>Monthly!N17-(Saturdays!N17+'Sundays &amp; Holidays'!N17)</f>
        <v>18159</v>
      </c>
      <c r="O17" s="203">
        <f>Monthly!O17-(Saturdays!O17+'Sundays &amp; Holidays'!O17)</f>
        <v>17198</v>
      </c>
      <c r="P17" s="195">
        <f>Monthly!P17-(Saturdays!P17+'Sundays &amp; Holidays'!P17)</f>
        <v>8757</v>
      </c>
      <c r="Q17" s="196">
        <f>Monthly!Q17-(Saturdays!Q17+'Sundays &amp; Holidays'!Q17)</f>
        <v>8252</v>
      </c>
      <c r="R17" s="197">
        <f>Monthly!R17-(Saturdays!R17+'Sundays &amp; Holidays'!R17)</f>
        <v>13151</v>
      </c>
      <c r="S17" s="198">
        <f>Monthly!S17-(Saturdays!S17+'Sundays &amp; Holidays'!S17)</f>
        <v>12300</v>
      </c>
      <c r="T17" s="195">
        <f>Monthly!T17-(Saturdays!T17+'Sundays &amp; Holidays'!T17)</f>
        <v>2314</v>
      </c>
      <c r="U17" s="199">
        <f>Monthly!U17-(Saturdays!U17+'Sundays &amp; Holidays'!U17)</f>
        <v>3159</v>
      </c>
      <c r="V17" s="197">
        <f>Monthly!V17-(Saturdays!V17+'Sundays &amp; Holidays'!V17)</f>
        <v>9087</v>
      </c>
      <c r="W17" s="204">
        <f>Monthly!W17-(Saturdays!W17+'Sundays &amp; Holidays'!W17)</f>
        <v>10746</v>
      </c>
      <c r="X17" s="195">
        <f>Monthly!X17-(Saturdays!X17+'Sundays &amp; Holidays'!X17)</f>
        <v>7035</v>
      </c>
      <c r="Y17" s="199">
        <f>Monthly!Y17-(Saturdays!Y17+'Sundays &amp; Holidays'!Y17)</f>
        <v>4464</v>
      </c>
      <c r="Z17" s="197">
        <f>Monthly!Z17-(Saturdays!Z17+'Sundays &amp; Holidays'!Z17)</f>
        <v>21535</v>
      </c>
      <c r="AA17" s="195">
        <f>Monthly!AA17-(Saturdays!AA17+'Sundays &amp; Holidays'!AA17)</f>
        <v>24159</v>
      </c>
      <c r="AB17" s="171">
        <f t="shared" si="0"/>
        <v>138664</v>
      </c>
      <c r="AC17" s="172">
        <f t="shared" si="0"/>
        <v>138151</v>
      </c>
    </row>
    <row r="18" spans="1:29" x14ac:dyDescent="0.2">
      <c r="A18" s="136" t="s">
        <v>27</v>
      </c>
      <c r="B18" s="205">
        <f>Monthly!B18-(Saturdays!B18+'Sundays &amp; Holidays'!B18)</f>
        <v>9710</v>
      </c>
      <c r="C18" s="189">
        <f>Monthly!C18-(Saturdays!C18+'Sundays &amp; Holidays'!C18)</f>
        <v>13942</v>
      </c>
      <c r="D18" s="190">
        <f>Monthly!D18-(Saturdays!D18+'Sundays &amp; Holidays'!D18)</f>
        <v>5554</v>
      </c>
      <c r="E18" s="191">
        <f>Monthly!E18-(Saturdays!E18+'Sundays &amp; Holidays'!E18)</f>
        <v>5820</v>
      </c>
      <c r="F18" s="188">
        <f>Monthly!F18-(Saturdays!F18+'Sundays &amp; Holidays'!F18)</f>
        <v>11247</v>
      </c>
      <c r="G18" s="192">
        <f>Monthly!G18-(Saturdays!G18+'Sundays &amp; Holidays'!G18)</f>
        <v>12954</v>
      </c>
      <c r="H18" s="190">
        <f>Monthly!H18-(Saturdays!H18+'Sundays &amp; Holidays'!H18)</f>
        <v>18209</v>
      </c>
      <c r="I18" s="191">
        <f>Monthly!I18-(Saturdays!I18+'Sundays &amp; Holidays'!I18)</f>
        <v>21583</v>
      </c>
      <c r="J18" s="188">
        <f>Monthly!J18-(Saturdays!J18+'Sundays &amp; Holidays'!J18)</f>
        <v>4079</v>
      </c>
      <c r="K18" s="189">
        <f>Monthly!K18-(Saturdays!K18+'Sundays &amp; Holidays'!K18)</f>
        <v>2753</v>
      </c>
      <c r="L18" s="190">
        <f>Monthly!L18-(Saturdays!L18+'Sundays &amp; Holidays'!L18)</f>
        <v>10986</v>
      </c>
      <c r="M18" s="188">
        <f>Monthly!M18-(Saturdays!M18+'Sundays &amp; Holidays'!M18)</f>
        <v>8128</v>
      </c>
      <c r="N18" s="193">
        <f>Monthly!N18-(Saturdays!N18+'Sundays &amp; Holidays'!N18)</f>
        <v>20806</v>
      </c>
      <c r="O18" s="206">
        <f>Monthly!O18-(Saturdays!O18+'Sundays &amp; Holidays'!O18)</f>
        <v>16562</v>
      </c>
      <c r="P18" s="188">
        <f>Monthly!P18-(Saturdays!P18+'Sundays &amp; Holidays'!P18)</f>
        <v>10423</v>
      </c>
      <c r="Q18" s="189">
        <f>Monthly!Q18-(Saturdays!Q18+'Sundays &amp; Holidays'!Q18)</f>
        <v>8137</v>
      </c>
      <c r="R18" s="190">
        <f>Monthly!R18-(Saturdays!R18+'Sundays &amp; Holidays'!R18)</f>
        <v>13185</v>
      </c>
      <c r="S18" s="191">
        <f>Monthly!S18-(Saturdays!S18+'Sundays &amp; Holidays'!S18)</f>
        <v>12762</v>
      </c>
      <c r="T18" s="188">
        <f>Monthly!T18-(Saturdays!T18+'Sundays &amp; Holidays'!T18)</f>
        <v>3074</v>
      </c>
      <c r="U18" s="192">
        <f>Monthly!U18-(Saturdays!U18+'Sundays &amp; Holidays'!U18)</f>
        <v>2631</v>
      </c>
      <c r="V18" s="190">
        <f>Monthly!V18-(Saturdays!V18+'Sundays &amp; Holidays'!V18)</f>
        <v>10863</v>
      </c>
      <c r="W18" s="207">
        <f>Monthly!W18-(Saturdays!W18+'Sundays &amp; Holidays'!W18)</f>
        <v>10238</v>
      </c>
      <c r="X18" s="188">
        <f>Monthly!X18-(Saturdays!X18+'Sundays &amp; Holidays'!X18)</f>
        <v>7731</v>
      </c>
      <c r="Y18" s="192">
        <f>Monthly!Y18-(Saturdays!Y18+'Sundays &amp; Holidays'!Y18)</f>
        <v>3856</v>
      </c>
      <c r="Z18" s="190">
        <f>Monthly!Z18-(Saturdays!Z18+'Sundays &amp; Holidays'!Z18)</f>
        <v>21254</v>
      </c>
      <c r="AA18" s="188">
        <f>Monthly!AA18-(Saturdays!AA18+'Sundays &amp; Holidays'!AA18)</f>
        <v>24121</v>
      </c>
      <c r="AB18" s="171">
        <f t="shared" si="0"/>
        <v>147121</v>
      </c>
      <c r="AC18" s="172">
        <f t="shared" si="0"/>
        <v>143487</v>
      </c>
    </row>
    <row r="19" spans="1:29" x14ac:dyDescent="0.2">
      <c r="A19" s="145" t="s">
        <v>28</v>
      </c>
      <c r="B19" s="202">
        <f>Monthly!B19-(Saturdays!B19+'Sundays &amp; Holidays'!B19)</f>
        <v>9655</v>
      </c>
      <c r="C19" s="196">
        <f>Monthly!C19-(Saturdays!C19+'Sundays &amp; Holidays'!C19)</f>
        <v>17456</v>
      </c>
      <c r="D19" s="197">
        <f>Monthly!D19-(Saturdays!D19+'Sundays &amp; Holidays'!D19)</f>
        <v>6166</v>
      </c>
      <c r="E19" s="198">
        <f>Monthly!E19-(Saturdays!E19+'Sundays &amp; Holidays'!E19)</f>
        <v>6374</v>
      </c>
      <c r="F19" s="195">
        <f>Monthly!F19-(Saturdays!F19+'Sundays &amp; Holidays'!F19)</f>
        <v>11315</v>
      </c>
      <c r="G19" s="199">
        <f>Monthly!G19-(Saturdays!G19+'Sundays &amp; Holidays'!G19)</f>
        <v>18865</v>
      </c>
      <c r="H19" s="197">
        <f>Monthly!H19-(Saturdays!H19+'Sundays &amp; Holidays'!H19)</f>
        <v>19701</v>
      </c>
      <c r="I19" s="198">
        <f>Monthly!I19-(Saturdays!I19+'Sundays &amp; Holidays'!I19)</f>
        <v>25586</v>
      </c>
      <c r="J19" s="195">
        <f>Monthly!J19-(Saturdays!J19+'Sundays &amp; Holidays'!J19)</f>
        <v>4930</v>
      </c>
      <c r="K19" s="196">
        <f>Monthly!K19-(Saturdays!K19+'Sundays &amp; Holidays'!K19)</f>
        <v>2208</v>
      </c>
      <c r="L19" s="197">
        <f>Monthly!L19-(Saturdays!L19+'Sundays &amp; Holidays'!L19)</f>
        <v>16252</v>
      </c>
      <c r="M19" s="195">
        <f>Monthly!M19-(Saturdays!M19+'Sundays &amp; Holidays'!M19)</f>
        <v>7838</v>
      </c>
      <c r="N19" s="200">
        <f>Monthly!N19-(Saturdays!N19+'Sundays &amp; Holidays'!N19)</f>
        <v>25913</v>
      </c>
      <c r="O19" s="203">
        <f>Monthly!O19-(Saturdays!O19+'Sundays &amp; Holidays'!O19)</f>
        <v>17478</v>
      </c>
      <c r="P19" s="195">
        <f>Monthly!P19-(Saturdays!P19+'Sundays &amp; Holidays'!P19)</f>
        <v>12040</v>
      </c>
      <c r="Q19" s="196">
        <f>Monthly!Q19-(Saturdays!Q19+'Sundays &amp; Holidays'!Q19)</f>
        <v>8747</v>
      </c>
      <c r="R19" s="197">
        <f>Monthly!R19-(Saturdays!R19+'Sundays &amp; Holidays'!R19)</f>
        <v>14217</v>
      </c>
      <c r="S19" s="198">
        <f>Monthly!S19-(Saturdays!S19+'Sundays &amp; Holidays'!S19)</f>
        <v>15299</v>
      </c>
      <c r="T19" s="195">
        <f>Monthly!T19-(Saturdays!T19+'Sundays &amp; Holidays'!T19)</f>
        <v>4708</v>
      </c>
      <c r="U19" s="199">
        <f>Monthly!U19-(Saturdays!U19+'Sundays &amp; Holidays'!U19)</f>
        <v>1770</v>
      </c>
      <c r="V19" s="197">
        <f>Monthly!V19-(Saturdays!V19+'Sundays &amp; Holidays'!V19)</f>
        <v>15000</v>
      </c>
      <c r="W19" s="204">
        <f>Monthly!W19-(Saturdays!W19+'Sundays &amp; Holidays'!W19)</f>
        <v>10892</v>
      </c>
      <c r="X19" s="195">
        <f>Monthly!X19-(Saturdays!X19+'Sundays &amp; Holidays'!X19)</f>
        <v>10180</v>
      </c>
      <c r="Y19" s="199">
        <f>Monthly!Y19-(Saturdays!Y19+'Sundays &amp; Holidays'!Y19)</f>
        <v>4098</v>
      </c>
      <c r="Z19" s="197">
        <f>Monthly!Z19-(Saturdays!Z19+'Sundays &amp; Holidays'!Z19)</f>
        <v>23690</v>
      </c>
      <c r="AA19" s="195">
        <f>Monthly!AA19-(Saturdays!AA19+'Sundays &amp; Holidays'!AA19)</f>
        <v>27160</v>
      </c>
      <c r="AB19" s="171">
        <f t="shared" si="0"/>
        <v>173767</v>
      </c>
      <c r="AC19" s="172">
        <f t="shared" si="0"/>
        <v>163771</v>
      </c>
    </row>
    <row r="20" spans="1:29" x14ac:dyDescent="0.2">
      <c r="A20" s="136" t="s">
        <v>29</v>
      </c>
      <c r="B20" s="205">
        <f>Monthly!B20-(Saturdays!B20+'Sundays &amp; Holidays'!B20)</f>
        <v>11823</v>
      </c>
      <c r="C20" s="189">
        <f>Monthly!C20-(Saturdays!C20+'Sundays &amp; Holidays'!C20)</f>
        <v>23380</v>
      </c>
      <c r="D20" s="190">
        <f>Monthly!D20-(Saturdays!D20+'Sundays &amp; Holidays'!D20)</f>
        <v>10165</v>
      </c>
      <c r="E20" s="191">
        <f>Monthly!E20-(Saturdays!E20+'Sundays &amp; Holidays'!E20)</f>
        <v>7826</v>
      </c>
      <c r="F20" s="188">
        <f>Monthly!F20-(Saturdays!F20+'Sundays &amp; Holidays'!F20)</f>
        <v>15308</v>
      </c>
      <c r="G20" s="192">
        <f>Monthly!G20-(Saturdays!G20+'Sundays &amp; Holidays'!G20)</f>
        <v>28673</v>
      </c>
      <c r="H20" s="190">
        <f>Monthly!H20-(Saturdays!H20+'Sundays &amp; Holidays'!H20)</f>
        <v>21860</v>
      </c>
      <c r="I20" s="191">
        <f>Monthly!I20-(Saturdays!I20+'Sundays &amp; Holidays'!I20)</f>
        <v>33787</v>
      </c>
      <c r="J20" s="188">
        <f>Monthly!J20-(Saturdays!J20+'Sundays &amp; Holidays'!J20)</f>
        <v>7391</v>
      </c>
      <c r="K20" s="189">
        <f>Monthly!K20-(Saturdays!K20+'Sundays &amp; Holidays'!K20)</f>
        <v>2201</v>
      </c>
      <c r="L20" s="190">
        <f>Monthly!L20-(Saturdays!L20+'Sundays &amp; Holidays'!L20)</f>
        <v>20594</v>
      </c>
      <c r="M20" s="188">
        <f>Monthly!M20-(Saturdays!M20+'Sundays &amp; Holidays'!M20)</f>
        <v>7451</v>
      </c>
      <c r="N20" s="193">
        <f>Monthly!N20-(Saturdays!N20+'Sundays &amp; Holidays'!N20)</f>
        <v>33559</v>
      </c>
      <c r="O20" s="206">
        <f>Monthly!O20-(Saturdays!O20+'Sundays &amp; Holidays'!O20)</f>
        <v>21470</v>
      </c>
      <c r="P20" s="188">
        <f>Monthly!P20-(Saturdays!P20+'Sundays &amp; Holidays'!P20)</f>
        <v>16560</v>
      </c>
      <c r="Q20" s="189">
        <f>Monthly!Q20-(Saturdays!Q20+'Sundays &amp; Holidays'!Q20)</f>
        <v>11627</v>
      </c>
      <c r="R20" s="190">
        <f>Monthly!R20-(Saturdays!R20+'Sundays &amp; Holidays'!R20)</f>
        <v>19948</v>
      </c>
      <c r="S20" s="191">
        <f>Monthly!S20-(Saturdays!S20+'Sundays &amp; Holidays'!S20)</f>
        <v>20748</v>
      </c>
      <c r="T20" s="188">
        <f>Monthly!T20-(Saturdays!T20+'Sundays &amp; Holidays'!T20)</f>
        <v>9165</v>
      </c>
      <c r="U20" s="192">
        <f>Monthly!U20-(Saturdays!U20+'Sundays &amp; Holidays'!U20)</f>
        <v>1644</v>
      </c>
      <c r="V20" s="190">
        <f>Monthly!V20-(Saturdays!V20+'Sundays &amp; Holidays'!V20)</f>
        <v>24329</v>
      </c>
      <c r="W20" s="207">
        <f>Monthly!W20-(Saturdays!W20+'Sundays &amp; Holidays'!W20)</f>
        <v>12638</v>
      </c>
      <c r="X20" s="188">
        <f>Monthly!X20-(Saturdays!X20+'Sundays &amp; Holidays'!X20)</f>
        <v>16327</v>
      </c>
      <c r="Y20" s="192">
        <f>Monthly!Y20-(Saturdays!Y20+'Sundays &amp; Holidays'!Y20)</f>
        <v>4617</v>
      </c>
      <c r="Z20" s="190">
        <f>Monthly!Z20-(Saturdays!Z20+'Sundays &amp; Holidays'!Z20)</f>
        <v>27912</v>
      </c>
      <c r="AA20" s="188">
        <f>Monthly!AA20-(Saturdays!AA20+'Sundays &amp; Holidays'!AA20)</f>
        <v>32354</v>
      </c>
      <c r="AB20" s="171">
        <f t="shared" si="0"/>
        <v>234941</v>
      </c>
      <c r="AC20" s="172">
        <f t="shared" si="0"/>
        <v>208416</v>
      </c>
    </row>
    <row r="21" spans="1:29" x14ac:dyDescent="0.2">
      <c r="A21" s="145" t="s">
        <v>30</v>
      </c>
      <c r="B21" s="202">
        <f>Monthly!B21-(Saturdays!B21+'Sundays &amp; Holidays'!B21)</f>
        <v>15662</v>
      </c>
      <c r="C21" s="196">
        <f>Monthly!C21-(Saturdays!C21+'Sundays &amp; Holidays'!C21)</f>
        <v>32304</v>
      </c>
      <c r="D21" s="197">
        <f>Monthly!D21-(Saturdays!D21+'Sundays &amp; Holidays'!D21)</f>
        <v>11037</v>
      </c>
      <c r="E21" s="198">
        <f>Monthly!E21-(Saturdays!E21+'Sundays &amp; Holidays'!E21)</f>
        <v>9771</v>
      </c>
      <c r="F21" s="195">
        <f>Monthly!F21-(Saturdays!F21+'Sundays &amp; Holidays'!F21)</f>
        <v>15590</v>
      </c>
      <c r="G21" s="199">
        <f>Monthly!G21-(Saturdays!G21+'Sundays &amp; Holidays'!G21)</f>
        <v>37159</v>
      </c>
      <c r="H21" s="197">
        <f>Monthly!H21-(Saturdays!H21+'Sundays &amp; Holidays'!H21)</f>
        <v>26153</v>
      </c>
      <c r="I21" s="198">
        <f>Monthly!I21-(Saturdays!I21+'Sundays &amp; Holidays'!I21)</f>
        <v>47351</v>
      </c>
      <c r="J21" s="195">
        <f>Monthly!J21-(Saturdays!J21+'Sundays &amp; Holidays'!J21)</f>
        <v>10606</v>
      </c>
      <c r="K21" s="196">
        <f>Monthly!K21-(Saturdays!K21+'Sundays &amp; Holidays'!K21)</f>
        <v>2745</v>
      </c>
      <c r="L21" s="197">
        <f>Monthly!L21-(Saturdays!L21+'Sundays &amp; Holidays'!L21)</f>
        <v>28768</v>
      </c>
      <c r="M21" s="195">
        <f>Monthly!M21-(Saturdays!M21+'Sundays &amp; Holidays'!M21)</f>
        <v>8713</v>
      </c>
      <c r="N21" s="200">
        <f>Monthly!N21-(Saturdays!N21+'Sundays &amp; Holidays'!N21)</f>
        <v>44254</v>
      </c>
      <c r="O21" s="203">
        <f>Monthly!O21-(Saturdays!O21+'Sundays &amp; Holidays'!O21)</f>
        <v>25660</v>
      </c>
      <c r="P21" s="195">
        <f>Monthly!P21-(Saturdays!P21+'Sundays &amp; Holidays'!P21)</f>
        <v>21030</v>
      </c>
      <c r="Q21" s="196">
        <f>Monthly!Q21-(Saturdays!Q21+'Sundays &amp; Holidays'!Q21)</f>
        <v>16926</v>
      </c>
      <c r="R21" s="197">
        <f>Monthly!R21-(Saturdays!R21+'Sundays &amp; Holidays'!R21)</f>
        <v>19567</v>
      </c>
      <c r="S21" s="198">
        <f>Monthly!S21-(Saturdays!S21+'Sundays &amp; Holidays'!S21)</f>
        <v>27294</v>
      </c>
      <c r="T21" s="195">
        <f>Monthly!T21-(Saturdays!T21+'Sundays &amp; Holidays'!T21)</f>
        <v>9995</v>
      </c>
      <c r="U21" s="199">
        <f>Monthly!U21-(Saturdays!U21+'Sundays &amp; Holidays'!U21)</f>
        <v>2136</v>
      </c>
      <c r="V21" s="197">
        <f>Monthly!V21-(Saturdays!V21+'Sundays &amp; Holidays'!V21)</f>
        <v>26175</v>
      </c>
      <c r="W21" s="204">
        <f>Monthly!W21-(Saturdays!W21+'Sundays &amp; Holidays'!W21)</f>
        <v>14023</v>
      </c>
      <c r="X21" s="195">
        <f>Monthly!X21-(Saturdays!X21+'Sundays &amp; Holidays'!X21)</f>
        <v>21526</v>
      </c>
      <c r="Y21" s="199">
        <f>Monthly!Y21-(Saturdays!Y21+'Sundays &amp; Holidays'!Y21)</f>
        <v>6015</v>
      </c>
      <c r="Z21" s="197">
        <f>Monthly!Z21-(Saturdays!Z21+'Sundays &amp; Holidays'!Z21)</f>
        <v>29486</v>
      </c>
      <c r="AA21" s="195">
        <f>Monthly!AA21-(Saturdays!AA21+'Sundays &amp; Holidays'!AA21)</f>
        <v>40354</v>
      </c>
      <c r="AB21" s="171">
        <f t="shared" si="0"/>
        <v>279849</v>
      </c>
      <c r="AC21" s="172">
        <f t="shared" si="0"/>
        <v>270451</v>
      </c>
    </row>
    <row r="22" spans="1:29" x14ac:dyDescent="0.2">
      <c r="A22" s="136" t="s">
        <v>31</v>
      </c>
      <c r="B22" s="205">
        <f>Monthly!B22-(Saturdays!B22+'Sundays &amp; Holidays'!B22)</f>
        <v>14594</v>
      </c>
      <c r="C22" s="189">
        <f>Monthly!C22-(Saturdays!C22+'Sundays &amp; Holidays'!C22)</f>
        <v>31619</v>
      </c>
      <c r="D22" s="190">
        <f>Monthly!D22-(Saturdays!D22+'Sundays &amp; Holidays'!D22)</f>
        <v>6974</v>
      </c>
      <c r="E22" s="191">
        <f>Monthly!E22-(Saturdays!E22+'Sundays &amp; Holidays'!E22)</f>
        <v>10303</v>
      </c>
      <c r="F22" s="188">
        <f>Monthly!F22-(Saturdays!F22+'Sundays &amp; Holidays'!F22)</f>
        <v>11620</v>
      </c>
      <c r="G22" s="192">
        <f>Monthly!G22-(Saturdays!G22+'Sundays &amp; Holidays'!G22)</f>
        <v>35559</v>
      </c>
      <c r="H22" s="190">
        <f>Monthly!H22-(Saturdays!H22+'Sundays &amp; Holidays'!H22)</f>
        <v>23928</v>
      </c>
      <c r="I22" s="191">
        <f>Monthly!I22-(Saturdays!I22+'Sundays &amp; Holidays'!I22)</f>
        <v>43141</v>
      </c>
      <c r="J22" s="188">
        <f>Monthly!J22-(Saturdays!J22+'Sundays &amp; Holidays'!J22)</f>
        <v>7569</v>
      </c>
      <c r="K22" s="189">
        <f>Monthly!K22-(Saturdays!K22+'Sundays &amp; Holidays'!K22)</f>
        <v>2405</v>
      </c>
      <c r="L22" s="190">
        <f>Monthly!L22-(Saturdays!L22+'Sundays &amp; Holidays'!L22)</f>
        <v>28078</v>
      </c>
      <c r="M22" s="188">
        <f>Monthly!M22-(Saturdays!M22+'Sundays &amp; Holidays'!M22)</f>
        <v>6809</v>
      </c>
      <c r="N22" s="193">
        <f>Monthly!N22-(Saturdays!N22+'Sundays &amp; Holidays'!N22)</f>
        <v>38891</v>
      </c>
      <c r="O22" s="206">
        <f>Monthly!O22-(Saturdays!O22+'Sundays &amp; Holidays'!O22)</f>
        <v>24991</v>
      </c>
      <c r="P22" s="188">
        <f>Monthly!P22-(Saturdays!P22+'Sundays &amp; Holidays'!P22)</f>
        <v>17861</v>
      </c>
      <c r="Q22" s="189">
        <f>Monthly!Q22-(Saturdays!Q22+'Sundays &amp; Holidays'!Q22)</f>
        <v>17413</v>
      </c>
      <c r="R22" s="190">
        <f>Monthly!R22-(Saturdays!R22+'Sundays &amp; Holidays'!R22)</f>
        <v>18102</v>
      </c>
      <c r="S22" s="191">
        <f>Monthly!S22-(Saturdays!S22+'Sundays &amp; Holidays'!S22)</f>
        <v>25913</v>
      </c>
      <c r="T22" s="188">
        <f>Monthly!T22-(Saturdays!T22+'Sundays &amp; Holidays'!T22)</f>
        <v>7523</v>
      </c>
      <c r="U22" s="192">
        <f>Monthly!U22-(Saturdays!U22+'Sundays &amp; Holidays'!U22)</f>
        <v>1737</v>
      </c>
      <c r="V22" s="190">
        <f>Monthly!V22-(Saturdays!V22+'Sundays &amp; Holidays'!V22)</f>
        <v>28140</v>
      </c>
      <c r="W22" s="207">
        <f>Monthly!W22-(Saturdays!W22+'Sundays &amp; Holidays'!W22)</f>
        <v>12950</v>
      </c>
      <c r="X22" s="188">
        <f>Monthly!X22-(Saturdays!X22+'Sundays &amp; Holidays'!X22)</f>
        <v>17369</v>
      </c>
      <c r="Y22" s="192">
        <f>Monthly!Y22-(Saturdays!Y22+'Sundays &amp; Holidays'!Y22)</f>
        <v>6686</v>
      </c>
      <c r="Z22" s="190">
        <f>Monthly!Z22-(Saturdays!Z22+'Sundays &amp; Holidays'!Z22)</f>
        <v>25238</v>
      </c>
      <c r="AA22" s="188">
        <f>Monthly!AA22-(Saturdays!AA22+'Sundays &amp; Holidays'!AA22)</f>
        <v>40406</v>
      </c>
      <c r="AB22" s="171">
        <f t="shared" si="0"/>
        <v>245887</v>
      </c>
      <c r="AC22" s="172">
        <f t="shared" si="0"/>
        <v>259932</v>
      </c>
    </row>
    <row r="23" spans="1:29" x14ac:dyDescent="0.2">
      <c r="A23" s="145" t="s">
        <v>32</v>
      </c>
      <c r="B23" s="202">
        <f>Monthly!B23-(Saturdays!B23+'Sundays &amp; Holidays'!B23)</f>
        <v>16960</v>
      </c>
      <c r="C23" s="196">
        <f>Monthly!C23-(Saturdays!C23+'Sundays &amp; Holidays'!C23)</f>
        <v>24647</v>
      </c>
      <c r="D23" s="197">
        <f>Monthly!D23-(Saturdays!D23+'Sundays &amp; Holidays'!D23)</f>
        <v>4922</v>
      </c>
      <c r="E23" s="198">
        <f>Monthly!E23-(Saturdays!E23+'Sundays &amp; Holidays'!E23)</f>
        <v>9841</v>
      </c>
      <c r="F23" s="195">
        <f>Monthly!F23-(Saturdays!F23+'Sundays &amp; Holidays'!F23)</f>
        <v>10768</v>
      </c>
      <c r="G23" s="199">
        <f>Monthly!G23-(Saturdays!G23+'Sundays &amp; Holidays'!G23)</f>
        <v>34285</v>
      </c>
      <c r="H23" s="197">
        <f>Monthly!H23-(Saturdays!H23+'Sundays &amp; Holidays'!H23)</f>
        <v>21598</v>
      </c>
      <c r="I23" s="198">
        <f>Monthly!I23-(Saturdays!I23+'Sundays &amp; Holidays'!I23)</f>
        <v>39141</v>
      </c>
      <c r="J23" s="195">
        <f>Monthly!J23-(Saturdays!J23+'Sundays &amp; Holidays'!J23)</f>
        <v>6793</v>
      </c>
      <c r="K23" s="196">
        <f>Monthly!K23-(Saturdays!K23+'Sundays &amp; Holidays'!K23)</f>
        <v>1942</v>
      </c>
      <c r="L23" s="197">
        <f>Monthly!L23-(Saturdays!L23+'Sundays &amp; Holidays'!L23)</f>
        <v>23978</v>
      </c>
      <c r="M23" s="195">
        <f>Monthly!M23-(Saturdays!M23+'Sundays &amp; Holidays'!M23)</f>
        <v>7357</v>
      </c>
      <c r="N23" s="200">
        <f>Monthly!N23-(Saturdays!N23+'Sundays &amp; Holidays'!N23)</f>
        <v>36072</v>
      </c>
      <c r="O23" s="203">
        <f>Monthly!O23-(Saturdays!O23+'Sundays &amp; Holidays'!O23)</f>
        <v>22860</v>
      </c>
      <c r="P23" s="195">
        <f>Monthly!P23-(Saturdays!P23+'Sundays &amp; Holidays'!P23)</f>
        <v>12199</v>
      </c>
      <c r="Q23" s="196">
        <f>Monthly!Q23-(Saturdays!Q23+'Sundays &amp; Holidays'!Q23)</f>
        <v>16515</v>
      </c>
      <c r="R23" s="197">
        <f>Monthly!R23-(Saturdays!R23+'Sundays &amp; Holidays'!R23)</f>
        <v>14610</v>
      </c>
      <c r="S23" s="198">
        <f>Monthly!S23-(Saturdays!S23+'Sundays &amp; Holidays'!S23)</f>
        <v>23715</v>
      </c>
      <c r="T23" s="195">
        <f>Monthly!T23-(Saturdays!T23+'Sundays &amp; Holidays'!T23)</f>
        <v>4211</v>
      </c>
      <c r="U23" s="199">
        <f>Monthly!U23-(Saturdays!U23+'Sundays &amp; Holidays'!U23)</f>
        <v>1669</v>
      </c>
      <c r="V23" s="197">
        <f>Monthly!V23-(Saturdays!V23+'Sundays &amp; Holidays'!V23)</f>
        <v>25837</v>
      </c>
      <c r="W23" s="204">
        <f>Monthly!W23-(Saturdays!W23+'Sundays &amp; Holidays'!W23)</f>
        <v>11170</v>
      </c>
      <c r="X23" s="195">
        <f>Monthly!X23-(Saturdays!X23+'Sundays &amp; Holidays'!X23)</f>
        <v>10589</v>
      </c>
      <c r="Y23" s="199">
        <f>Monthly!Y23-(Saturdays!Y23+'Sundays &amp; Holidays'!Y23)</f>
        <v>6543</v>
      </c>
      <c r="Z23" s="197">
        <f>Monthly!Z23-(Saturdays!Z23+'Sundays &amp; Holidays'!Z23)</f>
        <v>21300</v>
      </c>
      <c r="AA23" s="195">
        <f>Monthly!AA23-(Saturdays!AA23+'Sundays &amp; Holidays'!AA23)</f>
        <v>32854</v>
      </c>
      <c r="AB23" s="171">
        <f t="shared" si="0"/>
        <v>209837</v>
      </c>
      <c r="AC23" s="172">
        <f t="shared" si="0"/>
        <v>232539</v>
      </c>
    </row>
    <row r="24" spans="1:29" x14ac:dyDescent="0.2">
      <c r="A24" s="136" t="s">
        <v>33</v>
      </c>
      <c r="B24" s="205">
        <f>Monthly!B24-(Saturdays!B24+'Sundays &amp; Holidays'!B24)</f>
        <v>12590</v>
      </c>
      <c r="C24" s="189">
        <f>Monthly!C24-(Saturdays!C24+'Sundays &amp; Holidays'!C24)</f>
        <v>14249</v>
      </c>
      <c r="D24" s="190">
        <f>Monthly!D24-(Saturdays!D24+'Sundays &amp; Holidays'!D24)</f>
        <v>3753</v>
      </c>
      <c r="E24" s="191">
        <f>Monthly!E24-(Saturdays!E24+'Sundays &amp; Holidays'!E24)</f>
        <v>7240</v>
      </c>
      <c r="F24" s="188">
        <f>Monthly!F24-(Saturdays!F24+'Sundays &amp; Holidays'!F24)</f>
        <v>11262</v>
      </c>
      <c r="G24" s="192">
        <f>Monthly!G24-(Saturdays!G24+'Sundays &amp; Holidays'!G24)</f>
        <v>21607</v>
      </c>
      <c r="H24" s="190">
        <f>Monthly!H24-(Saturdays!H24+'Sundays &amp; Holidays'!H24)</f>
        <v>15804</v>
      </c>
      <c r="I24" s="191">
        <f>Monthly!I24-(Saturdays!I24+'Sundays &amp; Holidays'!I24)</f>
        <v>26215</v>
      </c>
      <c r="J24" s="188">
        <f>Monthly!J24-(Saturdays!J24+'Sundays &amp; Holidays'!J24)</f>
        <v>3855</v>
      </c>
      <c r="K24" s="189">
        <f>Monthly!K24-(Saturdays!K24+'Sundays &amp; Holidays'!K24)</f>
        <v>1198</v>
      </c>
      <c r="L24" s="190">
        <f>Monthly!L24-(Saturdays!L24+'Sundays &amp; Holidays'!L24)</f>
        <v>15059</v>
      </c>
      <c r="M24" s="188">
        <f>Monthly!M24-(Saturdays!M24+'Sundays &amp; Holidays'!M24)</f>
        <v>8353</v>
      </c>
      <c r="N24" s="193">
        <f>Monthly!N24-(Saturdays!N24+'Sundays &amp; Holidays'!N24)</f>
        <v>20731</v>
      </c>
      <c r="O24" s="206">
        <f>Monthly!O24-(Saturdays!O24+'Sundays &amp; Holidays'!O24)</f>
        <v>21358</v>
      </c>
      <c r="P24" s="188">
        <f>Monthly!P24-(Saturdays!P24+'Sundays &amp; Holidays'!P24)</f>
        <v>8462</v>
      </c>
      <c r="Q24" s="189">
        <f>Monthly!Q24-(Saturdays!Q24+'Sundays &amp; Holidays'!Q24)</f>
        <v>13583</v>
      </c>
      <c r="R24" s="190">
        <f>Monthly!R24-(Saturdays!R24+'Sundays &amp; Holidays'!R24)</f>
        <v>12913</v>
      </c>
      <c r="S24" s="191">
        <f>Monthly!S24-(Saturdays!S24+'Sundays &amp; Holidays'!S24)</f>
        <v>15281</v>
      </c>
      <c r="T24" s="188">
        <f>Monthly!T24-(Saturdays!T24+'Sundays &amp; Holidays'!T24)</f>
        <v>2641</v>
      </c>
      <c r="U24" s="192">
        <f>Monthly!U24-(Saturdays!U24+'Sundays &amp; Holidays'!U24)</f>
        <v>2297</v>
      </c>
      <c r="V24" s="190">
        <f>Monthly!V24-(Saturdays!V24+'Sundays &amp; Holidays'!V24)</f>
        <v>16462</v>
      </c>
      <c r="W24" s="207">
        <f>Monthly!W24-(Saturdays!W24+'Sundays &amp; Holidays'!W24)</f>
        <v>9113</v>
      </c>
      <c r="X24" s="188">
        <f>Monthly!X24-(Saturdays!X24+'Sundays &amp; Holidays'!X24)</f>
        <v>6466</v>
      </c>
      <c r="Y24" s="192">
        <f>Monthly!Y24-(Saturdays!Y24+'Sundays &amp; Holidays'!Y24)</f>
        <v>5933</v>
      </c>
      <c r="Z24" s="190">
        <f>Monthly!Z24-(Saturdays!Z24+'Sundays &amp; Holidays'!Z24)</f>
        <v>17042</v>
      </c>
      <c r="AA24" s="188">
        <f>Monthly!AA24-(Saturdays!AA24+'Sundays &amp; Holidays'!AA24)</f>
        <v>21132</v>
      </c>
      <c r="AB24" s="171">
        <f t="shared" si="0"/>
        <v>147040</v>
      </c>
      <c r="AC24" s="172">
        <f t="shared" si="0"/>
        <v>167559</v>
      </c>
    </row>
    <row r="25" spans="1:29" x14ac:dyDescent="0.2">
      <c r="A25" s="145" t="s">
        <v>34</v>
      </c>
      <c r="B25" s="202">
        <f>Monthly!B25-(Saturdays!B25+'Sundays &amp; Holidays'!B25)</f>
        <v>3249</v>
      </c>
      <c r="C25" s="196">
        <f>Monthly!C25-(Saturdays!C25+'Sundays &amp; Holidays'!C25)</f>
        <v>7969</v>
      </c>
      <c r="D25" s="197">
        <f>Monthly!D25-(Saturdays!D25+'Sundays &amp; Holidays'!D25)</f>
        <v>1764</v>
      </c>
      <c r="E25" s="198">
        <f>Monthly!E25-(Saturdays!E25+'Sundays &amp; Holidays'!E25)</f>
        <v>4877</v>
      </c>
      <c r="F25" s="195">
        <f>Monthly!F25-(Saturdays!F25+'Sundays &amp; Holidays'!F25)</f>
        <v>5553</v>
      </c>
      <c r="G25" s="199">
        <f>Monthly!G25-(Saturdays!G25+'Sundays &amp; Holidays'!G25)</f>
        <v>13389</v>
      </c>
      <c r="H25" s="197">
        <f>Monthly!H25-(Saturdays!H25+'Sundays &amp; Holidays'!H25)</f>
        <v>7549</v>
      </c>
      <c r="I25" s="198">
        <f>Monthly!I25-(Saturdays!I25+'Sundays &amp; Holidays'!I25)</f>
        <v>14658</v>
      </c>
      <c r="J25" s="195">
        <f>Monthly!J25-(Saturdays!J25+'Sundays &amp; Holidays'!J25)</f>
        <v>1112</v>
      </c>
      <c r="K25" s="196">
        <f>Monthly!K25-(Saturdays!K25+'Sundays &amp; Holidays'!K25)</f>
        <v>672</v>
      </c>
      <c r="L25" s="197">
        <f>Monthly!L25-(Saturdays!L25+'Sundays &amp; Holidays'!L25)</f>
        <v>8549</v>
      </c>
      <c r="M25" s="195">
        <f>Monthly!M25-(Saturdays!M25+'Sundays &amp; Holidays'!M25)</f>
        <v>5901</v>
      </c>
      <c r="N25" s="200">
        <f>Monthly!N25-(Saturdays!N25+'Sundays &amp; Holidays'!N25)</f>
        <v>12301</v>
      </c>
      <c r="O25" s="203">
        <f>Monthly!O25-(Saturdays!O25+'Sundays &amp; Holidays'!O25)</f>
        <v>14849</v>
      </c>
      <c r="P25" s="195">
        <f>Monthly!P25-(Saturdays!P25+'Sundays &amp; Holidays'!P25)</f>
        <v>5287</v>
      </c>
      <c r="Q25" s="196">
        <f>Monthly!Q25-(Saturdays!Q25+'Sundays &amp; Holidays'!Q25)</f>
        <v>7712</v>
      </c>
      <c r="R25" s="197">
        <f>Monthly!R25-(Saturdays!R25+'Sundays &amp; Holidays'!R25)</f>
        <v>8332</v>
      </c>
      <c r="S25" s="198">
        <f>Monthly!S25-(Saturdays!S25+'Sundays &amp; Holidays'!S25)</f>
        <v>8715</v>
      </c>
      <c r="T25" s="195">
        <f>Monthly!T25-(Saturdays!T25+'Sundays &amp; Holidays'!T25)</f>
        <v>1948</v>
      </c>
      <c r="U25" s="199">
        <f>Monthly!U25-(Saturdays!U25+'Sundays &amp; Holidays'!U25)</f>
        <v>1995</v>
      </c>
      <c r="V25" s="197">
        <f>Monthly!V25-(Saturdays!V25+'Sundays &amp; Holidays'!V25)</f>
        <v>7022</v>
      </c>
      <c r="W25" s="204">
        <f>Monthly!W25-(Saturdays!W25+'Sundays &amp; Holidays'!W25)</f>
        <v>5872</v>
      </c>
      <c r="X25" s="195">
        <f>Monthly!X25-(Saturdays!X25+'Sundays &amp; Holidays'!X25)</f>
        <v>3804</v>
      </c>
      <c r="Y25" s="199">
        <f>Monthly!Y25-(Saturdays!Y25+'Sundays &amp; Holidays'!Y25)</f>
        <v>5974</v>
      </c>
      <c r="Z25" s="197">
        <f>Monthly!Z25-(Saturdays!Z25+'Sundays &amp; Holidays'!Z25)</f>
        <v>10945</v>
      </c>
      <c r="AA25" s="195">
        <f>Monthly!AA25-(Saturdays!AA25+'Sundays &amp; Holidays'!AA25)</f>
        <v>11857</v>
      </c>
      <c r="AB25" s="171">
        <f t="shared" si="0"/>
        <v>77415</v>
      </c>
      <c r="AC25" s="172">
        <f t="shared" si="0"/>
        <v>104440</v>
      </c>
    </row>
    <row r="26" spans="1:29" x14ac:dyDescent="0.2">
      <c r="A26" s="136" t="s">
        <v>35</v>
      </c>
      <c r="B26" s="205">
        <f>Monthly!B26-(Saturdays!B26+'Sundays &amp; Holidays'!B26)</f>
        <v>0</v>
      </c>
      <c r="C26" s="189">
        <f>Monthly!C26-(Saturdays!C26+'Sundays &amp; Holidays'!C26)</f>
        <v>2676</v>
      </c>
      <c r="D26" s="190">
        <f>Monthly!D26-(Saturdays!D26+'Sundays &amp; Holidays'!D26)</f>
        <v>78</v>
      </c>
      <c r="E26" s="191">
        <f>Monthly!E26-(Saturdays!E26+'Sundays &amp; Holidays'!E26)</f>
        <v>1842</v>
      </c>
      <c r="F26" s="188">
        <f>Monthly!F26-(Saturdays!F26+'Sundays &amp; Holidays'!F26)</f>
        <v>85</v>
      </c>
      <c r="G26" s="192">
        <f>Monthly!G26-(Saturdays!G26+'Sundays &amp; Holidays'!G26)</f>
        <v>4384</v>
      </c>
      <c r="H26" s="190">
        <f>Monthly!H26-(Saturdays!H26+'Sundays &amp; Holidays'!H26)</f>
        <v>806</v>
      </c>
      <c r="I26" s="191">
        <f>Monthly!I26-(Saturdays!I26+'Sundays &amp; Holidays'!I26)</f>
        <v>3721</v>
      </c>
      <c r="J26" s="188">
        <f>Monthly!J26-(Saturdays!J26+'Sundays &amp; Holidays'!J26)</f>
        <v>226</v>
      </c>
      <c r="K26" s="189">
        <f>Monthly!K26-(Saturdays!K26+'Sundays &amp; Holidays'!K26)</f>
        <v>146</v>
      </c>
      <c r="L26" s="190">
        <f>Monthly!L26-(Saturdays!L26+'Sundays &amp; Holidays'!L26)</f>
        <v>1238</v>
      </c>
      <c r="M26" s="188">
        <f>Monthly!M26-(Saturdays!M26+'Sundays &amp; Holidays'!M26)</f>
        <v>722</v>
      </c>
      <c r="N26" s="193">
        <f>Monthly!N26-(Saturdays!N26+'Sundays &amp; Holidays'!N26)</f>
        <v>2130</v>
      </c>
      <c r="O26" s="206">
        <f>Monthly!O26-(Saturdays!O26+'Sundays &amp; Holidays'!O26)</f>
        <v>2028</v>
      </c>
      <c r="P26" s="188">
        <f>Monthly!P26-(Saturdays!P26+'Sundays &amp; Holidays'!P26)</f>
        <v>869</v>
      </c>
      <c r="Q26" s="189">
        <f>Monthly!Q26-(Saturdays!Q26+'Sundays &amp; Holidays'!Q26)</f>
        <v>902</v>
      </c>
      <c r="R26" s="190">
        <f>Monthly!R26-(Saturdays!R26+'Sundays &amp; Holidays'!R26)</f>
        <v>1539</v>
      </c>
      <c r="S26" s="191">
        <f>Monthly!S26-(Saturdays!S26+'Sundays &amp; Holidays'!S26)</f>
        <v>687</v>
      </c>
      <c r="T26" s="188">
        <f>Monthly!T26-(Saturdays!T26+'Sundays &amp; Holidays'!T26)</f>
        <v>177</v>
      </c>
      <c r="U26" s="192">
        <f>Monthly!U26-(Saturdays!U26+'Sundays &amp; Holidays'!U26)</f>
        <v>133</v>
      </c>
      <c r="V26" s="190">
        <f>Monthly!V26-(Saturdays!V26+'Sundays &amp; Holidays'!V26)</f>
        <v>897</v>
      </c>
      <c r="W26" s="207">
        <f>Monthly!W26-(Saturdays!W26+'Sundays &amp; Holidays'!W26)</f>
        <v>243</v>
      </c>
      <c r="X26" s="188">
        <f>Monthly!X26-(Saturdays!X26+'Sundays &amp; Holidays'!X26)</f>
        <v>501</v>
      </c>
      <c r="Y26" s="192">
        <f>Monthly!Y26-(Saturdays!Y26+'Sundays &amp; Holidays'!Y26)</f>
        <v>469</v>
      </c>
      <c r="Z26" s="190">
        <f>Monthly!Z26-(Saturdays!Z26+'Sundays &amp; Holidays'!Z26)</f>
        <v>828</v>
      </c>
      <c r="AA26" s="188">
        <f>Monthly!AA26-(Saturdays!AA26+'Sundays &amp; Holidays'!AA26)</f>
        <v>1125</v>
      </c>
      <c r="AB26" s="171">
        <f t="shared" si="0"/>
        <v>9374</v>
      </c>
      <c r="AC26" s="172">
        <f t="shared" si="0"/>
        <v>19078</v>
      </c>
    </row>
    <row r="27" spans="1:29" x14ac:dyDescent="0.2">
      <c r="A27" s="145" t="s">
        <v>36</v>
      </c>
      <c r="B27" s="202">
        <f>Monthly!B27-(Saturdays!B27+'Sundays &amp; Holidays'!B27)</f>
        <v>0</v>
      </c>
      <c r="C27" s="196">
        <f>Monthly!C27-(Saturdays!C27+'Sundays &amp; Holidays'!C27)</f>
        <v>0</v>
      </c>
      <c r="D27" s="197">
        <f>Monthly!D27-(Saturdays!D27+'Sundays &amp; Holidays'!D27)</f>
        <v>0</v>
      </c>
      <c r="E27" s="198">
        <f>Monthly!E27-(Saturdays!E27+'Sundays &amp; Holidays'!E27)</f>
        <v>0</v>
      </c>
      <c r="F27" s="195">
        <f>Monthly!F27-(Saturdays!F27+'Sundays &amp; Holidays'!F27)</f>
        <v>0</v>
      </c>
      <c r="G27" s="199">
        <f>Monthly!G27-(Saturdays!G27+'Sundays &amp; Holidays'!G27)</f>
        <v>0</v>
      </c>
      <c r="H27" s="197">
        <f>Monthly!H27-(Saturdays!H27+'Sundays &amp; Holidays'!H27)</f>
        <v>0</v>
      </c>
      <c r="I27" s="198">
        <f>Monthly!I27-(Saturdays!I27+'Sundays &amp; Holidays'!I27)</f>
        <v>0</v>
      </c>
      <c r="J27" s="195">
        <f>Monthly!J27-(Saturdays!J27+'Sundays &amp; Holidays'!J27)</f>
        <v>0</v>
      </c>
      <c r="K27" s="199">
        <f>Monthly!K27-(Saturdays!K27+'Sundays &amp; Holidays'!K27)</f>
        <v>0</v>
      </c>
      <c r="L27" s="197">
        <f>Monthly!L27-(Saturdays!L27+'Sundays &amp; Holidays'!L27)</f>
        <v>0</v>
      </c>
      <c r="M27" s="195">
        <f>Monthly!M27-(Saturdays!M27+'Sundays &amp; Holidays'!M27)</f>
        <v>0</v>
      </c>
      <c r="N27" s="200">
        <f>Monthly!N27-(Saturdays!N27+'Sundays &amp; Holidays'!N27)</f>
        <v>0</v>
      </c>
      <c r="O27" s="203">
        <f>Monthly!O27-(Saturdays!O27+'Sundays &amp; Holidays'!O27)</f>
        <v>0</v>
      </c>
      <c r="P27" s="195">
        <f>Monthly!P27-(Saturdays!P27+'Sundays &amp; Holidays'!P27)</f>
        <v>0</v>
      </c>
      <c r="Q27" s="199">
        <f>Monthly!Q27-(Saturdays!Q27+'Sundays &amp; Holidays'!Q27)</f>
        <v>0</v>
      </c>
      <c r="R27" s="197">
        <f>Monthly!R27-(Saturdays!R27+'Sundays &amp; Holidays'!R27)</f>
        <v>0</v>
      </c>
      <c r="S27" s="198">
        <f>Monthly!S27-(Saturdays!S27+'Sundays &amp; Holidays'!S27)</f>
        <v>0</v>
      </c>
      <c r="T27" s="195">
        <f>Monthly!T27-(Saturdays!T27+'Sundays &amp; Holidays'!T27)</f>
        <v>0</v>
      </c>
      <c r="U27" s="199">
        <f>Monthly!U27-(Saturdays!U27+'Sundays &amp; Holidays'!U27)</f>
        <v>0</v>
      </c>
      <c r="V27" s="197">
        <f>Monthly!V27-(Saturdays!V27+'Sundays &amp; Holidays'!V27)</f>
        <v>0</v>
      </c>
      <c r="W27" s="198">
        <f>Monthly!W27-(Saturdays!W27+'Sundays &amp; Holidays'!W27)</f>
        <v>0</v>
      </c>
      <c r="X27" s="195">
        <f>Monthly!X27-(Saturdays!X27+'Sundays &amp; Holidays'!X27)</f>
        <v>0</v>
      </c>
      <c r="Y27" s="199">
        <f>Monthly!Y27-(Saturdays!Y27+'Sundays &amp; Holidays'!Y27)</f>
        <v>0</v>
      </c>
      <c r="Z27" s="197">
        <f>Monthly!Z27-(Saturdays!Z27+'Sundays &amp; Holidays'!Z27)</f>
        <v>0</v>
      </c>
      <c r="AA27" s="195">
        <f>Monthly!AA27-(Saturdays!AA27+'Sundays &amp; Holidays'!AA27)</f>
        <v>0</v>
      </c>
      <c r="AB27" s="171">
        <f t="shared" si="0"/>
        <v>0</v>
      </c>
      <c r="AC27" s="172">
        <f t="shared" si="0"/>
        <v>0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91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71">
        <f t="shared" si="0"/>
        <v>0</v>
      </c>
      <c r="AC28" s="172">
        <f t="shared" si="0"/>
        <v>0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71">
        <f t="shared" si="0"/>
        <v>0</v>
      </c>
      <c r="AC29" s="172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71">
        <f t="shared" si="0"/>
        <v>0</v>
      </c>
      <c r="AC30" s="172">
        <f t="shared" si="0"/>
        <v>0</v>
      </c>
    </row>
    <row r="31" spans="1:29" ht="14.25" thickTop="1" thickBot="1" x14ac:dyDescent="0.25">
      <c r="A31" s="278" t="s">
        <v>13</v>
      </c>
      <c r="B31" s="20">
        <f t="shared" ref="B31:AA31" si="1">SUM(B7:B30)</f>
        <v>274238</v>
      </c>
      <c r="C31" s="21">
        <f t="shared" si="1"/>
        <v>269751</v>
      </c>
      <c r="D31" s="279">
        <f t="shared" si="1"/>
        <v>126288</v>
      </c>
      <c r="E31" s="280">
        <f t="shared" si="1"/>
        <v>123739</v>
      </c>
      <c r="F31" s="20">
        <f t="shared" si="1"/>
        <v>330338</v>
      </c>
      <c r="G31" s="21">
        <f t="shared" si="1"/>
        <v>306684</v>
      </c>
      <c r="H31" s="279">
        <f t="shared" si="1"/>
        <v>411173</v>
      </c>
      <c r="I31" s="280">
        <f t="shared" si="1"/>
        <v>424983</v>
      </c>
      <c r="J31" s="20">
        <f t="shared" si="1"/>
        <v>73913</v>
      </c>
      <c r="K31" s="21">
        <f t="shared" si="1"/>
        <v>73113</v>
      </c>
      <c r="L31" s="279">
        <f t="shared" si="1"/>
        <v>231338</v>
      </c>
      <c r="M31" s="280">
        <f t="shared" si="1"/>
        <v>227818</v>
      </c>
      <c r="N31" s="20">
        <f t="shared" si="1"/>
        <v>436081</v>
      </c>
      <c r="O31" s="21">
        <f t="shared" si="1"/>
        <v>439736</v>
      </c>
      <c r="P31" s="279">
        <f t="shared" si="1"/>
        <v>220197</v>
      </c>
      <c r="Q31" s="280">
        <f t="shared" si="1"/>
        <v>220746</v>
      </c>
      <c r="R31" s="20">
        <f t="shared" si="1"/>
        <v>283035</v>
      </c>
      <c r="S31" s="21">
        <f t="shared" si="1"/>
        <v>292727</v>
      </c>
      <c r="T31" s="279">
        <f t="shared" si="1"/>
        <v>67306</v>
      </c>
      <c r="U31" s="280">
        <f t="shared" si="1"/>
        <v>73507</v>
      </c>
      <c r="V31" s="20">
        <f t="shared" si="1"/>
        <v>228170</v>
      </c>
      <c r="W31" s="21">
        <f t="shared" si="1"/>
        <v>256306</v>
      </c>
      <c r="X31" s="279">
        <f t="shared" si="1"/>
        <v>194250</v>
      </c>
      <c r="Y31" s="280">
        <f t="shared" si="1"/>
        <v>126175</v>
      </c>
      <c r="Z31" s="20">
        <f t="shared" si="1"/>
        <v>415039</v>
      </c>
      <c r="AA31" s="21">
        <f t="shared" si="1"/>
        <v>450426</v>
      </c>
      <c r="AB31" s="279">
        <f>SUM(AB7:AB30)</f>
        <v>3291366</v>
      </c>
      <c r="AC31" s="21">
        <f>SUM(AC7:AC30)</f>
        <v>3285711</v>
      </c>
    </row>
    <row r="32" spans="1:29" ht="15.75" thickTop="1" x14ac:dyDescent="0.2">
      <c r="AB32" s="281" t="str">
        <f>IF(AB31='Daily Total'!D44,"Correct","Wrong")</f>
        <v>Correct</v>
      </c>
      <c r="AC32" s="281" t="str">
        <f>IF(AC31='Daily Total'!E44,"Correct","Wrong")</f>
        <v>Correct</v>
      </c>
    </row>
    <row r="35" spans="1:29" x14ac:dyDescent="0.2">
      <c r="A35" s="282" t="s">
        <v>86</v>
      </c>
      <c r="B35" s="283"/>
      <c r="C35" s="28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82"/>
      <c r="AC35" s="282"/>
    </row>
    <row r="36" spans="1:29" ht="13.5" thickBot="1" x14ac:dyDescent="0.25">
      <c r="A36" s="282"/>
      <c r="B36" s="283"/>
      <c r="C36" s="28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82"/>
      <c r="AC36" s="282"/>
    </row>
    <row r="37" spans="1:29" ht="14.25" thickTop="1" thickBot="1" x14ac:dyDescent="0.25">
      <c r="A37" s="307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08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85">
        <f t="shared" ref="C39:AA39" si="2">+C7/$B$65</f>
        <v>0</v>
      </c>
      <c r="D39" s="126">
        <f t="shared" si="2"/>
        <v>0</v>
      </c>
      <c r="E39" s="179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79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78">
        <f t="shared" si="2"/>
        <v>0</v>
      </c>
      <c r="O39" s="180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79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79">
        <f t="shared" si="2"/>
        <v>0</v>
      </c>
      <c r="X39" s="125">
        <f t="shared" si="2"/>
        <v>0</v>
      </c>
      <c r="Y39" s="127">
        <f t="shared" si="2"/>
        <v>0</v>
      </c>
      <c r="Z39" s="183">
        <f t="shared" si="2"/>
        <v>0</v>
      </c>
      <c r="AA39" s="184">
        <f t="shared" si="2"/>
        <v>0</v>
      </c>
      <c r="AB39" s="169">
        <f>+B39+D39+F39+H39+J39+L39+N39+P39+R39+T39+V39+X39+Z39</f>
        <v>0</v>
      </c>
      <c r="AC39" s="170">
        <f>+C39+E39+G39+I39+K39+M39+O39+Q39+S39+U39+W39+Y39+AA39</f>
        <v>0</v>
      </c>
    </row>
    <row r="40" spans="1:29" x14ac:dyDescent="0.2">
      <c r="A40" s="136" t="s">
        <v>17</v>
      </c>
      <c r="B40" s="188">
        <f t="shared" ref="B40:AA40" si="3">+B8/$B$65</f>
        <v>194.66666666666666</v>
      </c>
      <c r="C40" s="189">
        <f t="shared" si="3"/>
        <v>0</v>
      </c>
      <c r="D40" s="190">
        <f t="shared" si="3"/>
        <v>117.0952380952381</v>
      </c>
      <c r="E40" s="191">
        <f t="shared" si="3"/>
        <v>0.76190476190476186</v>
      </c>
      <c r="F40" s="188">
        <f t="shared" si="3"/>
        <v>445.1904761904762</v>
      </c>
      <c r="G40" s="192">
        <f t="shared" si="3"/>
        <v>3.0952380952380953</v>
      </c>
      <c r="H40" s="190">
        <f t="shared" si="3"/>
        <v>279.85714285714283</v>
      </c>
      <c r="I40" s="191">
        <f t="shared" si="3"/>
        <v>19.714285714285715</v>
      </c>
      <c r="J40" s="188">
        <f t="shared" si="3"/>
        <v>9.0476190476190474</v>
      </c>
      <c r="K40" s="192">
        <f t="shared" si="3"/>
        <v>11.095238095238095</v>
      </c>
      <c r="L40" s="190">
        <f t="shared" si="3"/>
        <v>14.761904761904763</v>
      </c>
      <c r="M40" s="188">
        <f t="shared" si="3"/>
        <v>41.714285714285715</v>
      </c>
      <c r="N40" s="193">
        <f t="shared" si="3"/>
        <v>103.28571428571429</v>
      </c>
      <c r="O40" s="194">
        <f t="shared" si="3"/>
        <v>67.476190476190482</v>
      </c>
      <c r="P40" s="188">
        <f t="shared" si="3"/>
        <v>29.904761904761905</v>
      </c>
      <c r="Q40" s="192">
        <f t="shared" si="3"/>
        <v>46.095238095238095</v>
      </c>
      <c r="R40" s="190">
        <f t="shared" si="3"/>
        <v>13.80952380952381</v>
      </c>
      <c r="S40" s="191">
        <f t="shared" si="3"/>
        <v>43.714285714285715</v>
      </c>
      <c r="T40" s="188">
        <f t="shared" si="3"/>
        <v>0.38095238095238093</v>
      </c>
      <c r="U40" s="192">
        <f t="shared" si="3"/>
        <v>1.6190476190476191</v>
      </c>
      <c r="V40" s="190">
        <f t="shared" si="3"/>
        <v>2.1428571428571428</v>
      </c>
      <c r="W40" s="191">
        <f t="shared" si="3"/>
        <v>0.8571428571428571</v>
      </c>
      <c r="X40" s="188">
        <f t="shared" si="3"/>
        <v>1.5238095238095237</v>
      </c>
      <c r="Y40" s="192">
        <f t="shared" si="3"/>
        <v>0</v>
      </c>
      <c r="Z40" s="190">
        <f t="shared" si="3"/>
        <v>0</v>
      </c>
      <c r="AA40" s="188">
        <f t="shared" si="3"/>
        <v>0</v>
      </c>
      <c r="AB40" s="171">
        <f>+B40+D40+F40+H40+J40+L40+N40+P40+R40+T40+V40+X40+Z40</f>
        <v>1211.6666666666667</v>
      </c>
      <c r="AC40" s="172">
        <f>+C40+E40+G40+I40+K40+M40+O40+Q40+S40+U40+W40+Y40+AA40</f>
        <v>236.14285714285717</v>
      </c>
    </row>
    <row r="41" spans="1:29" x14ac:dyDescent="0.2">
      <c r="A41" s="145" t="s">
        <v>18</v>
      </c>
      <c r="B41" s="195">
        <f t="shared" ref="B41:AA41" si="4">+B9/$B$65</f>
        <v>885.80952380952385</v>
      </c>
      <c r="C41" s="196">
        <f t="shared" si="4"/>
        <v>22.38095238095238</v>
      </c>
      <c r="D41" s="197">
        <f t="shared" si="4"/>
        <v>449.90476190476193</v>
      </c>
      <c r="E41" s="198">
        <f t="shared" si="4"/>
        <v>89</v>
      </c>
      <c r="F41" s="195">
        <f t="shared" si="4"/>
        <v>1533.047619047619</v>
      </c>
      <c r="G41" s="199">
        <f t="shared" si="4"/>
        <v>204.42857142857142</v>
      </c>
      <c r="H41" s="197">
        <f t="shared" si="4"/>
        <v>1132.9047619047619</v>
      </c>
      <c r="I41" s="198">
        <f t="shared" si="4"/>
        <v>324.09523809523807</v>
      </c>
      <c r="J41" s="195">
        <f t="shared" si="4"/>
        <v>47.666666666666664</v>
      </c>
      <c r="K41" s="199">
        <f t="shared" si="4"/>
        <v>127.47619047619048</v>
      </c>
      <c r="L41" s="197">
        <f t="shared" si="4"/>
        <v>204.14285714285714</v>
      </c>
      <c r="M41" s="195">
        <f t="shared" si="4"/>
        <v>471.23809523809524</v>
      </c>
      <c r="N41" s="200">
        <f t="shared" si="4"/>
        <v>688</v>
      </c>
      <c r="O41" s="201">
        <f t="shared" si="4"/>
        <v>964.33333333333337</v>
      </c>
      <c r="P41" s="195">
        <f t="shared" si="4"/>
        <v>338.14285714285717</v>
      </c>
      <c r="Q41" s="199">
        <f t="shared" si="4"/>
        <v>548.71428571428567</v>
      </c>
      <c r="R41" s="197">
        <f t="shared" si="4"/>
        <v>440.1904761904762</v>
      </c>
      <c r="S41" s="198">
        <f t="shared" si="4"/>
        <v>559.71428571428567</v>
      </c>
      <c r="T41" s="195">
        <f t="shared" si="4"/>
        <v>39.428571428571431</v>
      </c>
      <c r="U41" s="199">
        <f t="shared" si="4"/>
        <v>274.85714285714283</v>
      </c>
      <c r="V41" s="197">
        <f t="shared" si="4"/>
        <v>196.23809523809524</v>
      </c>
      <c r="W41" s="198">
        <f t="shared" si="4"/>
        <v>680.80952380952385</v>
      </c>
      <c r="X41" s="195">
        <f t="shared" si="4"/>
        <v>393.57142857142856</v>
      </c>
      <c r="Y41" s="199">
        <f t="shared" si="4"/>
        <v>334.23809523809524</v>
      </c>
      <c r="Z41" s="197">
        <f t="shared" si="4"/>
        <v>938.66666666666663</v>
      </c>
      <c r="AA41" s="195">
        <f t="shared" si="4"/>
        <v>609.71428571428567</v>
      </c>
      <c r="AB41" s="171">
        <f t="shared" ref="AB41:AB62" si="5">+B41+D41+F41+H41+J41+L41+N41+P41+R41+T41+V41+X41+Z41</f>
        <v>7287.7142857142853</v>
      </c>
      <c r="AC41" s="172">
        <f t="shared" ref="AC41:AC62" si="6">+C41+E41+G41+I41+K41+M41+O41+Q41+S41+U41+W41+Y41+AA41</f>
        <v>5211</v>
      </c>
    </row>
    <row r="42" spans="1:29" x14ac:dyDescent="0.2">
      <c r="A42" s="136" t="s">
        <v>19</v>
      </c>
      <c r="B42" s="188">
        <f t="shared" ref="B42:AA42" si="7">+B10/$B$65</f>
        <v>1328.8095238095239</v>
      </c>
      <c r="C42" s="189">
        <f t="shared" si="7"/>
        <v>444</v>
      </c>
      <c r="D42" s="190">
        <f t="shared" si="7"/>
        <v>616.38095238095241</v>
      </c>
      <c r="E42" s="191">
        <f t="shared" si="7"/>
        <v>364.76190476190476</v>
      </c>
      <c r="F42" s="188">
        <f t="shared" si="7"/>
        <v>1728.5714285714287</v>
      </c>
      <c r="G42" s="192">
        <f t="shared" si="7"/>
        <v>579.23809523809518</v>
      </c>
      <c r="H42" s="190">
        <f t="shared" si="7"/>
        <v>1668.1428571428571</v>
      </c>
      <c r="I42" s="191">
        <f t="shared" si="7"/>
        <v>774.04761904761904</v>
      </c>
      <c r="J42" s="188">
        <f t="shared" si="7"/>
        <v>104.14285714285714</v>
      </c>
      <c r="K42" s="192">
        <f t="shared" si="7"/>
        <v>279.38095238095241</v>
      </c>
      <c r="L42" s="190">
        <f t="shared" si="7"/>
        <v>390.71428571428572</v>
      </c>
      <c r="M42" s="188">
        <f t="shared" si="7"/>
        <v>926.57142857142856</v>
      </c>
      <c r="N42" s="193">
        <f t="shared" si="7"/>
        <v>1240.3333333333333</v>
      </c>
      <c r="O42" s="194">
        <f t="shared" si="7"/>
        <v>1729.2857142857142</v>
      </c>
      <c r="P42" s="188">
        <f t="shared" si="7"/>
        <v>793.71428571428567</v>
      </c>
      <c r="Q42" s="192">
        <f t="shared" si="7"/>
        <v>874.09523809523807</v>
      </c>
      <c r="R42" s="190">
        <f t="shared" si="7"/>
        <v>974.90476190476193</v>
      </c>
      <c r="S42" s="191">
        <f t="shared" si="7"/>
        <v>922.14285714285711</v>
      </c>
      <c r="T42" s="188">
        <f t="shared" si="7"/>
        <v>124.14285714285714</v>
      </c>
      <c r="U42" s="192">
        <f t="shared" si="7"/>
        <v>474.66666666666669</v>
      </c>
      <c r="V42" s="190">
        <f t="shared" si="7"/>
        <v>395.47619047619048</v>
      </c>
      <c r="W42" s="191">
        <f t="shared" si="7"/>
        <v>1230.8095238095239</v>
      </c>
      <c r="X42" s="188">
        <f t="shared" si="7"/>
        <v>661.95238095238096</v>
      </c>
      <c r="Y42" s="192">
        <f t="shared" si="7"/>
        <v>618.76190476190482</v>
      </c>
      <c r="Z42" s="190">
        <f t="shared" si="7"/>
        <v>1459</v>
      </c>
      <c r="AA42" s="188">
        <f t="shared" si="7"/>
        <v>1138.7142857142858</v>
      </c>
      <c r="AB42" s="171">
        <f t="shared" si="5"/>
        <v>11486.285714285714</v>
      </c>
      <c r="AC42" s="172">
        <f t="shared" si="6"/>
        <v>10356.476190476191</v>
      </c>
    </row>
    <row r="43" spans="1:29" x14ac:dyDescent="0.2">
      <c r="A43" s="145" t="s">
        <v>20</v>
      </c>
      <c r="B43" s="195">
        <f t="shared" ref="B43:AA43" si="8">+B11/$B$65</f>
        <v>1480.0952380952381</v>
      </c>
      <c r="C43" s="196">
        <f t="shared" si="8"/>
        <v>627.61904761904759</v>
      </c>
      <c r="D43" s="197">
        <f t="shared" si="8"/>
        <v>549.42857142857144</v>
      </c>
      <c r="E43" s="198">
        <f t="shared" si="8"/>
        <v>477.52380952380952</v>
      </c>
      <c r="F43" s="195">
        <f t="shared" si="8"/>
        <v>1609.952380952381</v>
      </c>
      <c r="G43" s="199">
        <f t="shared" si="8"/>
        <v>839.47619047619048</v>
      </c>
      <c r="H43" s="197">
        <f t="shared" si="8"/>
        <v>1838.952380952381</v>
      </c>
      <c r="I43" s="198">
        <f t="shared" si="8"/>
        <v>1167</v>
      </c>
      <c r="J43" s="195">
        <f t="shared" si="8"/>
        <v>152.38095238095238</v>
      </c>
      <c r="K43" s="199">
        <f t="shared" si="8"/>
        <v>522.80952380952385</v>
      </c>
      <c r="L43" s="197">
        <f t="shared" si="8"/>
        <v>524.23809523809518</v>
      </c>
      <c r="M43" s="195">
        <f t="shared" si="8"/>
        <v>1453.0952380952381</v>
      </c>
      <c r="N43" s="200">
        <f t="shared" si="8"/>
        <v>1469.1904761904761</v>
      </c>
      <c r="O43" s="201">
        <f t="shared" si="8"/>
        <v>2188.4285714285716</v>
      </c>
      <c r="P43" s="195">
        <f t="shared" si="8"/>
        <v>1020.7619047619048</v>
      </c>
      <c r="Q43" s="199">
        <f t="shared" si="8"/>
        <v>977.80952380952385</v>
      </c>
      <c r="R43" s="197">
        <f t="shared" si="8"/>
        <v>1272.6190476190477</v>
      </c>
      <c r="S43" s="198">
        <f t="shared" si="8"/>
        <v>985.85714285714289</v>
      </c>
      <c r="T43" s="195">
        <f t="shared" si="8"/>
        <v>175.52380952380952</v>
      </c>
      <c r="U43" s="199">
        <f t="shared" si="8"/>
        <v>583</v>
      </c>
      <c r="V43" s="197">
        <f t="shared" si="8"/>
        <v>507.28571428571428</v>
      </c>
      <c r="W43" s="198">
        <f t="shared" si="8"/>
        <v>1206.2857142857142</v>
      </c>
      <c r="X43" s="195">
        <f t="shared" si="8"/>
        <v>855.09523809523807</v>
      </c>
      <c r="Y43" s="199">
        <f t="shared" si="8"/>
        <v>791.14285714285711</v>
      </c>
      <c r="Z43" s="197">
        <f t="shared" si="8"/>
        <v>1652</v>
      </c>
      <c r="AA43" s="195">
        <f t="shared" si="8"/>
        <v>1372.3333333333333</v>
      </c>
      <c r="AB43" s="171">
        <f t="shared" si="5"/>
        <v>13107.523809523809</v>
      </c>
      <c r="AC43" s="172">
        <f t="shared" si="6"/>
        <v>13192.380952380952</v>
      </c>
    </row>
    <row r="44" spans="1:29" x14ac:dyDescent="0.2">
      <c r="A44" s="136" t="s">
        <v>21</v>
      </c>
      <c r="B44" s="188">
        <f t="shared" ref="B44:AA44" si="9">+B12/$B$65</f>
        <v>1270.2857142857142</v>
      </c>
      <c r="C44" s="189">
        <f t="shared" si="9"/>
        <v>607.52380952380952</v>
      </c>
      <c r="D44" s="190">
        <f t="shared" si="9"/>
        <v>400.47619047619048</v>
      </c>
      <c r="E44" s="191">
        <f t="shared" si="9"/>
        <v>432.76190476190476</v>
      </c>
      <c r="F44" s="188">
        <f t="shared" si="9"/>
        <v>1465.9047619047619</v>
      </c>
      <c r="G44" s="192">
        <f t="shared" si="9"/>
        <v>675.14285714285711</v>
      </c>
      <c r="H44" s="190">
        <f t="shared" si="9"/>
        <v>1620.6666666666667</v>
      </c>
      <c r="I44" s="191">
        <f t="shared" si="9"/>
        <v>1064.2857142857142</v>
      </c>
      <c r="J44" s="188">
        <f t="shared" si="9"/>
        <v>130.38095238095238</v>
      </c>
      <c r="K44" s="192">
        <f t="shared" si="9"/>
        <v>452.04761904761904</v>
      </c>
      <c r="L44" s="190">
        <f t="shared" si="9"/>
        <v>445.61904761904759</v>
      </c>
      <c r="M44" s="188">
        <f t="shared" si="9"/>
        <v>1330.2857142857142</v>
      </c>
      <c r="N44" s="193">
        <f t="shared" si="9"/>
        <v>1260.2857142857142</v>
      </c>
      <c r="O44" s="194">
        <f t="shared" si="9"/>
        <v>1963.3333333333333</v>
      </c>
      <c r="P44" s="188">
        <f t="shared" si="9"/>
        <v>784.71428571428567</v>
      </c>
      <c r="Q44" s="192">
        <f t="shared" si="9"/>
        <v>799.76190476190482</v>
      </c>
      <c r="R44" s="190">
        <f t="shared" si="9"/>
        <v>1136.5238095238096</v>
      </c>
      <c r="S44" s="191">
        <f t="shared" si="9"/>
        <v>848.28571428571433</v>
      </c>
      <c r="T44" s="188">
        <f t="shared" si="9"/>
        <v>133.14285714285714</v>
      </c>
      <c r="U44" s="192">
        <f t="shared" si="9"/>
        <v>432.33333333333331</v>
      </c>
      <c r="V44" s="190">
        <f t="shared" si="9"/>
        <v>419.8095238095238</v>
      </c>
      <c r="W44" s="191">
        <f t="shared" si="9"/>
        <v>1082.4285714285713</v>
      </c>
      <c r="X44" s="188">
        <f t="shared" si="9"/>
        <v>667.09523809523807</v>
      </c>
      <c r="Y44" s="192">
        <f t="shared" si="9"/>
        <v>679.47619047619048</v>
      </c>
      <c r="Z44" s="190">
        <f t="shared" si="9"/>
        <v>1462.9047619047619</v>
      </c>
      <c r="AA44" s="188">
        <f t="shared" si="9"/>
        <v>1241.1904761904761</v>
      </c>
      <c r="AB44" s="171">
        <f t="shared" si="5"/>
        <v>11197.809523809523</v>
      </c>
      <c r="AC44" s="172">
        <f t="shared" si="6"/>
        <v>11608.857142857141</v>
      </c>
    </row>
    <row r="45" spans="1:29" x14ac:dyDescent="0.2">
      <c r="A45" s="145" t="s">
        <v>22</v>
      </c>
      <c r="B45" s="195">
        <f t="shared" ref="B45:AA45" si="10">+B13/$B$65</f>
        <v>1051.9047619047619</v>
      </c>
      <c r="C45" s="196">
        <f t="shared" si="10"/>
        <v>717.04761904761904</v>
      </c>
      <c r="D45" s="197">
        <f t="shared" si="10"/>
        <v>394.09523809523807</v>
      </c>
      <c r="E45" s="198">
        <f t="shared" si="10"/>
        <v>332.33333333333331</v>
      </c>
      <c r="F45" s="195">
        <f t="shared" si="10"/>
        <v>1427.8571428571429</v>
      </c>
      <c r="G45" s="199">
        <f t="shared" si="10"/>
        <v>494.61904761904759</v>
      </c>
      <c r="H45" s="197">
        <f t="shared" si="10"/>
        <v>1590.2380952380952</v>
      </c>
      <c r="I45" s="198">
        <f t="shared" si="10"/>
        <v>1058.3809523809523</v>
      </c>
      <c r="J45" s="195">
        <f t="shared" si="10"/>
        <v>172.28571428571428</v>
      </c>
      <c r="K45" s="199">
        <f t="shared" si="10"/>
        <v>438.09523809523807</v>
      </c>
      <c r="L45" s="197">
        <f t="shared" si="10"/>
        <v>420.09523809523807</v>
      </c>
      <c r="M45" s="195">
        <f t="shared" si="10"/>
        <v>1236.5238095238096</v>
      </c>
      <c r="N45" s="200">
        <f t="shared" si="10"/>
        <v>1203.0952380952381</v>
      </c>
      <c r="O45" s="201">
        <f t="shared" si="10"/>
        <v>1928.7142857142858</v>
      </c>
      <c r="P45" s="195">
        <f t="shared" si="10"/>
        <v>672.52380952380952</v>
      </c>
      <c r="Q45" s="199">
        <f t="shared" si="10"/>
        <v>641.04761904761904</v>
      </c>
      <c r="R45" s="197">
        <f t="shared" si="10"/>
        <v>1067.7619047619048</v>
      </c>
      <c r="S45" s="198">
        <f t="shared" si="10"/>
        <v>823.52380952380952</v>
      </c>
      <c r="T45" s="195">
        <f t="shared" si="10"/>
        <v>136.0952380952381</v>
      </c>
      <c r="U45" s="199">
        <f t="shared" si="10"/>
        <v>282.85714285714283</v>
      </c>
      <c r="V45" s="197">
        <f t="shared" si="10"/>
        <v>375.1904761904762</v>
      </c>
      <c r="W45" s="198">
        <f t="shared" si="10"/>
        <v>1191.9047619047619</v>
      </c>
      <c r="X45" s="195">
        <f t="shared" si="10"/>
        <v>556.42857142857144</v>
      </c>
      <c r="Y45" s="199">
        <f t="shared" si="10"/>
        <v>447.14285714285717</v>
      </c>
      <c r="Z45" s="197">
        <f t="shared" si="10"/>
        <v>1399.7142857142858</v>
      </c>
      <c r="AA45" s="195">
        <f t="shared" si="10"/>
        <v>1220.0952380952381</v>
      </c>
      <c r="AB45" s="171">
        <f t="shared" si="5"/>
        <v>10467.285714285716</v>
      </c>
      <c r="AC45" s="172">
        <f t="shared" si="6"/>
        <v>10812.285714285716</v>
      </c>
    </row>
    <row r="46" spans="1:29" x14ac:dyDescent="0.2">
      <c r="A46" s="136" t="s">
        <v>23</v>
      </c>
      <c r="B46" s="188">
        <f t="shared" ref="B46:AA46" si="11">+B14/$B$65</f>
        <v>716.33333333333337</v>
      </c>
      <c r="C46" s="189">
        <f t="shared" si="11"/>
        <v>660.04761904761904</v>
      </c>
      <c r="D46" s="190">
        <f t="shared" si="11"/>
        <v>295.1904761904762</v>
      </c>
      <c r="E46" s="191">
        <f t="shared" si="11"/>
        <v>297.52380952380952</v>
      </c>
      <c r="F46" s="188">
        <f t="shared" si="11"/>
        <v>1012.6190476190476</v>
      </c>
      <c r="G46" s="192">
        <f t="shared" si="11"/>
        <v>470.38095238095241</v>
      </c>
      <c r="H46" s="190">
        <f t="shared" si="11"/>
        <v>1187.3809523809523</v>
      </c>
      <c r="I46" s="191">
        <f t="shared" si="11"/>
        <v>919.95238095238096</v>
      </c>
      <c r="J46" s="188">
        <f t="shared" si="11"/>
        <v>171.95238095238096</v>
      </c>
      <c r="K46" s="192">
        <f t="shared" si="11"/>
        <v>341.14285714285717</v>
      </c>
      <c r="L46" s="190">
        <f t="shared" si="11"/>
        <v>398.95238095238096</v>
      </c>
      <c r="M46" s="188">
        <f t="shared" si="11"/>
        <v>859.47619047619048</v>
      </c>
      <c r="N46" s="193">
        <f t="shared" si="11"/>
        <v>981.95238095238096</v>
      </c>
      <c r="O46" s="194">
        <f t="shared" si="11"/>
        <v>1301.7142857142858</v>
      </c>
      <c r="P46" s="188">
        <f t="shared" si="11"/>
        <v>534.09523809523807</v>
      </c>
      <c r="Q46" s="192">
        <f t="shared" si="11"/>
        <v>516.85714285714289</v>
      </c>
      <c r="R46" s="190">
        <f t="shared" si="11"/>
        <v>784.28571428571433</v>
      </c>
      <c r="S46" s="191">
        <f t="shared" si="11"/>
        <v>734.76190476190482</v>
      </c>
      <c r="T46" s="188">
        <f t="shared" si="11"/>
        <v>126.42857142857143</v>
      </c>
      <c r="U46" s="192">
        <f t="shared" si="11"/>
        <v>208.47619047619048</v>
      </c>
      <c r="V46" s="190">
        <f t="shared" si="11"/>
        <v>356.28571428571428</v>
      </c>
      <c r="W46" s="191">
        <f t="shared" si="11"/>
        <v>883.66666666666663</v>
      </c>
      <c r="X46" s="188">
        <f t="shared" si="11"/>
        <v>465.28571428571428</v>
      </c>
      <c r="Y46" s="192">
        <f t="shared" si="11"/>
        <v>317.23809523809524</v>
      </c>
      <c r="Z46" s="190">
        <f t="shared" si="11"/>
        <v>1181.2857142857142</v>
      </c>
      <c r="AA46" s="188">
        <f t="shared" si="11"/>
        <v>1230.7619047619048</v>
      </c>
      <c r="AB46" s="171">
        <f t="shared" si="5"/>
        <v>8212.0476190476202</v>
      </c>
      <c r="AC46" s="172">
        <f t="shared" si="6"/>
        <v>8742.0000000000018</v>
      </c>
    </row>
    <row r="47" spans="1:29" x14ac:dyDescent="0.2">
      <c r="A47" s="145" t="s">
        <v>24</v>
      </c>
      <c r="B47" s="202">
        <f t="shared" ref="B47:AA47" si="12">+B15/$B$65</f>
        <v>600.09523809523807</v>
      </c>
      <c r="C47" s="196">
        <f t="shared" si="12"/>
        <v>604.80952380952385</v>
      </c>
      <c r="D47" s="197">
        <f t="shared" si="12"/>
        <v>283.47619047619048</v>
      </c>
      <c r="E47" s="198">
        <f t="shared" si="12"/>
        <v>296.47619047619048</v>
      </c>
      <c r="F47" s="195">
        <f t="shared" si="12"/>
        <v>834.19047619047615</v>
      </c>
      <c r="G47" s="199">
        <f t="shared" si="12"/>
        <v>504.52380952380952</v>
      </c>
      <c r="H47" s="197">
        <f t="shared" si="12"/>
        <v>1026.6666666666667</v>
      </c>
      <c r="I47" s="198">
        <f t="shared" si="12"/>
        <v>947.09523809523807</v>
      </c>
      <c r="J47" s="195">
        <f t="shared" si="12"/>
        <v>176.1904761904762</v>
      </c>
      <c r="K47" s="199">
        <f t="shared" si="12"/>
        <v>216.71428571428572</v>
      </c>
      <c r="L47" s="197">
        <f t="shared" si="12"/>
        <v>442.09523809523807</v>
      </c>
      <c r="M47" s="195">
        <f t="shared" si="12"/>
        <v>663.95238095238096</v>
      </c>
      <c r="N47" s="200">
        <f t="shared" si="12"/>
        <v>918.33333333333337</v>
      </c>
      <c r="O47" s="203">
        <f t="shared" si="12"/>
        <v>1075.7619047619048</v>
      </c>
      <c r="P47" s="195">
        <f t="shared" si="12"/>
        <v>480.47619047619048</v>
      </c>
      <c r="Q47" s="199">
        <f t="shared" si="12"/>
        <v>455.57142857142856</v>
      </c>
      <c r="R47" s="197">
        <f t="shared" si="12"/>
        <v>687.38095238095241</v>
      </c>
      <c r="S47" s="198">
        <f t="shared" si="12"/>
        <v>658.42857142857144</v>
      </c>
      <c r="T47" s="195">
        <f t="shared" si="12"/>
        <v>153.0952380952381</v>
      </c>
      <c r="U47" s="199">
        <f t="shared" si="12"/>
        <v>179.52380952380952</v>
      </c>
      <c r="V47" s="197">
        <f t="shared" si="12"/>
        <v>401.14285714285717</v>
      </c>
      <c r="W47" s="204">
        <f t="shared" si="12"/>
        <v>675.57142857142856</v>
      </c>
      <c r="X47" s="195">
        <f t="shared" si="12"/>
        <v>454.42857142857144</v>
      </c>
      <c r="Y47" s="199">
        <f t="shared" si="12"/>
        <v>270.04761904761904</v>
      </c>
      <c r="Z47" s="197">
        <f t="shared" si="12"/>
        <v>1103.2857142857142</v>
      </c>
      <c r="AA47" s="195">
        <f t="shared" si="12"/>
        <v>1238.952380952381</v>
      </c>
      <c r="AB47" s="171">
        <f t="shared" si="5"/>
        <v>7560.8571428571431</v>
      </c>
      <c r="AC47" s="172">
        <f t="shared" si="6"/>
        <v>7787.4285714285706</v>
      </c>
    </row>
    <row r="48" spans="1:29" x14ac:dyDescent="0.2">
      <c r="A48" s="136" t="s">
        <v>25</v>
      </c>
      <c r="B48" s="205">
        <f t="shared" ref="B48:AA48" si="13">+B16/$B$65</f>
        <v>553.57142857142856</v>
      </c>
      <c r="C48" s="189">
        <f t="shared" si="13"/>
        <v>604.90476190476193</v>
      </c>
      <c r="D48" s="190">
        <f t="shared" si="13"/>
        <v>262.8095238095238</v>
      </c>
      <c r="E48" s="191">
        <f t="shared" si="13"/>
        <v>281.61904761904759</v>
      </c>
      <c r="F48" s="188">
        <f t="shared" si="13"/>
        <v>691.61904761904759</v>
      </c>
      <c r="G48" s="192">
        <f t="shared" si="13"/>
        <v>498.90476190476193</v>
      </c>
      <c r="H48" s="190">
        <f t="shared" si="13"/>
        <v>937.04761904761904</v>
      </c>
      <c r="I48" s="191">
        <f t="shared" si="13"/>
        <v>938.76190476190482</v>
      </c>
      <c r="J48" s="188">
        <f t="shared" si="13"/>
        <v>167.47619047619048</v>
      </c>
      <c r="K48" s="189">
        <f t="shared" si="13"/>
        <v>170.42857142857142</v>
      </c>
      <c r="L48" s="190">
        <f t="shared" si="13"/>
        <v>431.71428571428572</v>
      </c>
      <c r="M48" s="188">
        <f t="shared" si="13"/>
        <v>517.47619047619048</v>
      </c>
      <c r="N48" s="193">
        <f t="shared" si="13"/>
        <v>862.42857142857144</v>
      </c>
      <c r="O48" s="206">
        <f t="shared" si="13"/>
        <v>937.23809523809518</v>
      </c>
      <c r="P48" s="188">
        <f t="shared" si="13"/>
        <v>427.04761904761904</v>
      </c>
      <c r="Q48" s="189">
        <f t="shared" si="13"/>
        <v>422.52380952380952</v>
      </c>
      <c r="R48" s="190">
        <f t="shared" si="13"/>
        <v>644.95238095238096</v>
      </c>
      <c r="S48" s="191">
        <f t="shared" si="13"/>
        <v>614.66666666666663</v>
      </c>
      <c r="T48" s="197">
        <f t="shared" si="13"/>
        <v>137.95238095238096</v>
      </c>
      <c r="U48" s="188">
        <f t="shared" si="13"/>
        <v>150.0952380952381</v>
      </c>
      <c r="V48" s="190">
        <f t="shared" si="13"/>
        <v>411.09523809523807</v>
      </c>
      <c r="W48" s="207">
        <f t="shared" si="13"/>
        <v>591.52380952380952</v>
      </c>
      <c r="X48" s="188">
        <f t="shared" si="13"/>
        <v>359.95238095238096</v>
      </c>
      <c r="Y48" s="192">
        <f t="shared" si="13"/>
        <v>233.38095238095238</v>
      </c>
      <c r="Z48" s="190">
        <f t="shared" si="13"/>
        <v>1079.7619047619048</v>
      </c>
      <c r="AA48" s="188">
        <f t="shared" si="13"/>
        <v>1229.3809523809523</v>
      </c>
      <c r="AB48" s="171">
        <f t="shared" si="5"/>
        <v>6967.4285714285716</v>
      </c>
      <c r="AC48" s="172">
        <f t="shared" si="6"/>
        <v>7190.9047619047615</v>
      </c>
    </row>
    <row r="49" spans="1:29" x14ac:dyDescent="0.2">
      <c r="A49" s="145" t="s">
        <v>26</v>
      </c>
      <c r="B49" s="202">
        <f t="shared" ref="B49:AA49" si="14">+B17/$B$65</f>
        <v>489.61904761904759</v>
      </c>
      <c r="C49" s="196">
        <f t="shared" si="14"/>
        <v>545.42857142857144</v>
      </c>
      <c r="D49" s="197">
        <f t="shared" si="14"/>
        <v>244.23809523809524</v>
      </c>
      <c r="E49" s="198">
        <f t="shared" si="14"/>
        <v>277</v>
      </c>
      <c r="F49" s="195">
        <f t="shared" si="14"/>
        <v>564.85714285714289</v>
      </c>
      <c r="G49" s="199">
        <f t="shared" si="14"/>
        <v>483</v>
      </c>
      <c r="H49" s="197">
        <f t="shared" si="14"/>
        <v>887.90476190476193</v>
      </c>
      <c r="I49" s="198">
        <f t="shared" si="14"/>
        <v>872.38095238095241</v>
      </c>
      <c r="J49" s="195">
        <f t="shared" si="14"/>
        <v>170.95238095238096</v>
      </c>
      <c r="K49" s="196">
        <f t="shared" si="14"/>
        <v>147.61904761904762</v>
      </c>
      <c r="L49" s="197">
        <f t="shared" si="14"/>
        <v>434.14285714285717</v>
      </c>
      <c r="M49" s="195">
        <f t="shared" si="14"/>
        <v>430.42857142857144</v>
      </c>
      <c r="N49" s="200">
        <f t="shared" si="14"/>
        <v>864.71428571428567</v>
      </c>
      <c r="O49" s="203">
        <f t="shared" si="14"/>
        <v>818.95238095238096</v>
      </c>
      <c r="P49" s="195">
        <f t="shared" si="14"/>
        <v>417</v>
      </c>
      <c r="Q49" s="196">
        <f t="shared" si="14"/>
        <v>392.95238095238096</v>
      </c>
      <c r="R49" s="197">
        <f t="shared" si="14"/>
        <v>626.23809523809518</v>
      </c>
      <c r="S49" s="198">
        <f t="shared" si="14"/>
        <v>585.71428571428567</v>
      </c>
      <c r="T49" s="195">
        <f t="shared" si="14"/>
        <v>110.19047619047619</v>
      </c>
      <c r="U49" s="199">
        <f t="shared" si="14"/>
        <v>150.42857142857142</v>
      </c>
      <c r="V49" s="197">
        <f t="shared" si="14"/>
        <v>432.71428571428572</v>
      </c>
      <c r="W49" s="204">
        <f t="shared" si="14"/>
        <v>511.71428571428572</v>
      </c>
      <c r="X49" s="195">
        <f t="shared" si="14"/>
        <v>335</v>
      </c>
      <c r="Y49" s="199">
        <f t="shared" si="14"/>
        <v>212.57142857142858</v>
      </c>
      <c r="Z49" s="197">
        <f t="shared" si="14"/>
        <v>1025.4761904761904</v>
      </c>
      <c r="AA49" s="195">
        <f t="shared" si="14"/>
        <v>1150.4285714285713</v>
      </c>
      <c r="AB49" s="171">
        <f t="shared" si="5"/>
        <v>6603.0476190476184</v>
      </c>
      <c r="AC49" s="172">
        <f t="shared" si="6"/>
        <v>6578.6190476190468</v>
      </c>
    </row>
    <row r="50" spans="1:29" x14ac:dyDescent="0.2">
      <c r="A50" s="136" t="s">
        <v>27</v>
      </c>
      <c r="B50" s="205">
        <f t="shared" ref="B50:AA50" si="15">+B18/$B$65</f>
        <v>462.38095238095241</v>
      </c>
      <c r="C50" s="189">
        <f t="shared" si="15"/>
        <v>663.90476190476193</v>
      </c>
      <c r="D50" s="190">
        <f t="shared" si="15"/>
        <v>264.47619047619048</v>
      </c>
      <c r="E50" s="191">
        <f t="shared" si="15"/>
        <v>277.14285714285717</v>
      </c>
      <c r="F50" s="188">
        <f t="shared" si="15"/>
        <v>535.57142857142856</v>
      </c>
      <c r="G50" s="192">
        <f t="shared" si="15"/>
        <v>616.85714285714289</v>
      </c>
      <c r="H50" s="190">
        <f t="shared" si="15"/>
        <v>867.09523809523807</v>
      </c>
      <c r="I50" s="191">
        <f t="shared" si="15"/>
        <v>1027.7619047619048</v>
      </c>
      <c r="J50" s="188">
        <f t="shared" si="15"/>
        <v>194.23809523809524</v>
      </c>
      <c r="K50" s="189">
        <f t="shared" si="15"/>
        <v>131.0952380952381</v>
      </c>
      <c r="L50" s="190">
        <f t="shared" si="15"/>
        <v>523.14285714285711</v>
      </c>
      <c r="M50" s="188">
        <f t="shared" si="15"/>
        <v>387.04761904761904</v>
      </c>
      <c r="N50" s="193">
        <f t="shared" si="15"/>
        <v>990.76190476190482</v>
      </c>
      <c r="O50" s="206">
        <f t="shared" si="15"/>
        <v>788.66666666666663</v>
      </c>
      <c r="P50" s="188">
        <f t="shared" si="15"/>
        <v>496.33333333333331</v>
      </c>
      <c r="Q50" s="189">
        <f t="shared" si="15"/>
        <v>387.47619047619048</v>
      </c>
      <c r="R50" s="190">
        <f t="shared" si="15"/>
        <v>627.85714285714289</v>
      </c>
      <c r="S50" s="191">
        <f t="shared" si="15"/>
        <v>607.71428571428567</v>
      </c>
      <c r="T50" s="188">
        <f t="shared" si="15"/>
        <v>146.38095238095238</v>
      </c>
      <c r="U50" s="192">
        <f t="shared" si="15"/>
        <v>125.28571428571429</v>
      </c>
      <c r="V50" s="190">
        <f t="shared" si="15"/>
        <v>517.28571428571433</v>
      </c>
      <c r="W50" s="207">
        <f t="shared" si="15"/>
        <v>487.52380952380952</v>
      </c>
      <c r="X50" s="188">
        <f t="shared" si="15"/>
        <v>368.14285714285717</v>
      </c>
      <c r="Y50" s="192">
        <f t="shared" si="15"/>
        <v>183.61904761904762</v>
      </c>
      <c r="Z50" s="190">
        <f t="shared" si="15"/>
        <v>1012.0952380952381</v>
      </c>
      <c r="AA50" s="188">
        <f t="shared" si="15"/>
        <v>1148.6190476190477</v>
      </c>
      <c r="AB50" s="171">
        <f t="shared" si="5"/>
        <v>7005.7619047619046</v>
      </c>
      <c r="AC50" s="172">
        <f t="shared" si="6"/>
        <v>6832.7142857142853</v>
      </c>
    </row>
    <row r="51" spans="1:29" x14ac:dyDescent="0.2">
      <c r="A51" s="145" t="s">
        <v>28</v>
      </c>
      <c r="B51" s="202">
        <f t="shared" ref="B51:AA51" si="16">+B19/$B$65</f>
        <v>459.76190476190476</v>
      </c>
      <c r="C51" s="196">
        <f t="shared" si="16"/>
        <v>831.23809523809518</v>
      </c>
      <c r="D51" s="197">
        <f t="shared" si="16"/>
        <v>293.61904761904759</v>
      </c>
      <c r="E51" s="198">
        <f t="shared" si="16"/>
        <v>303.52380952380952</v>
      </c>
      <c r="F51" s="195">
        <f t="shared" si="16"/>
        <v>538.80952380952385</v>
      </c>
      <c r="G51" s="199">
        <f t="shared" si="16"/>
        <v>898.33333333333337</v>
      </c>
      <c r="H51" s="197">
        <f t="shared" si="16"/>
        <v>938.14285714285711</v>
      </c>
      <c r="I51" s="198">
        <f t="shared" si="16"/>
        <v>1218.3809523809523</v>
      </c>
      <c r="J51" s="195">
        <f t="shared" si="16"/>
        <v>234.76190476190476</v>
      </c>
      <c r="K51" s="196">
        <f t="shared" si="16"/>
        <v>105.14285714285714</v>
      </c>
      <c r="L51" s="197">
        <f t="shared" si="16"/>
        <v>773.90476190476193</v>
      </c>
      <c r="M51" s="195">
        <f t="shared" si="16"/>
        <v>373.23809523809524</v>
      </c>
      <c r="N51" s="200">
        <f t="shared" si="16"/>
        <v>1233.952380952381</v>
      </c>
      <c r="O51" s="203">
        <f t="shared" si="16"/>
        <v>832.28571428571433</v>
      </c>
      <c r="P51" s="195">
        <f t="shared" si="16"/>
        <v>573.33333333333337</v>
      </c>
      <c r="Q51" s="196">
        <f t="shared" si="16"/>
        <v>416.52380952380952</v>
      </c>
      <c r="R51" s="197">
        <f t="shared" si="16"/>
        <v>677</v>
      </c>
      <c r="S51" s="198">
        <f t="shared" si="16"/>
        <v>728.52380952380952</v>
      </c>
      <c r="T51" s="195">
        <f t="shared" si="16"/>
        <v>224.1904761904762</v>
      </c>
      <c r="U51" s="199">
        <f t="shared" si="16"/>
        <v>84.285714285714292</v>
      </c>
      <c r="V51" s="197">
        <f t="shared" si="16"/>
        <v>714.28571428571433</v>
      </c>
      <c r="W51" s="204">
        <f t="shared" si="16"/>
        <v>518.66666666666663</v>
      </c>
      <c r="X51" s="195">
        <f t="shared" si="16"/>
        <v>484.76190476190476</v>
      </c>
      <c r="Y51" s="199">
        <f t="shared" si="16"/>
        <v>195.14285714285714</v>
      </c>
      <c r="Z51" s="197">
        <f t="shared" si="16"/>
        <v>1128.0952380952381</v>
      </c>
      <c r="AA51" s="195">
        <f t="shared" si="16"/>
        <v>1293.3333333333333</v>
      </c>
      <c r="AB51" s="171">
        <f t="shared" si="5"/>
        <v>8274.6190476190477</v>
      </c>
      <c r="AC51" s="172">
        <f t="shared" si="6"/>
        <v>7798.6190476190477</v>
      </c>
    </row>
    <row r="52" spans="1:29" x14ac:dyDescent="0.2">
      <c r="A52" s="136" t="s">
        <v>29</v>
      </c>
      <c r="B52" s="205">
        <f t="shared" ref="B52:AA52" si="17">+B20/$B$65</f>
        <v>563</v>
      </c>
      <c r="C52" s="189">
        <f t="shared" si="17"/>
        <v>1113.3333333333333</v>
      </c>
      <c r="D52" s="190">
        <f t="shared" si="17"/>
        <v>484.04761904761904</v>
      </c>
      <c r="E52" s="191">
        <f t="shared" si="17"/>
        <v>372.66666666666669</v>
      </c>
      <c r="F52" s="188">
        <f t="shared" si="17"/>
        <v>728.95238095238096</v>
      </c>
      <c r="G52" s="192">
        <f t="shared" si="17"/>
        <v>1365.3809523809523</v>
      </c>
      <c r="H52" s="190">
        <f t="shared" si="17"/>
        <v>1040.952380952381</v>
      </c>
      <c r="I52" s="191">
        <f t="shared" si="17"/>
        <v>1608.9047619047619</v>
      </c>
      <c r="J52" s="188">
        <f t="shared" si="17"/>
        <v>351.95238095238096</v>
      </c>
      <c r="K52" s="189">
        <f t="shared" si="17"/>
        <v>104.80952380952381</v>
      </c>
      <c r="L52" s="190">
        <f t="shared" si="17"/>
        <v>980.66666666666663</v>
      </c>
      <c r="M52" s="188">
        <f t="shared" si="17"/>
        <v>354.8095238095238</v>
      </c>
      <c r="N52" s="193">
        <f t="shared" si="17"/>
        <v>1598.047619047619</v>
      </c>
      <c r="O52" s="206">
        <f t="shared" si="17"/>
        <v>1022.3809523809524</v>
      </c>
      <c r="P52" s="188">
        <f t="shared" si="17"/>
        <v>788.57142857142856</v>
      </c>
      <c r="Q52" s="189">
        <f t="shared" si="17"/>
        <v>553.66666666666663</v>
      </c>
      <c r="R52" s="190">
        <f t="shared" si="17"/>
        <v>949.90476190476193</v>
      </c>
      <c r="S52" s="191">
        <f t="shared" si="17"/>
        <v>988</v>
      </c>
      <c r="T52" s="188">
        <f t="shared" si="17"/>
        <v>436.42857142857144</v>
      </c>
      <c r="U52" s="192">
        <f t="shared" si="17"/>
        <v>78.285714285714292</v>
      </c>
      <c r="V52" s="190">
        <f t="shared" si="17"/>
        <v>1158.5238095238096</v>
      </c>
      <c r="W52" s="207">
        <f t="shared" si="17"/>
        <v>601.80952380952385</v>
      </c>
      <c r="X52" s="188">
        <f t="shared" si="17"/>
        <v>777.47619047619048</v>
      </c>
      <c r="Y52" s="192">
        <f t="shared" si="17"/>
        <v>219.85714285714286</v>
      </c>
      <c r="Z52" s="190">
        <f t="shared" si="17"/>
        <v>1329.1428571428571</v>
      </c>
      <c r="AA52" s="188">
        <f t="shared" si="17"/>
        <v>1540.6666666666667</v>
      </c>
      <c r="AB52" s="171">
        <f t="shared" si="5"/>
        <v>11187.666666666668</v>
      </c>
      <c r="AC52" s="172">
        <f t="shared" si="6"/>
        <v>9924.5714285714275</v>
      </c>
    </row>
    <row r="53" spans="1:29" x14ac:dyDescent="0.2">
      <c r="A53" s="145" t="s">
        <v>30</v>
      </c>
      <c r="B53" s="202">
        <f t="shared" ref="B53:AA53" si="18">+B21/$B$65</f>
        <v>745.80952380952385</v>
      </c>
      <c r="C53" s="196">
        <f t="shared" si="18"/>
        <v>1538.2857142857142</v>
      </c>
      <c r="D53" s="197">
        <f t="shared" si="18"/>
        <v>525.57142857142856</v>
      </c>
      <c r="E53" s="198">
        <f t="shared" si="18"/>
        <v>465.28571428571428</v>
      </c>
      <c r="F53" s="195">
        <f t="shared" si="18"/>
        <v>742.38095238095241</v>
      </c>
      <c r="G53" s="199">
        <f t="shared" si="18"/>
        <v>1769.4761904761904</v>
      </c>
      <c r="H53" s="197">
        <f t="shared" si="18"/>
        <v>1245.3809523809523</v>
      </c>
      <c r="I53" s="198">
        <f t="shared" si="18"/>
        <v>2254.8095238095239</v>
      </c>
      <c r="J53" s="195">
        <f t="shared" si="18"/>
        <v>505.04761904761904</v>
      </c>
      <c r="K53" s="196">
        <f t="shared" si="18"/>
        <v>130.71428571428572</v>
      </c>
      <c r="L53" s="197">
        <f t="shared" si="18"/>
        <v>1369.9047619047619</v>
      </c>
      <c r="M53" s="195">
        <f t="shared" si="18"/>
        <v>414.90476190476193</v>
      </c>
      <c r="N53" s="200">
        <f t="shared" si="18"/>
        <v>2107.3333333333335</v>
      </c>
      <c r="O53" s="203">
        <f t="shared" si="18"/>
        <v>1221.9047619047619</v>
      </c>
      <c r="P53" s="195">
        <f t="shared" si="18"/>
        <v>1001.4285714285714</v>
      </c>
      <c r="Q53" s="196">
        <f t="shared" si="18"/>
        <v>806</v>
      </c>
      <c r="R53" s="197">
        <f t="shared" si="18"/>
        <v>931.76190476190482</v>
      </c>
      <c r="S53" s="198">
        <f t="shared" si="18"/>
        <v>1299.7142857142858</v>
      </c>
      <c r="T53" s="195">
        <f t="shared" si="18"/>
        <v>475.95238095238096</v>
      </c>
      <c r="U53" s="199">
        <f t="shared" si="18"/>
        <v>101.71428571428571</v>
      </c>
      <c r="V53" s="197">
        <f t="shared" si="18"/>
        <v>1246.4285714285713</v>
      </c>
      <c r="W53" s="204">
        <f t="shared" si="18"/>
        <v>667.76190476190482</v>
      </c>
      <c r="X53" s="195">
        <f t="shared" si="18"/>
        <v>1025.047619047619</v>
      </c>
      <c r="Y53" s="199">
        <f t="shared" si="18"/>
        <v>286.42857142857144</v>
      </c>
      <c r="Z53" s="197">
        <f t="shared" si="18"/>
        <v>1404.0952380952381</v>
      </c>
      <c r="AA53" s="195">
        <f t="shared" si="18"/>
        <v>1921.6190476190477</v>
      </c>
      <c r="AB53" s="171">
        <f t="shared" si="5"/>
        <v>13326.142857142857</v>
      </c>
      <c r="AC53" s="172">
        <f t="shared" si="6"/>
        <v>12878.619047619048</v>
      </c>
    </row>
    <row r="54" spans="1:29" x14ac:dyDescent="0.2">
      <c r="A54" s="136" t="s">
        <v>31</v>
      </c>
      <c r="B54" s="205">
        <f t="shared" ref="B54:AA54" si="19">+B22/$B$65</f>
        <v>694.95238095238096</v>
      </c>
      <c r="C54" s="189">
        <f t="shared" si="19"/>
        <v>1505.6666666666667</v>
      </c>
      <c r="D54" s="190">
        <f t="shared" si="19"/>
        <v>332.09523809523807</v>
      </c>
      <c r="E54" s="191">
        <f t="shared" si="19"/>
        <v>490.61904761904759</v>
      </c>
      <c r="F54" s="188">
        <f t="shared" si="19"/>
        <v>553.33333333333337</v>
      </c>
      <c r="G54" s="192">
        <f t="shared" si="19"/>
        <v>1693.2857142857142</v>
      </c>
      <c r="H54" s="190">
        <f t="shared" si="19"/>
        <v>1139.4285714285713</v>
      </c>
      <c r="I54" s="191">
        <f t="shared" si="19"/>
        <v>2054.3333333333335</v>
      </c>
      <c r="J54" s="188">
        <f t="shared" si="19"/>
        <v>360.42857142857144</v>
      </c>
      <c r="K54" s="189">
        <f t="shared" si="19"/>
        <v>114.52380952380952</v>
      </c>
      <c r="L54" s="190">
        <f t="shared" si="19"/>
        <v>1337.047619047619</v>
      </c>
      <c r="M54" s="188">
        <f t="shared" si="19"/>
        <v>324.23809523809524</v>
      </c>
      <c r="N54" s="193">
        <f t="shared" si="19"/>
        <v>1851.952380952381</v>
      </c>
      <c r="O54" s="206">
        <f t="shared" si="19"/>
        <v>1190.047619047619</v>
      </c>
      <c r="P54" s="188">
        <f t="shared" si="19"/>
        <v>850.52380952380952</v>
      </c>
      <c r="Q54" s="189">
        <f t="shared" si="19"/>
        <v>829.19047619047615</v>
      </c>
      <c r="R54" s="190">
        <f t="shared" si="19"/>
        <v>862</v>
      </c>
      <c r="S54" s="191">
        <f t="shared" si="19"/>
        <v>1233.952380952381</v>
      </c>
      <c r="T54" s="188">
        <f t="shared" si="19"/>
        <v>358.23809523809524</v>
      </c>
      <c r="U54" s="192">
        <f t="shared" si="19"/>
        <v>82.714285714285708</v>
      </c>
      <c r="V54" s="190">
        <f t="shared" si="19"/>
        <v>1340</v>
      </c>
      <c r="W54" s="207">
        <f t="shared" si="19"/>
        <v>616.66666666666663</v>
      </c>
      <c r="X54" s="188">
        <f t="shared" si="19"/>
        <v>827.09523809523807</v>
      </c>
      <c r="Y54" s="192">
        <f t="shared" si="19"/>
        <v>318.38095238095241</v>
      </c>
      <c r="Z54" s="190">
        <f t="shared" si="19"/>
        <v>1201.8095238095239</v>
      </c>
      <c r="AA54" s="188">
        <f t="shared" si="19"/>
        <v>1924.0952380952381</v>
      </c>
      <c r="AB54" s="171">
        <f t="shared" si="5"/>
        <v>11708.904761904763</v>
      </c>
      <c r="AC54" s="172">
        <f t="shared" si="6"/>
        <v>12377.714285714286</v>
      </c>
    </row>
    <row r="55" spans="1:29" x14ac:dyDescent="0.2">
      <c r="A55" s="145" t="s">
        <v>32</v>
      </c>
      <c r="B55" s="202">
        <f t="shared" ref="B55:AA55" si="20">+B23/$B$65</f>
        <v>807.61904761904759</v>
      </c>
      <c r="C55" s="196">
        <f t="shared" si="20"/>
        <v>1173.6666666666667</v>
      </c>
      <c r="D55" s="197">
        <f t="shared" si="20"/>
        <v>234.38095238095238</v>
      </c>
      <c r="E55" s="198">
        <f t="shared" si="20"/>
        <v>468.61904761904759</v>
      </c>
      <c r="F55" s="195">
        <f t="shared" si="20"/>
        <v>512.76190476190482</v>
      </c>
      <c r="G55" s="199">
        <f t="shared" si="20"/>
        <v>1632.6190476190477</v>
      </c>
      <c r="H55" s="197">
        <f t="shared" si="20"/>
        <v>1028.4761904761904</v>
      </c>
      <c r="I55" s="198">
        <f t="shared" si="20"/>
        <v>1863.8571428571429</v>
      </c>
      <c r="J55" s="195">
        <f t="shared" si="20"/>
        <v>323.47619047619048</v>
      </c>
      <c r="K55" s="196">
        <f t="shared" si="20"/>
        <v>92.476190476190482</v>
      </c>
      <c r="L55" s="197">
        <f t="shared" si="20"/>
        <v>1141.8095238095239</v>
      </c>
      <c r="M55" s="195">
        <f t="shared" si="20"/>
        <v>350.33333333333331</v>
      </c>
      <c r="N55" s="200">
        <f t="shared" si="20"/>
        <v>1717.7142857142858</v>
      </c>
      <c r="O55" s="203">
        <f t="shared" si="20"/>
        <v>1088.5714285714287</v>
      </c>
      <c r="P55" s="195">
        <f t="shared" si="20"/>
        <v>580.90476190476193</v>
      </c>
      <c r="Q55" s="196">
        <f t="shared" si="20"/>
        <v>786.42857142857144</v>
      </c>
      <c r="R55" s="197">
        <f t="shared" si="20"/>
        <v>695.71428571428567</v>
      </c>
      <c r="S55" s="198">
        <f t="shared" si="20"/>
        <v>1129.2857142857142</v>
      </c>
      <c r="T55" s="195">
        <f t="shared" si="20"/>
        <v>200.52380952380952</v>
      </c>
      <c r="U55" s="199">
        <f t="shared" si="20"/>
        <v>79.476190476190482</v>
      </c>
      <c r="V55" s="197">
        <f t="shared" si="20"/>
        <v>1230.3333333333333</v>
      </c>
      <c r="W55" s="204">
        <f t="shared" si="20"/>
        <v>531.90476190476193</v>
      </c>
      <c r="X55" s="195">
        <f t="shared" si="20"/>
        <v>504.23809523809524</v>
      </c>
      <c r="Y55" s="199">
        <f t="shared" si="20"/>
        <v>311.57142857142856</v>
      </c>
      <c r="Z55" s="197">
        <f t="shared" si="20"/>
        <v>1014.2857142857143</v>
      </c>
      <c r="AA55" s="195">
        <f t="shared" si="20"/>
        <v>1564.4761904761904</v>
      </c>
      <c r="AB55" s="171">
        <f t="shared" si="5"/>
        <v>9992.2380952380936</v>
      </c>
      <c r="AC55" s="172">
        <f t="shared" si="6"/>
        <v>11073.285714285716</v>
      </c>
    </row>
    <row r="56" spans="1:29" x14ac:dyDescent="0.2">
      <c r="A56" s="136" t="s">
        <v>33</v>
      </c>
      <c r="B56" s="205">
        <f t="shared" ref="B56:AA56" si="21">+B24/$B$65</f>
        <v>599.52380952380952</v>
      </c>
      <c r="C56" s="189">
        <f t="shared" si="21"/>
        <v>678.52380952380952</v>
      </c>
      <c r="D56" s="190">
        <f t="shared" si="21"/>
        <v>178.71428571428572</v>
      </c>
      <c r="E56" s="191">
        <f t="shared" si="21"/>
        <v>344.76190476190476</v>
      </c>
      <c r="F56" s="188">
        <f t="shared" si="21"/>
        <v>536.28571428571433</v>
      </c>
      <c r="G56" s="192">
        <f t="shared" si="21"/>
        <v>1028.9047619047619</v>
      </c>
      <c r="H56" s="190">
        <f t="shared" si="21"/>
        <v>752.57142857142856</v>
      </c>
      <c r="I56" s="191">
        <f t="shared" si="21"/>
        <v>1248.3333333333333</v>
      </c>
      <c r="J56" s="188">
        <f t="shared" si="21"/>
        <v>183.57142857142858</v>
      </c>
      <c r="K56" s="189">
        <f t="shared" si="21"/>
        <v>57.047619047619051</v>
      </c>
      <c r="L56" s="190">
        <f t="shared" si="21"/>
        <v>717.09523809523807</v>
      </c>
      <c r="M56" s="188">
        <f t="shared" si="21"/>
        <v>397.76190476190476</v>
      </c>
      <c r="N56" s="193">
        <f t="shared" si="21"/>
        <v>987.19047619047615</v>
      </c>
      <c r="O56" s="206">
        <f t="shared" si="21"/>
        <v>1017.047619047619</v>
      </c>
      <c r="P56" s="188">
        <f t="shared" si="21"/>
        <v>402.95238095238096</v>
      </c>
      <c r="Q56" s="189">
        <f t="shared" si="21"/>
        <v>646.80952380952385</v>
      </c>
      <c r="R56" s="190">
        <f t="shared" si="21"/>
        <v>614.90476190476193</v>
      </c>
      <c r="S56" s="191">
        <f t="shared" si="21"/>
        <v>727.66666666666663</v>
      </c>
      <c r="T56" s="188">
        <f t="shared" si="21"/>
        <v>125.76190476190476</v>
      </c>
      <c r="U56" s="192">
        <f t="shared" si="21"/>
        <v>109.38095238095238</v>
      </c>
      <c r="V56" s="190">
        <f t="shared" si="21"/>
        <v>783.90476190476193</v>
      </c>
      <c r="W56" s="207">
        <f t="shared" si="21"/>
        <v>433.95238095238096</v>
      </c>
      <c r="X56" s="188">
        <f t="shared" si="21"/>
        <v>307.90476190476193</v>
      </c>
      <c r="Y56" s="192">
        <f t="shared" si="21"/>
        <v>282.52380952380952</v>
      </c>
      <c r="Z56" s="190">
        <f t="shared" si="21"/>
        <v>811.52380952380952</v>
      </c>
      <c r="AA56" s="188">
        <f t="shared" si="21"/>
        <v>1006.2857142857143</v>
      </c>
      <c r="AB56" s="171">
        <f t="shared" si="5"/>
        <v>7001.9047619047597</v>
      </c>
      <c r="AC56" s="172">
        <f t="shared" si="6"/>
        <v>7979</v>
      </c>
    </row>
    <row r="57" spans="1:29" x14ac:dyDescent="0.2">
      <c r="A57" s="145" t="s">
        <v>34</v>
      </c>
      <c r="B57" s="202">
        <f t="shared" ref="B57:AA57" si="22">+B25/$B$65</f>
        <v>154.71428571428572</v>
      </c>
      <c r="C57" s="196">
        <f t="shared" si="22"/>
        <v>379.47619047619048</v>
      </c>
      <c r="D57" s="197">
        <f t="shared" si="22"/>
        <v>84</v>
      </c>
      <c r="E57" s="198">
        <f t="shared" si="22"/>
        <v>232.23809523809524</v>
      </c>
      <c r="F57" s="195">
        <f t="shared" si="22"/>
        <v>264.42857142857144</v>
      </c>
      <c r="G57" s="199">
        <f t="shared" si="22"/>
        <v>637.57142857142856</v>
      </c>
      <c r="H57" s="197">
        <f t="shared" si="22"/>
        <v>359.47619047619048</v>
      </c>
      <c r="I57" s="198">
        <f t="shared" si="22"/>
        <v>698</v>
      </c>
      <c r="J57" s="195">
        <f t="shared" si="22"/>
        <v>52.952380952380949</v>
      </c>
      <c r="K57" s="196">
        <f t="shared" si="22"/>
        <v>32</v>
      </c>
      <c r="L57" s="197">
        <f t="shared" si="22"/>
        <v>407.09523809523807</v>
      </c>
      <c r="M57" s="195">
        <f t="shared" si="22"/>
        <v>281</v>
      </c>
      <c r="N57" s="200">
        <f t="shared" si="22"/>
        <v>585.76190476190482</v>
      </c>
      <c r="O57" s="203">
        <f t="shared" si="22"/>
        <v>707.09523809523807</v>
      </c>
      <c r="P57" s="195">
        <f t="shared" si="22"/>
        <v>251.76190476190476</v>
      </c>
      <c r="Q57" s="196">
        <f t="shared" si="22"/>
        <v>367.23809523809524</v>
      </c>
      <c r="R57" s="197">
        <f t="shared" si="22"/>
        <v>396.76190476190476</v>
      </c>
      <c r="S57" s="198">
        <f t="shared" si="22"/>
        <v>415</v>
      </c>
      <c r="T57" s="195">
        <f t="shared" si="22"/>
        <v>92.761904761904759</v>
      </c>
      <c r="U57" s="199">
        <f t="shared" si="22"/>
        <v>95</v>
      </c>
      <c r="V57" s="197">
        <f t="shared" si="22"/>
        <v>334.38095238095241</v>
      </c>
      <c r="W57" s="204">
        <f t="shared" si="22"/>
        <v>279.61904761904759</v>
      </c>
      <c r="X57" s="195">
        <f t="shared" si="22"/>
        <v>181.14285714285714</v>
      </c>
      <c r="Y57" s="199">
        <f t="shared" si="22"/>
        <v>284.47619047619048</v>
      </c>
      <c r="Z57" s="197">
        <f t="shared" si="22"/>
        <v>521.19047619047615</v>
      </c>
      <c r="AA57" s="195">
        <f t="shared" si="22"/>
        <v>564.61904761904759</v>
      </c>
      <c r="AB57" s="171">
        <f t="shared" si="5"/>
        <v>3686.4285714285711</v>
      </c>
      <c r="AC57" s="172">
        <f t="shared" si="6"/>
        <v>4973.3333333333339</v>
      </c>
    </row>
    <row r="58" spans="1:29" x14ac:dyDescent="0.2">
      <c r="A58" s="136" t="s">
        <v>35</v>
      </c>
      <c r="B58" s="205">
        <f t="shared" ref="B58:AA58" si="23">+B26/$B$65</f>
        <v>0</v>
      </c>
      <c r="C58" s="189">
        <f t="shared" si="23"/>
        <v>127.42857142857143</v>
      </c>
      <c r="D58" s="190">
        <f t="shared" si="23"/>
        <v>3.7142857142857144</v>
      </c>
      <c r="E58" s="191">
        <f t="shared" si="23"/>
        <v>87.714285714285708</v>
      </c>
      <c r="F58" s="188">
        <f t="shared" si="23"/>
        <v>4.0476190476190474</v>
      </c>
      <c r="G58" s="192">
        <f t="shared" si="23"/>
        <v>208.76190476190476</v>
      </c>
      <c r="H58" s="190">
        <f t="shared" si="23"/>
        <v>38.38095238095238</v>
      </c>
      <c r="I58" s="191">
        <f t="shared" si="23"/>
        <v>177.1904761904762</v>
      </c>
      <c r="J58" s="188">
        <f t="shared" si="23"/>
        <v>10.761904761904763</v>
      </c>
      <c r="K58" s="189">
        <f t="shared" si="23"/>
        <v>6.9523809523809526</v>
      </c>
      <c r="L58" s="190">
        <f t="shared" si="23"/>
        <v>58.952380952380949</v>
      </c>
      <c r="M58" s="188">
        <f t="shared" si="23"/>
        <v>34.38095238095238</v>
      </c>
      <c r="N58" s="193">
        <f t="shared" si="23"/>
        <v>101.42857142857143</v>
      </c>
      <c r="O58" s="206">
        <f t="shared" si="23"/>
        <v>96.571428571428569</v>
      </c>
      <c r="P58" s="188">
        <f t="shared" si="23"/>
        <v>41.38095238095238</v>
      </c>
      <c r="Q58" s="189">
        <f t="shared" si="23"/>
        <v>42.952380952380949</v>
      </c>
      <c r="R58" s="190">
        <f t="shared" si="23"/>
        <v>73.285714285714292</v>
      </c>
      <c r="S58" s="191">
        <f t="shared" si="23"/>
        <v>32.714285714285715</v>
      </c>
      <c r="T58" s="188">
        <f t="shared" si="23"/>
        <v>8.4285714285714288</v>
      </c>
      <c r="U58" s="192">
        <f t="shared" si="23"/>
        <v>6.333333333333333</v>
      </c>
      <c r="V58" s="190">
        <f t="shared" si="23"/>
        <v>42.714285714285715</v>
      </c>
      <c r="W58" s="207">
        <f t="shared" si="23"/>
        <v>11.571428571428571</v>
      </c>
      <c r="X58" s="188">
        <f t="shared" si="23"/>
        <v>23.857142857142858</v>
      </c>
      <c r="Y58" s="192">
        <f t="shared" si="23"/>
        <v>22.333333333333332</v>
      </c>
      <c r="Z58" s="190">
        <f t="shared" si="23"/>
        <v>39.428571428571431</v>
      </c>
      <c r="AA58" s="188">
        <f t="shared" si="23"/>
        <v>53.571428571428569</v>
      </c>
      <c r="AB58" s="171">
        <f t="shared" si="5"/>
        <v>446.38095238095235</v>
      </c>
      <c r="AC58" s="172">
        <f t="shared" si="6"/>
        <v>908.47619047619048</v>
      </c>
    </row>
    <row r="59" spans="1:29" x14ac:dyDescent="0.2">
      <c r="A59" s="145" t="s">
        <v>36</v>
      </c>
      <c r="B59" s="202">
        <f t="shared" ref="B59:AA59" si="24">+B27/$B$65</f>
        <v>0</v>
      </c>
      <c r="C59" s="196">
        <f t="shared" si="24"/>
        <v>0</v>
      </c>
      <c r="D59" s="197">
        <f t="shared" si="24"/>
        <v>0</v>
      </c>
      <c r="E59" s="198">
        <f t="shared" si="24"/>
        <v>0</v>
      </c>
      <c r="F59" s="195">
        <f t="shared" si="24"/>
        <v>0</v>
      </c>
      <c r="G59" s="199">
        <f t="shared" si="24"/>
        <v>0</v>
      </c>
      <c r="H59" s="197">
        <f t="shared" si="24"/>
        <v>0</v>
      </c>
      <c r="I59" s="198">
        <f t="shared" si="24"/>
        <v>0</v>
      </c>
      <c r="J59" s="195">
        <f t="shared" si="24"/>
        <v>0</v>
      </c>
      <c r="K59" s="199">
        <f t="shared" si="24"/>
        <v>0</v>
      </c>
      <c r="L59" s="197">
        <f t="shared" si="24"/>
        <v>0</v>
      </c>
      <c r="M59" s="195">
        <f t="shared" si="24"/>
        <v>0</v>
      </c>
      <c r="N59" s="200">
        <f t="shared" si="24"/>
        <v>0</v>
      </c>
      <c r="O59" s="203">
        <f t="shared" si="24"/>
        <v>0</v>
      </c>
      <c r="P59" s="195">
        <f t="shared" si="24"/>
        <v>0</v>
      </c>
      <c r="Q59" s="199">
        <f t="shared" si="24"/>
        <v>0</v>
      </c>
      <c r="R59" s="197">
        <f t="shared" si="24"/>
        <v>0</v>
      </c>
      <c r="S59" s="198">
        <f t="shared" si="24"/>
        <v>0</v>
      </c>
      <c r="T59" s="195">
        <f t="shared" si="24"/>
        <v>0</v>
      </c>
      <c r="U59" s="199">
        <f t="shared" si="24"/>
        <v>0</v>
      </c>
      <c r="V59" s="197">
        <f t="shared" si="24"/>
        <v>0</v>
      </c>
      <c r="W59" s="198">
        <f t="shared" si="24"/>
        <v>0</v>
      </c>
      <c r="X59" s="195">
        <f t="shared" si="24"/>
        <v>0</v>
      </c>
      <c r="Y59" s="199">
        <f t="shared" si="24"/>
        <v>0</v>
      </c>
      <c r="Z59" s="197">
        <f t="shared" si="24"/>
        <v>0</v>
      </c>
      <c r="AA59" s="195">
        <f t="shared" si="24"/>
        <v>0</v>
      </c>
      <c r="AB59" s="171">
        <f t="shared" si="5"/>
        <v>0</v>
      </c>
      <c r="AC59" s="172">
        <f t="shared" si="6"/>
        <v>0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91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71">
        <f t="shared" si="5"/>
        <v>0</v>
      </c>
      <c r="AC60" s="172">
        <f t="shared" si="6"/>
        <v>0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71">
        <f t="shared" si="5"/>
        <v>0</v>
      </c>
      <c r="AC61" s="172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71">
        <f t="shared" si="5"/>
        <v>0</v>
      </c>
      <c r="AC62" s="172">
        <f t="shared" si="6"/>
        <v>0</v>
      </c>
    </row>
    <row r="63" spans="1:29" s="277" customFormat="1" ht="14.25" thickTop="1" thickBot="1" x14ac:dyDescent="0.25">
      <c r="A63" s="267" t="s">
        <v>47</v>
      </c>
      <c r="B63" s="20">
        <f t="shared" ref="B63:AA63" si="27">SUM(B39:B62)</f>
        <v>13058.95238095238</v>
      </c>
      <c r="C63" s="21">
        <f t="shared" si="27"/>
        <v>12845.285714285714</v>
      </c>
      <c r="D63" s="279">
        <f t="shared" si="27"/>
        <v>6013.7142857142844</v>
      </c>
      <c r="E63" s="280">
        <f t="shared" si="27"/>
        <v>5892.333333333333</v>
      </c>
      <c r="F63" s="20">
        <f t="shared" si="27"/>
        <v>15730.380952380952</v>
      </c>
      <c r="G63" s="21">
        <f t="shared" si="27"/>
        <v>14604</v>
      </c>
      <c r="H63" s="279">
        <f t="shared" si="27"/>
        <v>19579.666666666668</v>
      </c>
      <c r="I63" s="280">
        <f t="shared" si="27"/>
        <v>20237.285714285714</v>
      </c>
      <c r="J63" s="20">
        <f t="shared" si="27"/>
        <v>3519.6666666666665</v>
      </c>
      <c r="K63" s="21">
        <f t="shared" si="27"/>
        <v>3481.5714285714294</v>
      </c>
      <c r="L63" s="279">
        <f t="shared" si="27"/>
        <v>11016.09523809524</v>
      </c>
      <c r="M63" s="280">
        <f t="shared" si="27"/>
        <v>10848.476190476189</v>
      </c>
      <c r="N63" s="20">
        <f t="shared" si="27"/>
        <v>20765.761904761908</v>
      </c>
      <c r="O63" s="21">
        <f t="shared" si="27"/>
        <v>20939.809523809519</v>
      </c>
      <c r="P63" s="279">
        <f t="shared" si="27"/>
        <v>10485.571428571428</v>
      </c>
      <c r="Q63" s="280">
        <f t="shared" si="27"/>
        <v>10511.714285714286</v>
      </c>
      <c r="R63" s="20">
        <f t="shared" si="27"/>
        <v>13477.857142857141</v>
      </c>
      <c r="S63" s="21">
        <f t="shared" si="27"/>
        <v>13939.380952380952</v>
      </c>
      <c r="T63" s="279">
        <f t="shared" si="27"/>
        <v>3205.0476190476188</v>
      </c>
      <c r="U63" s="280">
        <f t="shared" si="27"/>
        <v>3500.333333333333</v>
      </c>
      <c r="V63" s="20">
        <f t="shared" si="27"/>
        <v>10865.238095238097</v>
      </c>
      <c r="W63" s="21">
        <f t="shared" si="27"/>
        <v>12205.047619047618</v>
      </c>
      <c r="X63" s="279">
        <f t="shared" si="27"/>
        <v>9250</v>
      </c>
      <c r="Y63" s="280">
        <f t="shared" si="27"/>
        <v>6008.333333333333</v>
      </c>
      <c r="Z63" s="20">
        <f t="shared" si="27"/>
        <v>19763.761904761905</v>
      </c>
      <c r="AA63" s="21">
        <f t="shared" si="27"/>
        <v>21448.857142857138</v>
      </c>
      <c r="AB63" s="279">
        <f>AB31/B65</f>
        <v>156731.71428571429</v>
      </c>
      <c r="AC63" s="21">
        <f>SUM(AC39:AC62)</f>
        <v>156462.42857142861</v>
      </c>
    </row>
    <row r="64" spans="1:29" ht="15.75" thickTop="1" x14ac:dyDescent="0.2">
      <c r="A64" s="123"/>
      <c r="AB64" s="281" t="str">
        <f>IF(AB63='Daily Total'!D45,"Correct","Wrong")</f>
        <v>Correct</v>
      </c>
      <c r="AC64" s="281" t="str">
        <f>IF(AC63='Daily Total'!E45,"Correct","Wrong")</f>
        <v>Correct</v>
      </c>
    </row>
    <row r="65" spans="1:30" x14ac:dyDescent="0.2">
      <c r="A65" s="269" t="s">
        <v>82</v>
      </c>
      <c r="B65" s="269">
        <f>COUNTIF('Daily Total'!$G$7:$G$37,1)</f>
        <v>21</v>
      </c>
    </row>
    <row r="67" spans="1:30" s="123" customFormat="1" x14ac:dyDescent="0.2">
      <c r="A67" s="282" t="s">
        <v>52</v>
      </c>
      <c r="B67" s="283"/>
      <c r="C67" s="283"/>
      <c r="AB67" s="282"/>
      <c r="AC67" s="282"/>
    </row>
    <row r="68" spans="1:30" s="123" customFormat="1" ht="13.5" thickBot="1" x14ac:dyDescent="0.25">
      <c r="A68" s="282"/>
      <c r="B68" s="283"/>
      <c r="C68" s="283"/>
      <c r="AB68" s="282"/>
      <c r="AC68" s="282"/>
    </row>
    <row r="69" spans="1:30" s="123" customFormat="1" ht="14.25" thickTop="1" thickBot="1" x14ac:dyDescent="0.25">
      <c r="A69" s="307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0" s="284" customFormat="1" ht="15" thickTop="1" thickBot="1" x14ac:dyDescent="0.3">
      <c r="A70" s="308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41" t="s">
        <v>16</v>
      </c>
      <c r="B71" s="242">
        <f>B7/B31</f>
        <v>0</v>
      </c>
      <c r="C71" s="243">
        <f t="shared" ref="C71:AC71" si="28">C7/C31</f>
        <v>0</v>
      </c>
      <c r="D71" s="244">
        <f t="shared" si="28"/>
        <v>0</v>
      </c>
      <c r="E71" s="245">
        <f t="shared" si="28"/>
        <v>0</v>
      </c>
      <c r="F71" s="242">
        <f t="shared" si="28"/>
        <v>0</v>
      </c>
      <c r="G71" s="243">
        <f t="shared" si="28"/>
        <v>0</v>
      </c>
      <c r="H71" s="244">
        <f t="shared" si="28"/>
        <v>0</v>
      </c>
      <c r="I71" s="245">
        <f t="shared" si="28"/>
        <v>0</v>
      </c>
      <c r="J71" s="242">
        <f t="shared" si="28"/>
        <v>0</v>
      </c>
      <c r="K71" s="243">
        <f t="shared" si="28"/>
        <v>0</v>
      </c>
      <c r="L71" s="244">
        <f t="shared" si="28"/>
        <v>0</v>
      </c>
      <c r="M71" s="242">
        <f t="shared" si="28"/>
        <v>0</v>
      </c>
      <c r="N71" s="246">
        <f t="shared" si="28"/>
        <v>0</v>
      </c>
      <c r="O71" s="247">
        <f t="shared" si="28"/>
        <v>0</v>
      </c>
      <c r="P71" s="242">
        <f t="shared" si="28"/>
        <v>0</v>
      </c>
      <c r="Q71" s="243">
        <f t="shared" si="28"/>
        <v>0</v>
      </c>
      <c r="R71" s="244">
        <f t="shared" si="28"/>
        <v>0</v>
      </c>
      <c r="S71" s="245">
        <f t="shared" si="28"/>
        <v>0</v>
      </c>
      <c r="T71" s="242">
        <f t="shared" si="28"/>
        <v>0</v>
      </c>
      <c r="U71" s="243">
        <f t="shared" si="28"/>
        <v>0</v>
      </c>
      <c r="V71" s="244">
        <f t="shared" si="28"/>
        <v>0</v>
      </c>
      <c r="W71" s="245">
        <f t="shared" si="28"/>
        <v>0</v>
      </c>
      <c r="X71" s="242">
        <f t="shared" si="28"/>
        <v>0</v>
      </c>
      <c r="Y71" s="243">
        <f t="shared" si="28"/>
        <v>0</v>
      </c>
      <c r="Z71" s="244">
        <f t="shared" si="28"/>
        <v>0</v>
      </c>
      <c r="AA71" s="242">
        <f t="shared" si="28"/>
        <v>0</v>
      </c>
      <c r="AB71" s="248">
        <f t="shared" si="28"/>
        <v>0</v>
      </c>
      <c r="AC71" s="249">
        <f t="shared" si="28"/>
        <v>0</v>
      </c>
      <c r="AD71" s="283"/>
    </row>
    <row r="72" spans="1:30" s="123" customFormat="1" x14ac:dyDescent="0.2">
      <c r="A72" s="250" t="s">
        <v>17</v>
      </c>
      <c r="B72" s="251">
        <f>B8/B31</f>
        <v>1.490675982176066E-2</v>
      </c>
      <c r="C72" s="252">
        <f t="shared" ref="C72:AC72" si="29">C8/C31</f>
        <v>0</v>
      </c>
      <c r="D72" s="253">
        <f t="shared" si="29"/>
        <v>1.9471367034080832E-2</v>
      </c>
      <c r="E72" s="254">
        <f t="shared" si="29"/>
        <v>1.293044230194199E-4</v>
      </c>
      <c r="F72" s="251">
        <f t="shared" si="29"/>
        <v>2.8301315622180918E-2</v>
      </c>
      <c r="G72" s="252">
        <f t="shared" si="29"/>
        <v>2.1194454226500242E-4</v>
      </c>
      <c r="H72" s="253">
        <f t="shared" si="29"/>
        <v>1.4293253691268638E-2</v>
      </c>
      <c r="I72" s="254">
        <f t="shared" si="29"/>
        <v>9.7415661332335651E-4</v>
      </c>
      <c r="J72" s="251">
        <f t="shared" si="29"/>
        <v>2.570589747405734E-3</v>
      </c>
      <c r="K72" s="252">
        <f t="shared" si="29"/>
        <v>3.1868477562129855E-3</v>
      </c>
      <c r="L72" s="253">
        <f t="shared" si="29"/>
        <v>1.3400306045699367E-3</v>
      </c>
      <c r="M72" s="251">
        <f t="shared" si="29"/>
        <v>3.8451746569630142E-3</v>
      </c>
      <c r="N72" s="255">
        <f t="shared" si="29"/>
        <v>4.9738466018927679E-3</v>
      </c>
      <c r="O72" s="256">
        <f t="shared" si="29"/>
        <v>3.2223879782414902E-3</v>
      </c>
      <c r="P72" s="251">
        <f t="shared" si="29"/>
        <v>2.8519916256806404E-3</v>
      </c>
      <c r="Q72" s="252">
        <f t="shared" si="29"/>
        <v>4.385130421389289E-3</v>
      </c>
      <c r="R72" s="253">
        <f t="shared" si="29"/>
        <v>1.024608263995619E-3</v>
      </c>
      <c r="S72" s="254">
        <f t="shared" si="29"/>
        <v>3.1360277664854966E-3</v>
      </c>
      <c r="T72" s="251">
        <f t="shared" si="29"/>
        <v>1.1886013134044514E-4</v>
      </c>
      <c r="U72" s="252">
        <f t="shared" si="29"/>
        <v>4.625409824914634E-4</v>
      </c>
      <c r="V72" s="253">
        <f t="shared" si="29"/>
        <v>1.9722137003111716E-4</v>
      </c>
      <c r="W72" s="254">
        <f t="shared" si="29"/>
        <v>7.0228554930434713E-5</v>
      </c>
      <c r="X72" s="251">
        <f t="shared" si="29"/>
        <v>1.6473616473616475E-4</v>
      </c>
      <c r="Y72" s="252">
        <f t="shared" si="29"/>
        <v>0</v>
      </c>
      <c r="Z72" s="253">
        <f t="shared" si="29"/>
        <v>0</v>
      </c>
      <c r="AA72" s="251">
        <f t="shared" si="29"/>
        <v>0</v>
      </c>
      <c r="AB72" s="257">
        <f t="shared" si="29"/>
        <v>7.730832730240271E-3</v>
      </c>
      <c r="AC72" s="258">
        <f t="shared" si="29"/>
        <v>1.5092623788275962E-3</v>
      </c>
      <c r="AD72" s="283"/>
    </row>
    <row r="73" spans="1:30" s="123" customFormat="1" x14ac:dyDescent="0.2">
      <c r="A73" s="259" t="s">
        <v>18</v>
      </c>
      <c r="B73" s="260">
        <f>B9/B31</f>
        <v>6.7831591537277844E-2</v>
      </c>
      <c r="C73" s="261">
        <f t="shared" ref="C73:AC73" si="30">C9/C31</f>
        <v>1.7423475723908346E-3</v>
      </c>
      <c r="D73" s="262">
        <f t="shared" si="30"/>
        <v>7.4813125554288609E-2</v>
      </c>
      <c r="E73" s="263">
        <f t="shared" si="30"/>
        <v>1.5104372913955989E-2</v>
      </c>
      <c r="F73" s="260">
        <f t="shared" si="30"/>
        <v>9.7457755389933953E-2</v>
      </c>
      <c r="G73" s="261">
        <f t="shared" si="30"/>
        <v>1.3998121845287006E-2</v>
      </c>
      <c r="H73" s="262">
        <f t="shared" si="30"/>
        <v>5.786128953019775E-2</v>
      </c>
      <c r="I73" s="263">
        <f t="shared" si="30"/>
        <v>1.6014758237388318E-2</v>
      </c>
      <c r="J73" s="260">
        <f t="shared" si="30"/>
        <v>1.3542949142911261E-2</v>
      </c>
      <c r="K73" s="261">
        <f t="shared" si="30"/>
        <v>3.6614555550996401E-2</v>
      </c>
      <c r="L73" s="262">
        <f t="shared" si="30"/>
        <v>1.8531326457391348E-2</v>
      </c>
      <c r="M73" s="260">
        <f t="shared" si="30"/>
        <v>4.34381831110799E-2</v>
      </c>
      <c r="N73" s="264">
        <f t="shared" si="30"/>
        <v>3.3131459522428172E-2</v>
      </c>
      <c r="O73" s="265">
        <f t="shared" si="30"/>
        <v>4.6052631578947366E-2</v>
      </c>
      <c r="P73" s="260">
        <f t="shared" si="30"/>
        <v>3.2248395754710557E-2</v>
      </c>
      <c r="Q73" s="261">
        <f t="shared" si="30"/>
        <v>5.2200266369492536E-2</v>
      </c>
      <c r="R73" s="262">
        <f t="shared" si="30"/>
        <v>3.2660271697846556E-2</v>
      </c>
      <c r="S73" s="263">
        <f t="shared" si="30"/>
        <v>4.0153453559118223E-2</v>
      </c>
      <c r="T73" s="260">
        <f t="shared" si="30"/>
        <v>1.2302023593736071E-2</v>
      </c>
      <c r="U73" s="261">
        <f t="shared" si="30"/>
        <v>7.8523133851197843E-2</v>
      </c>
      <c r="V73" s="262">
        <f t="shared" si="30"/>
        <v>1.8061094797738528E-2</v>
      </c>
      <c r="W73" s="263">
        <f t="shared" si="30"/>
        <v>5.5780980546690284E-2</v>
      </c>
      <c r="X73" s="260">
        <f t="shared" si="30"/>
        <v>4.254826254826255E-2</v>
      </c>
      <c r="Y73" s="261">
        <f t="shared" si="30"/>
        <v>5.5629086586090747E-2</v>
      </c>
      <c r="Z73" s="262">
        <f t="shared" si="30"/>
        <v>4.7494331857969974E-2</v>
      </c>
      <c r="AA73" s="260">
        <f t="shared" si="30"/>
        <v>2.8426422986239694E-2</v>
      </c>
      <c r="AB73" s="257">
        <f t="shared" si="30"/>
        <v>4.6498019363388939E-2</v>
      </c>
      <c r="AC73" s="258">
        <f t="shared" si="30"/>
        <v>3.3305120261642E-2</v>
      </c>
      <c r="AD73" s="283"/>
    </row>
    <row r="74" spans="1:30" s="123" customFormat="1" x14ac:dyDescent="0.2">
      <c r="A74" s="250" t="s">
        <v>19</v>
      </c>
      <c r="B74" s="251">
        <f>B10/B31</f>
        <v>0.1017546802412503</v>
      </c>
      <c r="C74" s="252">
        <f t="shared" ref="C74:AC74" si="31">C10/C31</f>
        <v>3.45652101382386E-2</v>
      </c>
      <c r="D74" s="253">
        <f t="shared" si="31"/>
        <v>0.10249588242746738</v>
      </c>
      <c r="E74" s="254">
        <f t="shared" si="31"/>
        <v>6.1904492520547284E-2</v>
      </c>
      <c r="F74" s="251">
        <f t="shared" si="31"/>
        <v>0.10988744861323856</v>
      </c>
      <c r="G74" s="252">
        <f t="shared" si="31"/>
        <v>3.9662975570945988E-2</v>
      </c>
      <c r="H74" s="253">
        <f t="shared" si="31"/>
        <v>8.5197714830497137E-2</v>
      </c>
      <c r="I74" s="254">
        <f t="shared" si="31"/>
        <v>3.8248588767080094E-2</v>
      </c>
      <c r="J74" s="251">
        <f t="shared" si="31"/>
        <v>2.9588840934612313E-2</v>
      </c>
      <c r="K74" s="252">
        <f t="shared" si="31"/>
        <v>8.0245647148933841E-2</v>
      </c>
      <c r="L74" s="253">
        <f t="shared" si="31"/>
        <v>3.5467584227407513E-2</v>
      </c>
      <c r="M74" s="251">
        <f t="shared" si="31"/>
        <v>8.5410283647472982E-2</v>
      </c>
      <c r="N74" s="255">
        <f t="shared" si="31"/>
        <v>5.9729729109958933E-2</v>
      </c>
      <c r="O74" s="256">
        <f t="shared" si="31"/>
        <v>8.2583641093747162E-2</v>
      </c>
      <c r="P74" s="251">
        <f t="shared" si="31"/>
        <v>7.5695854166950502E-2</v>
      </c>
      <c r="Q74" s="252">
        <f t="shared" si="31"/>
        <v>8.3154394643617555E-2</v>
      </c>
      <c r="R74" s="253">
        <f t="shared" si="31"/>
        <v>7.2333810306145885E-2</v>
      </c>
      <c r="S74" s="254">
        <f t="shared" si="31"/>
        <v>6.6153788342038833E-2</v>
      </c>
      <c r="T74" s="251">
        <f t="shared" si="31"/>
        <v>3.8733545300567558E-2</v>
      </c>
      <c r="U74" s="252">
        <f t="shared" si="31"/>
        <v>0.13560613274926198</v>
      </c>
      <c r="V74" s="253">
        <f t="shared" si="31"/>
        <v>3.6398299513520624E-2</v>
      </c>
      <c r="W74" s="254">
        <f t="shared" si="31"/>
        <v>0.10084430329371923</v>
      </c>
      <c r="X74" s="251">
        <f t="shared" si="31"/>
        <v>7.1562419562419557E-2</v>
      </c>
      <c r="Y74" s="252">
        <f t="shared" si="31"/>
        <v>0.10298395086189815</v>
      </c>
      <c r="Z74" s="253">
        <f t="shared" si="31"/>
        <v>7.382197817554495E-2</v>
      </c>
      <c r="AA74" s="251">
        <f t="shared" si="31"/>
        <v>5.3089741711180083E-2</v>
      </c>
      <c r="AB74" s="257">
        <f t="shared" si="31"/>
        <v>7.3286289036223862E-2</v>
      </c>
      <c r="AC74" s="258">
        <f t="shared" si="31"/>
        <v>6.6191457495805323E-2</v>
      </c>
      <c r="AD74" s="283"/>
    </row>
    <row r="75" spans="1:30" s="123" customFormat="1" x14ac:dyDescent="0.2">
      <c r="A75" s="259" t="s">
        <v>20</v>
      </c>
      <c r="B75" s="260">
        <f>B11/B31</f>
        <v>0.1133395080185824</v>
      </c>
      <c r="C75" s="261">
        <f t="shared" ref="C75:AC75" si="32">C11/C31</f>
        <v>4.8859874476832335E-2</v>
      </c>
      <c r="D75" s="262">
        <f t="shared" si="32"/>
        <v>9.1362599771949826E-2</v>
      </c>
      <c r="E75" s="263">
        <f t="shared" si="32"/>
        <v>8.1041547127421426E-2</v>
      </c>
      <c r="F75" s="260">
        <f t="shared" si="32"/>
        <v>0.10234668733236867</v>
      </c>
      <c r="G75" s="261">
        <f t="shared" si="32"/>
        <v>5.7482620547534273E-2</v>
      </c>
      <c r="H75" s="262">
        <f t="shared" si="32"/>
        <v>9.3921536676775955E-2</v>
      </c>
      <c r="I75" s="263">
        <f t="shared" si="32"/>
        <v>5.7665836045206517E-2</v>
      </c>
      <c r="J75" s="260">
        <f t="shared" si="32"/>
        <v>4.3294143114201829E-2</v>
      </c>
      <c r="K75" s="261">
        <f t="shared" si="32"/>
        <v>0.15016481337108312</v>
      </c>
      <c r="L75" s="262">
        <f t="shared" si="32"/>
        <v>4.7588377179711074E-2</v>
      </c>
      <c r="M75" s="260">
        <f t="shared" si="32"/>
        <v>0.13394464001966483</v>
      </c>
      <c r="N75" s="264">
        <f t="shared" si="32"/>
        <v>7.0750617431165314E-2</v>
      </c>
      <c r="O75" s="265">
        <f t="shared" si="32"/>
        <v>0.10451043353284697</v>
      </c>
      <c r="P75" s="260">
        <f t="shared" si="32"/>
        <v>9.7349191860016254E-2</v>
      </c>
      <c r="Q75" s="261">
        <f t="shared" si="32"/>
        <v>9.3020938091743458E-2</v>
      </c>
      <c r="R75" s="262">
        <f t="shared" si="32"/>
        <v>9.4422951225113502E-2</v>
      </c>
      <c r="S75" s="263">
        <f t="shared" si="32"/>
        <v>7.0724600053975212E-2</v>
      </c>
      <c r="T75" s="260">
        <f t="shared" si="32"/>
        <v>5.4764805515110093E-2</v>
      </c>
      <c r="U75" s="261">
        <f t="shared" si="32"/>
        <v>0.16655556613655842</v>
      </c>
      <c r="V75" s="262">
        <f t="shared" si="32"/>
        <v>4.6688872332033136E-2</v>
      </c>
      <c r="W75" s="263">
        <f t="shared" si="32"/>
        <v>9.8834986305431791E-2</v>
      </c>
      <c r="X75" s="260">
        <f t="shared" si="32"/>
        <v>9.2442728442728439E-2</v>
      </c>
      <c r="Y75" s="261">
        <f t="shared" si="32"/>
        <v>0.13167426193778481</v>
      </c>
      <c r="Z75" s="262">
        <f t="shared" si="32"/>
        <v>8.358732552844432E-2</v>
      </c>
      <c r="AA75" s="260">
        <f t="shared" si="32"/>
        <v>6.3981652924120724E-2</v>
      </c>
      <c r="AB75" s="257">
        <f t="shared" si="32"/>
        <v>8.3630322486165323E-2</v>
      </c>
      <c r="AC75" s="258">
        <f t="shared" si="32"/>
        <v>8.4316606055736487E-2</v>
      </c>
      <c r="AD75" s="283"/>
    </row>
    <row r="76" spans="1:30" s="123" customFormat="1" x14ac:dyDescent="0.2">
      <c r="A76" s="250" t="s">
        <v>21</v>
      </c>
      <c r="B76" s="251">
        <f>B12/B31</f>
        <v>9.72731714787885E-2</v>
      </c>
      <c r="C76" s="252">
        <f t="shared" ref="C76:AC76" si="33">C12/C31</f>
        <v>4.7295468784175038E-2</v>
      </c>
      <c r="D76" s="253">
        <f t="shared" si="33"/>
        <v>6.6593817306474096E-2</v>
      </c>
      <c r="E76" s="254">
        <f t="shared" si="33"/>
        <v>7.3444912275030513E-2</v>
      </c>
      <c r="F76" s="251">
        <f t="shared" si="33"/>
        <v>9.3189399947932114E-2</v>
      </c>
      <c r="G76" s="252">
        <f t="shared" si="33"/>
        <v>4.6229995695895448E-2</v>
      </c>
      <c r="H76" s="253">
        <f t="shared" si="33"/>
        <v>8.2772944721564892E-2</v>
      </c>
      <c r="I76" s="254">
        <f t="shared" si="33"/>
        <v>5.2590338907673957E-2</v>
      </c>
      <c r="J76" s="251">
        <f t="shared" si="33"/>
        <v>3.7043551202088944E-2</v>
      </c>
      <c r="K76" s="252">
        <f t="shared" si="33"/>
        <v>0.1298401105138621</v>
      </c>
      <c r="L76" s="253">
        <f t="shared" si="33"/>
        <v>4.0451633540533764E-2</v>
      </c>
      <c r="M76" s="251">
        <f t="shared" si="33"/>
        <v>0.12262420001931366</v>
      </c>
      <c r="N76" s="255">
        <f t="shared" si="33"/>
        <v>6.0690559781325031E-2</v>
      </c>
      <c r="O76" s="256">
        <f t="shared" si="33"/>
        <v>9.3760801935706878E-2</v>
      </c>
      <c r="P76" s="251">
        <f t="shared" si="33"/>
        <v>7.4837531846482924E-2</v>
      </c>
      <c r="Q76" s="252">
        <f t="shared" si="33"/>
        <v>7.6082918829786267E-2</v>
      </c>
      <c r="R76" s="253">
        <f t="shared" si="33"/>
        <v>8.4325260126839441E-2</v>
      </c>
      <c r="S76" s="254">
        <f t="shared" si="33"/>
        <v>6.0855336200623791E-2</v>
      </c>
      <c r="T76" s="251">
        <f t="shared" si="33"/>
        <v>4.1541615903485575E-2</v>
      </c>
      <c r="U76" s="252">
        <f t="shared" si="33"/>
        <v>0.1235120464717646</v>
      </c>
      <c r="V76" s="253">
        <f t="shared" si="33"/>
        <v>3.863785773765175E-2</v>
      </c>
      <c r="W76" s="254">
        <f t="shared" si="33"/>
        <v>8.8686960117983979E-2</v>
      </c>
      <c r="X76" s="251">
        <f t="shared" si="33"/>
        <v>7.2118404118404117E-2</v>
      </c>
      <c r="Y76" s="252">
        <f t="shared" si="33"/>
        <v>0.11308896374083614</v>
      </c>
      <c r="Z76" s="253">
        <f t="shared" si="33"/>
        <v>7.4019549970002818E-2</v>
      </c>
      <c r="AA76" s="251">
        <f t="shared" si="33"/>
        <v>5.7867441044699909E-2</v>
      </c>
      <c r="AB76" s="257">
        <f t="shared" si="33"/>
        <v>7.1445715851716274E-2</v>
      </c>
      <c r="AC76" s="258">
        <f t="shared" si="33"/>
        <v>7.4195813326248111E-2</v>
      </c>
      <c r="AD76" s="283"/>
    </row>
    <row r="77" spans="1:30" s="123" customFormat="1" x14ac:dyDescent="0.2">
      <c r="A77" s="259" t="s">
        <v>22</v>
      </c>
      <c r="B77" s="260">
        <f>B13/B31</f>
        <v>8.0550470758975784E-2</v>
      </c>
      <c r="C77" s="261">
        <f t="shared" ref="C77:AC77" si="34">C13/C31</f>
        <v>5.5821850521406778E-2</v>
      </c>
      <c r="D77" s="262">
        <f t="shared" si="34"/>
        <v>6.5532750538451798E-2</v>
      </c>
      <c r="E77" s="263">
        <f t="shared" si="34"/>
        <v>5.6400973015783222E-2</v>
      </c>
      <c r="F77" s="260">
        <f t="shared" si="34"/>
        <v>9.077066519746442E-2</v>
      </c>
      <c r="G77" s="261">
        <f t="shared" si="34"/>
        <v>3.3868737853947388E-2</v>
      </c>
      <c r="H77" s="262">
        <f t="shared" si="34"/>
        <v>8.1218854350845027E-2</v>
      </c>
      <c r="I77" s="263">
        <f t="shared" si="34"/>
        <v>5.2298562530736524E-2</v>
      </c>
      <c r="J77" s="260">
        <f t="shared" si="34"/>
        <v>4.8949440558494449E-2</v>
      </c>
      <c r="K77" s="261">
        <f t="shared" si="34"/>
        <v>0.12583261526677883</v>
      </c>
      <c r="L77" s="262">
        <f t="shared" si="34"/>
        <v>3.8134677398438649E-2</v>
      </c>
      <c r="M77" s="260">
        <f t="shared" si="34"/>
        <v>0.11398133597871986</v>
      </c>
      <c r="N77" s="264">
        <f t="shared" si="34"/>
        <v>5.7936484277003583E-2</v>
      </c>
      <c r="O77" s="265">
        <f t="shared" si="34"/>
        <v>9.2107537249622506E-2</v>
      </c>
      <c r="P77" s="260">
        <f t="shared" si="34"/>
        <v>6.4138021862241532E-2</v>
      </c>
      <c r="Q77" s="261">
        <f t="shared" si="34"/>
        <v>6.0984117492502696E-2</v>
      </c>
      <c r="R77" s="262">
        <f t="shared" si="34"/>
        <v>7.9223417598530216E-2</v>
      </c>
      <c r="S77" s="263">
        <f t="shared" si="34"/>
        <v>5.9078937030065559E-2</v>
      </c>
      <c r="T77" s="260">
        <f t="shared" si="34"/>
        <v>4.2462781921374024E-2</v>
      </c>
      <c r="U77" s="261">
        <f t="shared" si="34"/>
        <v>8.0808630470567425E-2</v>
      </c>
      <c r="V77" s="262">
        <f t="shared" si="34"/>
        <v>3.4531270543892711E-2</v>
      </c>
      <c r="W77" s="263">
        <f t="shared" si="34"/>
        <v>9.7656707217154498E-2</v>
      </c>
      <c r="X77" s="260">
        <f t="shared" si="34"/>
        <v>6.0154440154440152E-2</v>
      </c>
      <c r="Y77" s="261">
        <f t="shared" si="34"/>
        <v>7.4420447790766786E-2</v>
      </c>
      <c r="Z77" s="262">
        <f t="shared" si="34"/>
        <v>7.0822260076763871E-2</v>
      </c>
      <c r="AA77" s="260">
        <f t="shared" si="34"/>
        <v>5.688392765959336E-2</v>
      </c>
      <c r="AB77" s="257">
        <f t="shared" si="34"/>
        <v>6.6784733147270764E-2</v>
      </c>
      <c r="AC77" s="258">
        <f t="shared" si="34"/>
        <v>6.9104677800329972E-2</v>
      </c>
      <c r="AD77" s="283"/>
    </row>
    <row r="78" spans="1:30" s="123" customFormat="1" x14ac:dyDescent="0.2">
      <c r="A78" s="250" t="s">
        <v>23</v>
      </c>
      <c r="B78" s="251">
        <f>B14/B31</f>
        <v>5.4853813111239144E-2</v>
      </c>
      <c r="C78" s="252">
        <f t="shared" ref="C78:AC78" si="35">C14/C31</f>
        <v>5.1384424895551825E-2</v>
      </c>
      <c r="D78" s="253">
        <f t="shared" si="35"/>
        <v>4.9086215634106173E-2</v>
      </c>
      <c r="E78" s="254">
        <f t="shared" si="35"/>
        <v>5.0493377189083477E-2</v>
      </c>
      <c r="F78" s="251">
        <f t="shared" si="35"/>
        <v>6.4373459910758074E-2</v>
      </c>
      <c r="G78" s="252">
        <f t="shared" si="35"/>
        <v>3.2209049053749134E-2</v>
      </c>
      <c r="H78" s="253">
        <f t="shared" si="35"/>
        <v>6.0643573386384805E-2</v>
      </c>
      <c r="I78" s="254">
        <f t="shared" si="35"/>
        <v>4.5458288919792089E-2</v>
      </c>
      <c r="J78" s="251">
        <f t="shared" si="35"/>
        <v>4.8854734620432133E-2</v>
      </c>
      <c r="K78" s="252">
        <f t="shared" si="35"/>
        <v>9.7985310409913415E-2</v>
      </c>
      <c r="L78" s="253">
        <f t="shared" si="35"/>
        <v>3.6215407758344934E-2</v>
      </c>
      <c r="M78" s="251">
        <f t="shared" si="35"/>
        <v>7.9225522127312153E-2</v>
      </c>
      <c r="N78" s="255">
        <f t="shared" si="35"/>
        <v>4.7287086573365958E-2</v>
      </c>
      <c r="O78" s="256">
        <f t="shared" si="35"/>
        <v>6.216457147015482E-2</v>
      </c>
      <c r="P78" s="251">
        <f t="shared" si="35"/>
        <v>5.0936207123621124E-2</v>
      </c>
      <c r="Q78" s="252">
        <f t="shared" si="35"/>
        <v>4.916963387785056E-2</v>
      </c>
      <c r="R78" s="253">
        <f t="shared" si="35"/>
        <v>5.819068313106153E-2</v>
      </c>
      <c r="S78" s="254">
        <f t="shared" si="35"/>
        <v>5.2711229234064502E-2</v>
      </c>
      <c r="T78" s="251">
        <f t="shared" si="35"/>
        <v>3.9446706088610228E-2</v>
      </c>
      <c r="U78" s="252">
        <f t="shared" si="35"/>
        <v>5.9558953569047848E-2</v>
      </c>
      <c r="V78" s="253">
        <f t="shared" si="35"/>
        <v>3.2791339790507079E-2</v>
      </c>
      <c r="W78" s="254">
        <f t="shared" si="35"/>
        <v>7.2401738546893163E-2</v>
      </c>
      <c r="X78" s="251">
        <f t="shared" si="35"/>
        <v>5.0301158301158298E-2</v>
      </c>
      <c r="Y78" s="252">
        <f t="shared" si="35"/>
        <v>5.2799682979988112E-2</v>
      </c>
      <c r="Z78" s="253">
        <f t="shared" si="35"/>
        <v>5.9770286647760816E-2</v>
      </c>
      <c r="AA78" s="251">
        <f t="shared" si="35"/>
        <v>5.738123465341699E-2</v>
      </c>
      <c r="AB78" s="257">
        <f t="shared" si="35"/>
        <v>5.2395570714408549E-2</v>
      </c>
      <c r="AC78" s="258">
        <f t="shared" si="35"/>
        <v>5.5872838481534133E-2</v>
      </c>
      <c r="AD78" s="283"/>
    </row>
    <row r="79" spans="1:30" s="123" customFormat="1" x14ac:dyDescent="0.2">
      <c r="A79" s="259" t="s">
        <v>24</v>
      </c>
      <c r="B79" s="260">
        <f>B15/B31</f>
        <v>4.5952785536650644E-2</v>
      </c>
      <c r="C79" s="261">
        <f t="shared" ref="C79:AC79" si="36">C15/C31</f>
        <v>4.7084162801991465E-2</v>
      </c>
      <c r="D79" s="262">
        <f t="shared" si="36"/>
        <v>4.7138287089826425E-2</v>
      </c>
      <c r="E79" s="263">
        <f t="shared" si="36"/>
        <v>5.0315583607431769E-2</v>
      </c>
      <c r="F79" s="260">
        <f t="shared" si="36"/>
        <v>5.3030532363821298E-2</v>
      </c>
      <c r="G79" s="261">
        <f t="shared" si="36"/>
        <v>3.4546960389195393E-2</v>
      </c>
      <c r="H79" s="262">
        <f t="shared" si="36"/>
        <v>5.2435349597371422E-2</v>
      </c>
      <c r="I79" s="263">
        <f t="shared" si="36"/>
        <v>4.6799519039585111E-2</v>
      </c>
      <c r="J79" s="260">
        <f t="shared" si="36"/>
        <v>5.0058852975795869E-2</v>
      </c>
      <c r="K79" s="261">
        <f t="shared" si="36"/>
        <v>6.2246112182512005E-2</v>
      </c>
      <c r="L79" s="262">
        <f t="shared" si="36"/>
        <v>4.0131755267184814E-2</v>
      </c>
      <c r="M79" s="260">
        <f t="shared" si="36"/>
        <v>6.1202363289994642E-2</v>
      </c>
      <c r="N79" s="264">
        <f t="shared" si="36"/>
        <v>4.4223435554403882E-2</v>
      </c>
      <c r="O79" s="265">
        <f t="shared" si="36"/>
        <v>5.1374006221914965E-2</v>
      </c>
      <c r="P79" s="260">
        <f t="shared" si="36"/>
        <v>4.582260430432749E-2</v>
      </c>
      <c r="Q79" s="261">
        <f t="shared" si="36"/>
        <v>4.3339403658503438E-2</v>
      </c>
      <c r="R79" s="262">
        <f t="shared" si="36"/>
        <v>5.1000759623368135E-2</v>
      </c>
      <c r="S79" s="263">
        <f t="shared" si="36"/>
        <v>4.723513717559364E-2</v>
      </c>
      <c r="T79" s="260">
        <f t="shared" si="36"/>
        <v>4.776691528244139E-2</v>
      </c>
      <c r="U79" s="261">
        <f t="shared" si="36"/>
        <v>5.1287632470376973E-2</v>
      </c>
      <c r="V79" s="262">
        <f t="shared" si="36"/>
        <v>3.6919840469825133E-2</v>
      </c>
      <c r="W79" s="263">
        <f t="shared" si="36"/>
        <v>5.5351806044337627E-2</v>
      </c>
      <c r="X79" s="260">
        <f t="shared" si="36"/>
        <v>4.912741312741313E-2</v>
      </c>
      <c r="Y79" s="261">
        <f t="shared" si="36"/>
        <v>4.4945512185456706E-2</v>
      </c>
      <c r="Z79" s="262">
        <f t="shared" si="36"/>
        <v>5.5823669582858476E-2</v>
      </c>
      <c r="AA79" s="260">
        <f t="shared" si="36"/>
        <v>5.7763095380817274E-2</v>
      </c>
      <c r="AB79" s="257">
        <f t="shared" si="36"/>
        <v>4.8240760826963637E-2</v>
      </c>
      <c r="AC79" s="258">
        <f t="shared" si="36"/>
        <v>4.977187585883238E-2</v>
      </c>
      <c r="AD79" s="283"/>
    </row>
    <row r="80" spans="1:30" s="123" customFormat="1" x14ac:dyDescent="0.2">
      <c r="A80" s="250" t="s">
        <v>25</v>
      </c>
      <c r="B80" s="251">
        <f>B16/B31</f>
        <v>4.2390186626215187E-2</v>
      </c>
      <c r="C80" s="252">
        <f t="shared" ref="C80:AC80" si="37">C16/C31</f>
        <v>4.7091577046980367E-2</v>
      </c>
      <c r="D80" s="253">
        <f t="shared" si="37"/>
        <v>4.3701697706828836E-2</v>
      </c>
      <c r="E80" s="254">
        <f t="shared" si="37"/>
        <v>4.7794147358553085E-2</v>
      </c>
      <c r="F80" s="251">
        <f t="shared" si="37"/>
        <v>4.3967088255059968E-2</v>
      </c>
      <c r="G80" s="252">
        <f t="shared" si="37"/>
        <v>3.4162199527852773E-2</v>
      </c>
      <c r="H80" s="253">
        <f t="shared" si="37"/>
        <v>4.7858200805986774E-2</v>
      </c>
      <c r="I80" s="254">
        <f t="shared" si="37"/>
        <v>4.6387737862455675E-2</v>
      </c>
      <c r="J80" s="251">
        <f t="shared" si="37"/>
        <v>4.7582969166452452E-2</v>
      </c>
      <c r="K80" s="252">
        <f t="shared" si="37"/>
        <v>4.8951622830413197E-2</v>
      </c>
      <c r="L80" s="253">
        <f t="shared" si="37"/>
        <v>3.9189411164616272E-2</v>
      </c>
      <c r="M80" s="251">
        <f t="shared" si="37"/>
        <v>4.7700357302759219E-2</v>
      </c>
      <c r="N80" s="255">
        <f t="shared" si="37"/>
        <v>4.1531275153010562E-2</v>
      </c>
      <c r="O80" s="256">
        <f t="shared" si="37"/>
        <v>4.4758673385849691E-2</v>
      </c>
      <c r="P80" s="251">
        <f t="shared" si="37"/>
        <v>4.0727167036789781E-2</v>
      </c>
      <c r="Q80" s="252">
        <f t="shared" si="37"/>
        <v>4.0195518831598311E-2</v>
      </c>
      <c r="R80" s="253">
        <f t="shared" si="37"/>
        <v>4.7852739060540217E-2</v>
      </c>
      <c r="S80" s="254">
        <f t="shared" si="37"/>
        <v>4.4095693256857069E-2</v>
      </c>
      <c r="T80" s="262">
        <f t="shared" si="37"/>
        <v>4.3042225061658695E-2</v>
      </c>
      <c r="U80" s="251">
        <f t="shared" si="37"/>
        <v>4.2880269906267428E-2</v>
      </c>
      <c r="V80" s="253">
        <f t="shared" si="37"/>
        <v>3.7835824166191877E-2</v>
      </c>
      <c r="W80" s="254">
        <f t="shared" si="37"/>
        <v>4.8465506074770001E-2</v>
      </c>
      <c r="X80" s="251">
        <f t="shared" si="37"/>
        <v>3.8913770913770913E-2</v>
      </c>
      <c r="Y80" s="252">
        <f t="shared" si="37"/>
        <v>3.8842876956607889E-2</v>
      </c>
      <c r="Z80" s="253">
        <f t="shared" si="37"/>
        <v>5.463341999185619E-2</v>
      </c>
      <c r="AA80" s="251">
        <f t="shared" si="37"/>
        <v>5.731685115868089E-2</v>
      </c>
      <c r="AB80" s="257">
        <f t="shared" si="37"/>
        <v>4.4454490931728652E-2</v>
      </c>
      <c r="AC80" s="258">
        <f t="shared" si="37"/>
        <v>4.5959306828872046E-2</v>
      </c>
      <c r="AD80" s="283"/>
    </row>
    <row r="81" spans="1:30" s="123" customFormat="1" x14ac:dyDescent="0.2">
      <c r="A81" s="259" t="s">
        <v>26</v>
      </c>
      <c r="B81" s="260">
        <f>B17/B31</f>
        <v>3.7492980549741463E-2</v>
      </c>
      <c r="C81" s="261">
        <f t="shared" ref="C81:AC81" si="38">C17/C31</f>
        <v>4.2461381051414081E-2</v>
      </c>
      <c r="D81" s="262">
        <f t="shared" si="38"/>
        <v>4.061351830736095E-2</v>
      </c>
      <c r="E81" s="263">
        <f t="shared" si="38"/>
        <v>4.7010239293997849E-2</v>
      </c>
      <c r="F81" s="260">
        <f t="shared" si="38"/>
        <v>3.5908675356755806E-2</v>
      </c>
      <c r="G81" s="261">
        <f t="shared" si="38"/>
        <v>3.3073130649137222E-2</v>
      </c>
      <c r="H81" s="262">
        <f t="shared" si="38"/>
        <v>4.5348308376279574E-2</v>
      </c>
      <c r="I81" s="263">
        <f t="shared" si="38"/>
        <v>4.3107606657207462E-2</v>
      </c>
      <c r="J81" s="260">
        <f t="shared" si="38"/>
        <v>4.8570616806245179E-2</v>
      </c>
      <c r="K81" s="261">
        <f t="shared" si="38"/>
        <v>4.2400120361631995E-2</v>
      </c>
      <c r="L81" s="262">
        <f t="shared" si="38"/>
        <v>3.9409867812464881E-2</v>
      </c>
      <c r="M81" s="260">
        <f t="shared" si="38"/>
        <v>3.9676408361060143E-2</v>
      </c>
      <c r="N81" s="264">
        <f t="shared" si="38"/>
        <v>4.1641346447105008E-2</v>
      </c>
      <c r="O81" s="265">
        <f t="shared" si="38"/>
        <v>3.9109829534084088E-2</v>
      </c>
      <c r="P81" s="260">
        <f t="shared" si="38"/>
        <v>3.9768934181664599E-2</v>
      </c>
      <c r="Q81" s="261">
        <f t="shared" si="38"/>
        <v>3.7382330823661582E-2</v>
      </c>
      <c r="R81" s="262">
        <f t="shared" si="38"/>
        <v>4.6464218206228911E-2</v>
      </c>
      <c r="S81" s="263">
        <f t="shared" si="38"/>
        <v>4.2018672688204368E-2</v>
      </c>
      <c r="T81" s="260">
        <f t="shared" si="38"/>
        <v>3.4380292990223757E-2</v>
      </c>
      <c r="U81" s="261">
        <f t="shared" si="38"/>
        <v>4.2975498932074495E-2</v>
      </c>
      <c r="V81" s="262">
        <f t="shared" si="38"/>
        <v>3.9825568654950259E-2</v>
      </c>
      <c r="W81" s="263">
        <f t="shared" si="38"/>
        <v>4.1926447293469525E-2</v>
      </c>
      <c r="X81" s="260">
        <f t="shared" si="38"/>
        <v>3.6216216216216214E-2</v>
      </c>
      <c r="Y81" s="261">
        <f t="shared" si="38"/>
        <v>3.537943332672875E-2</v>
      </c>
      <c r="Z81" s="262">
        <f t="shared" si="38"/>
        <v>5.1886690166466284E-2</v>
      </c>
      <c r="AA81" s="260">
        <f t="shared" si="38"/>
        <v>5.363589135618281E-2</v>
      </c>
      <c r="AB81" s="257">
        <f t="shared" si="38"/>
        <v>4.2129620346081233E-2</v>
      </c>
      <c r="AC81" s="258">
        <f t="shared" si="38"/>
        <v>4.2045998567737698E-2</v>
      </c>
      <c r="AD81" s="283"/>
    </row>
    <row r="82" spans="1:30" s="123" customFormat="1" x14ac:dyDescent="0.2">
      <c r="A82" s="250" t="s">
        <v>27</v>
      </c>
      <c r="B82" s="251">
        <f>B18/B31</f>
        <v>3.5407201044348337E-2</v>
      </c>
      <c r="C82" s="252">
        <f t="shared" ref="C82:AC82" si="39">C18/C31</f>
        <v>5.1684701817602159E-2</v>
      </c>
      <c r="D82" s="253">
        <f t="shared" si="39"/>
        <v>4.397884201190929E-2</v>
      </c>
      <c r="E82" s="254">
        <f t="shared" si="39"/>
        <v>4.7034483873313992E-2</v>
      </c>
      <c r="F82" s="251">
        <f t="shared" si="39"/>
        <v>3.4046945855457138E-2</v>
      </c>
      <c r="G82" s="252">
        <f t="shared" si="39"/>
        <v>4.2238916930782175E-2</v>
      </c>
      <c r="H82" s="253">
        <f t="shared" si="39"/>
        <v>4.4285495399746577E-2</v>
      </c>
      <c r="I82" s="254">
        <f t="shared" si="39"/>
        <v>5.0785560834198072E-2</v>
      </c>
      <c r="J82" s="251">
        <f t="shared" si="39"/>
        <v>5.5186503050884149E-2</v>
      </c>
      <c r="K82" s="252">
        <f t="shared" si="39"/>
        <v>3.7654042372765442E-2</v>
      </c>
      <c r="L82" s="253">
        <f t="shared" si="39"/>
        <v>4.7488955554210725E-2</v>
      </c>
      <c r="M82" s="251">
        <f t="shared" si="39"/>
        <v>3.567760229657007E-2</v>
      </c>
      <c r="N82" s="255">
        <f t="shared" si="39"/>
        <v>4.771131968602163E-2</v>
      </c>
      <c r="O82" s="256">
        <f t="shared" si="39"/>
        <v>3.766350719522623E-2</v>
      </c>
      <c r="P82" s="251">
        <f t="shared" si="39"/>
        <v>4.7334886488008467E-2</v>
      </c>
      <c r="Q82" s="252">
        <f t="shared" si="39"/>
        <v>3.6861370081451079E-2</v>
      </c>
      <c r="R82" s="253">
        <f t="shared" si="39"/>
        <v>4.6584344692352536E-2</v>
      </c>
      <c r="S82" s="254">
        <f t="shared" si="39"/>
        <v>4.3596935028200334E-2</v>
      </c>
      <c r="T82" s="251">
        <f t="shared" si="39"/>
        <v>4.5672005467566043E-2</v>
      </c>
      <c r="U82" s="252">
        <f t="shared" si="39"/>
        <v>3.5792509556912946E-2</v>
      </c>
      <c r="V82" s="253">
        <f t="shared" si="39"/>
        <v>4.7609238725511677E-2</v>
      </c>
      <c r="W82" s="254">
        <f t="shared" si="39"/>
        <v>3.9944441409877254E-2</v>
      </c>
      <c r="X82" s="251">
        <f t="shared" si="39"/>
        <v>3.9799227799227802E-2</v>
      </c>
      <c r="Y82" s="252">
        <f t="shared" si="39"/>
        <v>3.0560729146027341E-2</v>
      </c>
      <c r="Z82" s="253">
        <f t="shared" si="39"/>
        <v>5.1209645358628951E-2</v>
      </c>
      <c r="AA82" s="251">
        <f t="shared" si="39"/>
        <v>5.355152677687345E-2</v>
      </c>
      <c r="AB82" s="257">
        <f t="shared" si="39"/>
        <v>4.4699070234060875E-2</v>
      </c>
      <c r="AC82" s="258">
        <f t="shared" si="39"/>
        <v>4.3670000191739319E-2</v>
      </c>
      <c r="AD82" s="283"/>
    </row>
    <row r="83" spans="1:30" s="123" customFormat="1" x14ac:dyDescent="0.2">
      <c r="A83" s="259" t="s">
        <v>28</v>
      </c>
      <c r="B83" s="260">
        <f>B19/B31</f>
        <v>3.5206645322675922E-2</v>
      </c>
      <c r="C83" s="261">
        <f t="shared" ref="C83:AC83" si="40">C19/C31</f>
        <v>6.471153026309448E-2</v>
      </c>
      <c r="D83" s="262">
        <f t="shared" si="40"/>
        <v>4.8824908146458887E-2</v>
      </c>
      <c r="E83" s="263">
        <f t="shared" si="40"/>
        <v>5.1511649520361406E-2</v>
      </c>
      <c r="F83" s="260">
        <f t="shared" si="40"/>
        <v>3.425279562145439E-2</v>
      </c>
      <c r="G83" s="261">
        <f t="shared" si="40"/>
        <v>6.1512827535834931E-2</v>
      </c>
      <c r="H83" s="262">
        <f t="shared" si="40"/>
        <v>4.791413833106746E-2</v>
      </c>
      <c r="I83" s="263">
        <f t="shared" si="40"/>
        <v>6.0204761131621737E-2</v>
      </c>
      <c r="J83" s="260">
        <f t="shared" si="40"/>
        <v>6.6700039235317199E-2</v>
      </c>
      <c r="K83" s="261">
        <f t="shared" si="40"/>
        <v>3.0199827664026919E-2</v>
      </c>
      <c r="L83" s="262">
        <f t="shared" si="40"/>
        <v>7.0252185114421328E-2</v>
      </c>
      <c r="M83" s="260">
        <f t="shared" si="40"/>
        <v>3.4404656348488709E-2</v>
      </c>
      <c r="N83" s="264">
        <f t="shared" si="40"/>
        <v>5.9422446747278604E-2</v>
      </c>
      <c r="O83" s="265">
        <f t="shared" si="40"/>
        <v>3.9746575217857988E-2</v>
      </c>
      <c r="P83" s="260">
        <f t="shared" si="40"/>
        <v>5.4678310785342216E-2</v>
      </c>
      <c r="Q83" s="261">
        <f t="shared" si="40"/>
        <v>3.9624727061872013E-2</v>
      </c>
      <c r="R83" s="262">
        <f t="shared" si="40"/>
        <v>5.0230536859399016E-2</v>
      </c>
      <c r="S83" s="263">
        <f t="shared" si="40"/>
        <v>5.2263713289173869E-2</v>
      </c>
      <c r="T83" s="260">
        <f t="shared" si="40"/>
        <v>6.9949187293851967E-2</v>
      </c>
      <c r="U83" s="261">
        <f t="shared" si="40"/>
        <v>2.4079339382643832E-2</v>
      </c>
      <c r="V83" s="262">
        <f t="shared" si="40"/>
        <v>6.5740456677039052E-2</v>
      </c>
      <c r="W83" s="263">
        <f t="shared" si="40"/>
        <v>4.2496078905683049E-2</v>
      </c>
      <c r="X83" s="260">
        <f t="shared" si="40"/>
        <v>5.2406692406692407E-2</v>
      </c>
      <c r="Y83" s="261">
        <f t="shared" si="40"/>
        <v>3.247870021795126E-2</v>
      </c>
      <c r="Z83" s="262">
        <f t="shared" si="40"/>
        <v>5.7078973301304216E-2</v>
      </c>
      <c r="AA83" s="260">
        <f t="shared" si="40"/>
        <v>6.0298473001114503E-2</v>
      </c>
      <c r="AB83" s="257">
        <f t="shared" si="40"/>
        <v>5.2794797053867602E-2</v>
      </c>
      <c r="AC83" s="258">
        <f t="shared" si="40"/>
        <v>4.9843397669484625E-2</v>
      </c>
      <c r="AD83" s="283"/>
    </row>
    <row r="84" spans="1:30" s="123" customFormat="1" x14ac:dyDescent="0.2">
      <c r="A84" s="250" t="s">
        <v>29</v>
      </c>
      <c r="B84" s="251">
        <f>B20/B31</f>
        <v>4.3112187224235883E-2</v>
      </c>
      <c r="C84" s="252">
        <f t="shared" ref="C84:AC84" si="41">C20/C31</f>
        <v>8.6672523920207897E-2</v>
      </c>
      <c r="D84" s="253">
        <f t="shared" si="41"/>
        <v>8.0490624604079561E-2</v>
      </c>
      <c r="E84" s="254">
        <f t="shared" si="41"/>
        <v>6.3246025909373768E-2</v>
      </c>
      <c r="F84" s="251">
        <f t="shared" si="41"/>
        <v>4.6340414968910629E-2</v>
      </c>
      <c r="G84" s="252">
        <f t="shared" si="41"/>
        <v>9.349362862099099E-2</v>
      </c>
      <c r="H84" s="253">
        <f t="shared" si="41"/>
        <v>5.3164969489728167E-2</v>
      </c>
      <c r="I84" s="254">
        <f t="shared" si="41"/>
        <v>7.9502003609556143E-2</v>
      </c>
      <c r="J84" s="251">
        <f t="shared" si="41"/>
        <v>9.9995941174083045E-2</v>
      </c>
      <c r="K84" s="252">
        <f t="shared" si="41"/>
        <v>3.0104085456758717E-2</v>
      </c>
      <c r="L84" s="253">
        <f t="shared" si="41"/>
        <v>8.9021258937139594E-2</v>
      </c>
      <c r="M84" s="251">
        <f t="shared" si="41"/>
        <v>3.2705931928118062E-2</v>
      </c>
      <c r="N84" s="255">
        <f t="shared" si="41"/>
        <v>7.6955886635739684E-2</v>
      </c>
      <c r="O84" s="256">
        <f t="shared" si="41"/>
        <v>4.8824749395091599E-2</v>
      </c>
      <c r="P84" s="251">
        <f t="shared" si="41"/>
        <v>7.520538426954046E-2</v>
      </c>
      <c r="Q84" s="252">
        <f t="shared" si="41"/>
        <v>5.2671396084187257E-2</v>
      </c>
      <c r="R84" s="253">
        <f t="shared" si="41"/>
        <v>7.0478916035119327E-2</v>
      </c>
      <c r="S84" s="254">
        <f t="shared" si="41"/>
        <v>7.0878326905273514E-2</v>
      </c>
      <c r="T84" s="251">
        <f t="shared" si="41"/>
        <v>0.13616913796689745</v>
      </c>
      <c r="U84" s="252">
        <f t="shared" si="41"/>
        <v>2.2365216918116642E-2</v>
      </c>
      <c r="V84" s="253">
        <f t="shared" si="41"/>
        <v>0.10662663803304553</v>
      </c>
      <c r="W84" s="254">
        <f t="shared" si="41"/>
        <v>4.9308248733935217E-2</v>
      </c>
      <c r="X84" s="251">
        <f t="shared" si="41"/>
        <v>8.4051480051480054E-2</v>
      </c>
      <c r="Y84" s="252">
        <f t="shared" si="41"/>
        <v>3.6592034872201307E-2</v>
      </c>
      <c r="Z84" s="253">
        <f t="shared" si="41"/>
        <v>6.7251511303756992E-2</v>
      </c>
      <c r="AA84" s="251">
        <f t="shared" si="41"/>
        <v>7.1829778920399795E-2</v>
      </c>
      <c r="AB84" s="257">
        <f t="shared" si="41"/>
        <v>7.1381001079794837E-2</v>
      </c>
      <c r="AC84" s="258">
        <f t="shared" si="41"/>
        <v>6.3431019952759085E-2</v>
      </c>
      <c r="AD84" s="283"/>
    </row>
    <row r="85" spans="1:30" s="123" customFormat="1" x14ac:dyDescent="0.2">
      <c r="A85" s="259" t="s">
        <v>30</v>
      </c>
      <c r="B85" s="260">
        <f>B21/B31</f>
        <v>5.7110976596970515E-2</v>
      </c>
      <c r="C85" s="261">
        <f t="shared" ref="C85:AC85" si="42">C21/C31</f>
        <v>0.11975488506066706</v>
      </c>
      <c r="D85" s="262">
        <f t="shared" si="42"/>
        <v>8.7395477004941088E-2</v>
      </c>
      <c r="E85" s="263">
        <f t="shared" si="42"/>
        <v>7.8964594832672E-2</v>
      </c>
      <c r="F85" s="260">
        <f t="shared" si="42"/>
        <v>4.7194086057310999E-2</v>
      </c>
      <c r="G85" s="261">
        <f t="shared" si="42"/>
        <v>0.12116380378500345</v>
      </c>
      <c r="H85" s="262">
        <f t="shared" si="42"/>
        <v>6.3605830149353199E-2</v>
      </c>
      <c r="I85" s="263">
        <f t="shared" si="42"/>
        <v>0.11141857439003443</v>
      </c>
      <c r="J85" s="260">
        <f t="shared" si="42"/>
        <v>0.14349302558413268</v>
      </c>
      <c r="K85" s="261">
        <f t="shared" si="42"/>
        <v>3.7544622707316073E-2</v>
      </c>
      <c r="L85" s="262">
        <f t="shared" si="42"/>
        <v>0.12435484010409012</v>
      </c>
      <c r="M85" s="260">
        <f t="shared" si="42"/>
        <v>3.8245441536665231E-2</v>
      </c>
      <c r="N85" s="264">
        <f t="shared" si="42"/>
        <v>0.10148114685115839</v>
      </c>
      <c r="O85" s="265">
        <f t="shared" si="42"/>
        <v>5.8353193734422472E-2</v>
      </c>
      <c r="P85" s="260">
        <f t="shared" si="42"/>
        <v>9.5505388356789608E-2</v>
      </c>
      <c r="Q85" s="261">
        <f t="shared" si="42"/>
        <v>7.6676361066565196E-2</v>
      </c>
      <c r="R85" s="262">
        <f t="shared" si="42"/>
        <v>6.9132792764145773E-2</v>
      </c>
      <c r="S85" s="263">
        <f t="shared" si="42"/>
        <v>9.3240459540800819E-2</v>
      </c>
      <c r="T85" s="260">
        <f t="shared" si="42"/>
        <v>0.14850087659346864</v>
      </c>
      <c r="U85" s="261">
        <f t="shared" si="42"/>
        <v>2.9058457017698994E-2</v>
      </c>
      <c r="V85" s="262">
        <f t="shared" si="42"/>
        <v>0.11471709690143314</v>
      </c>
      <c r="W85" s="263">
        <f t="shared" si="42"/>
        <v>5.471194587719367E-2</v>
      </c>
      <c r="X85" s="260">
        <f t="shared" si="42"/>
        <v>0.11081595881595882</v>
      </c>
      <c r="Y85" s="261">
        <f t="shared" si="42"/>
        <v>4.7671884287695664E-2</v>
      </c>
      <c r="Z85" s="262">
        <f t="shared" si="42"/>
        <v>7.1043925992497092E-2</v>
      </c>
      <c r="AA85" s="260">
        <f t="shared" si="42"/>
        <v>8.9590742985529256E-2</v>
      </c>
      <c r="AB85" s="257">
        <f t="shared" si="42"/>
        <v>8.502518407250971E-2</v>
      </c>
      <c r="AC85" s="258">
        <f t="shared" si="42"/>
        <v>8.2311256224299703E-2</v>
      </c>
      <c r="AD85" s="283"/>
    </row>
    <row r="86" spans="1:30" s="123" customFormat="1" x14ac:dyDescent="0.2">
      <c r="A86" s="250" t="s">
        <v>31</v>
      </c>
      <c r="B86" s="251">
        <f>B22/B31</f>
        <v>5.3216549128858877E-2</v>
      </c>
      <c r="C86" s="252">
        <f t="shared" ref="C86:AC86" si="43">C22/C31</f>
        <v>0.11721550615196978</v>
      </c>
      <c r="D86" s="253">
        <f t="shared" si="43"/>
        <v>5.5222982389459017E-2</v>
      </c>
      <c r="E86" s="254">
        <f t="shared" si="43"/>
        <v>8.3263966898067712E-2</v>
      </c>
      <c r="F86" s="251">
        <f t="shared" si="43"/>
        <v>3.5176092366000881E-2</v>
      </c>
      <c r="G86" s="252">
        <f t="shared" si="43"/>
        <v>0.11594670736001877</v>
      </c>
      <c r="H86" s="253">
        <f t="shared" si="43"/>
        <v>5.8194482614373995E-2</v>
      </c>
      <c r="I86" s="254">
        <f t="shared" si="43"/>
        <v>0.10151229578594909</v>
      </c>
      <c r="J86" s="251">
        <f t="shared" si="43"/>
        <v>0.10240417788481052</v>
      </c>
      <c r="K86" s="252">
        <f t="shared" si="43"/>
        <v>3.2894286925717726E-2</v>
      </c>
      <c r="L86" s="253">
        <f t="shared" si="43"/>
        <v>0.12137219133907962</v>
      </c>
      <c r="M86" s="251">
        <f t="shared" si="43"/>
        <v>2.988789296719311E-2</v>
      </c>
      <c r="N86" s="255">
        <f t="shared" si="43"/>
        <v>8.9182972888064371E-2</v>
      </c>
      <c r="O86" s="256">
        <f t="shared" si="43"/>
        <v>5.6831826368548402E-2</v>
      </c>
      <c r="P86" s="251">
        <f t="shared" si="43"/>
        <v>8.1113729978155927E-2</v>
      </c>
      <c r="Q86" s="252">
        <f t="shared" si="43"/>
        <v>7.8882516557491414E-2</v>
      </c>
      <c r="R86" s="253">
        <f t="shared" si="43"/>
        <v>6.3956754464995491E-2</v>
      </c>
      <c r="S86" s="254">
        <f t="shared" si="43"/>
        <v>8.8522753282068281E-2</v>
      </c>
      <c r="T86" s="251">
        <f t="shared" si="43"/>
        <v>0.11177309600927109</v>
      </c>
      <c r="U86" s="252">
        <f t="shared" si="43"/>
        <v>2.3630402546696232E-2</v>
      </c>
      <c r="V86" s="253">
        <f t="shared" si="43"/>
        <v>0.12332909672612526</v>
      </c>
      <c r="W86" s="254">
        <f t="shared" si="43"/>
        <v>5.0525543686062754E-2</v>
      </c>
      <c r="X86" s="251">
        <f t="shared" si="43"/>
        <v>8.9415701415701418E-2</v>
      </c>
      <c r="Y86" s="252">
        <f t="shared" si="43"/>
        <v>5.2989894987121061E-2</v>
      </c>
      <c r="Z86" s="253">
        <f t="shared" si="43"/>
        <v>6.0808743274728398E-2</v>
      </c>
      <c r="AA86" s="251">
        <f t="shared" si="43"/>
        <v>8.9706189251952589E-2</v>
      </c>
      <c r="AB86" s="257">
        <f t="shared" si="43"/>
        <v>7.4706671941072486E-2</v>
      </c>
      <c r="AC86" s="258">
        <f t="shared" si="43"/>
        <v>7.9109818240253024E-2</v>
      </c>
      <c r="AD86" s="283"/>
    </row>
    <row r="87" spans="1:30" s="123" customFormat="1" x14ac:dyDescent="0.2">
      <c r="A87" s="259" t="s">
        <v>32</v>
      </c>
      <c r="B87" s="260">
        <f>B23/B31</f>
        <v>6.1844091628439533E-2</v>
      </c>
      <c r="C87" s="261">
        <f t="shared" ref="C87:AC87" si="44">C23/C31</f>
        <v>9.1369448120674254E-2</v>
      </c>
      <c r="D87" s="262">
        <f t="shared" si="44"/>
        <v>3.8974407703028E-2</v>
      </c>
      <c r="E87" s="263">
        <f t="shared" si="44"/>
        <v>7.953030168338196E-2</v>
      </c>
      <c r="F87" s="260">
        <f t="shared" si="44"/>
        <v>3.2596915886152968E-2</v>
      </c>
      <c r="G87" s="261">
        <f t="shared" si="44"/>
        <v>0.11179259433162474</v>
      </c>
      <c r="H87" s="262">
        <f t="shared" si="44"/>
        <v>5.2527768117069946E-2</v>
      </c>
      <c r="I87" s="263">
        <f t="shared" si="44"/>
        <v>9.2100154594419073E-2</v>
      </c>
      <c r="J87" s="260">
        <f t="shared" si="44"/>
        <v>9.1905348179616569E-2</v>
      </c>
      <c r="K87" s="261">
        <f t="shared" si="44"/>
        <v>2.6561623787835269E-2</v>
      </c>
      <c r="L87" s="262">
        <f t="shared" si="44"/>
        <v>0.10364920592379981</v>
      </c>
      <c r="M87" s="260">
        <f t="shared" si="44"/>
        <v>3.2293321862188237E-2</v>
      </c>
      <c r="N87" s="264">
        <f t="shared" si="44"/>
        <v>8.2718577511975991E-2</v>
      </c>
      <c r="O87" s="265">
        <f t="shared" si="44"/>
        <v>5.1985736896683461E-2</v>
      </c>
      <c r="P87" s="260">
        <f t="shared" si="44"/>
        <v>5.5400391467640343E-2</v>
      </c>
      <c r="Q87" s="261">
        <f t="shared" si="44"/>
        <v>7.4814492674838959E-2</v>
      </c>
      <c r="R87" s="262">
        <f t="shared" si="44"/>
        <v>5.1619057713710316E-2</v>
      </c>
      <c r="S87" s="263">
        <f t="shared" si="44"/>
        <v>8.1014050634208662E-2</v>
      </c>
      <c r="T87" s="260">
        <f t="shared" si="44"/>
        <v>6.2565001634326808E-2</v>
      </c>
      <c r="U87" s="261">
        <f t="shared" si="44"/>
        <v>2.2705320581713307E-2</v>
      </c>
      <c r="V87" s="262">
        <f t="shared" si="44"/>
        <v>0.11323574527764386</v>
      </c>
      <c r="W87" s="263">
        <f t="shared" si="44"/>
        <v>4.3580719920719761E-2</v>
      </c>
      <c r="X87" s="260">
        <f t="shared" si="44"/>
        <v>5.4512226512226515E-2</v>
      </c>
      <c r="Y87" s="261">
        <f t="shared" si="44"/>
        <v>5.1856548444620565E-2</v>
      </c>
      <c r="Z87" s="262">
        <f t="shared" si="44"/>
        <v>5.1320478316495562E-2</v>
      </c>
      <c r="AA87" s="260">
        <f t="shared" si="44"/>
        <v>7.2939839174470389E-2</v>
      </c>
      <c r="AB87" s="257">
        <f t="shared" si="44"/>
        <v>6.3753772749672935E-2</v>
      </c>
      <c r="AC87" s="258">
        <f t="shared" si="44"/>
        <v>7.0772809903244679E-2</v>
      </c>
      <c r="AD87" s="283"/>
    </row>
    <row r="88" spans="1:30" s="123" customFormat="1" x14ac:dyDescent="0.2">
      <c r="A88" s="250" t="s">
        <v>33</v>
      </c>
      <c r="B88" s="251">
        <f>B24/B31</f>
        <v>4.590902792464939E-2</v>
      </c>
      <c r="C88" s="252">
        <f t="shared" ref="C88:AC88" si="45">C24/C31</f>
        <v>5.2822788423397875E-2</v>
      </c>
      <c r="D88" s="253">
        <f t="shared" si="45"/>
        <v>2.9717787913340937E-2</v>
      </c>
      <c r="E88" s="254">
        <f t="shared" si="45"/>
        <v>5.8510251416287511E-2</v>
      </c>
      <c r="F88" s="251">
        <f t="shared" si="45"/>
        <v>3.4092353892074177E-2</v>
      </c>
      <c r="G88" s="252">
        <f t="shared" si="45"/>
        <v>7.0453626534152422E-2</v>
      </c>
      <c r="H88" s="253">
        <f t="shared" si="45"/>
        <v>3.8436375929353339E-2</v>
      </c>
      <c r="I88" s="254">
        <f t="shared" si="45"/>
        <v>6.168482033398983E-2</v>
      </c>
      <c r="J88" s="251">
        <f t="shared" si="45"/>
        <v>5.2155913032890022E-2</v>
      </c>
      <c r="K88" s="252">
        <f t="shared" si="45"/>
        <v>1.638559490104359E-2</v>
      </c>
      <c r="L88" s="253">
        <f t="shared" si="45"/>
        <v>6.5095228626511861E-2</v>
      </c>
      <c r="M88" s="251">
        <f t="shared" si="45"/>
        <v>3.6665232773529746E-2</v>
      </c>
      <c r="N88" s="255">
        <f t="shared" si="45"/>
        <v>4.7539333288999064E-2</v>
      </c>
      <c r="O88" s="256">
        <f t="shared" si="45"/>
        <v>4.8570051121582039E-2</v>
      </c>
      <c r="P88" s="251">
        <f t="shared" si="45"/>
        <v>3.8429224739664938E-2</v>
      </c>
      <c r="Q88" s="252">
        <f t="shared" si="45"/>
        <v>6.1532258795176355E-2</v>
      </c>
      <c r="R88" s="253">
        <f t="shared" si="45"/>
        <v>4.5623332803363545E-2</v>
      </c>
      <c r="S88" s="254">
        <f t="shared" si="45"/>
        <v>5.2202222548654552E-2</v>
      </c>
      <c r="T88" s="251">
        <f t="shared" si="45"/>
        <v>3.923870085876445E-2</v>
      </c>
      <c r="U88" s="252">
        <f t="shared" si="45"/>
        <v>3.1248724611261512E-2</v>
      </c>
      <c r="V88" s="253">
        <f t="shared" si="45"/>
        <v>7.2147959854494459E-2</v>
      </c>
      <c r="W88" s="254">
        <f t="shared" si="45"/>
        <v>3.5555156726725087E-2</v>
      </c>
      <c r="X88" s="251">
        <f t="shared" si="45"/>
        <v>3.3287001287001287E-2</v>
      </c>
      <c r="Y88" s="252">
        <f t="shared" si="45"/>
        <v>4.7021993263324749E-2</v>
      </c>
      <c r="Z88" s="253">
        <f t="shared" si="45"/>
        <v>4.1061201477451514E-2</v>
      </c>
      <c r="AA88" s="251">
        <f t="shared" si="45"/>
        <v>4.6915586578039459E-2</v>
      </c>
      <c r="AB88" s="257">
        <f t="shared" si="45"/>
        <v>4.4674460391217509E-2</v>
      </c>
      <c r="AC88" s="258">
        <f t="shared" si="45"/>
        <v>5.0996268387572735E-2</v>
      </c>
      <c r="AD88" s="283"/>
    </row>
    <row r="89" spans="1:30" s="123" customFormat="1" x14ac:dyDescent="0.2">
      <c r="A89" s="259" t="s">
        <v>34</v>
      </c>
      <c r="B89" s="260">
        <f>B25/B31</f>
        <v>1.1847373449339624E-2</v>
      </c>
      <c r="C89" s="261">
        <f t="shared" ref="C89:AC89" si="46">C25/C31</f>
        <v>2.9542059158260768E-2</v>
      </c>
      <c r="D89" s="262">
        <f t="shared" si="46"/>
        <v>1.3968072976054732E-2</v>
      </c>
      <c r="E89" s="263">
        <f t="shared" si="46"/>
        <v>3.9413604441606929E-2</v>
      </c>
      <c r="F89" s="260">
        <f t="shared" si="46"/>
        <v>1.6810055155628476E-2</v>
      </c>
      <c r="G89" s="261">
        <f t="shared" si="46"/>
        <v>4.3657315021324881E-2</v>
      </c>
      <c r="H89" s="262">
        <f t="shared" si="46"/>
        <v>1.8359668558003566E-2</v>
      </c>
      <c r="I89" s="263">
        <f t="shared" si="46"/>
        <v>3.4490791396361735E-2</v>
      </c>
      <c r="J89" s="260">
        <f t="shared" si="46"/>
        <v>1.5044714732185136E-2</v>
      </c>
      <c r="K89" s="261">
        <f t="shared" si="46"/>
        <v>9.1912518977473219E-3</v>
      </c>
      <c r="L89" s="262">
        <f t="shared" si="46"/>
        <v>3.6954585930543189E-2</v>
      </c>
      <c r="M89" s="260">
        <f t="shared" si="46"/>
        <v>2.5902255309062497E-2</v>
      </c>
      <c r="N89" s="264">
        <f t="shared" si="46"/>
        <v>2.8208062263662025E-2</v>
      </c>
      <c r="O89" s="265">
        <f t="shared" si="46"/>
        <v>3.3767988065566613E-2</v>
      </c>
      <c r="P89" s="260">
        <f t="shared" si="46"/>
        <v>2.4010318033397367E-2</v>
      </c>
      <c r="Q89" s="261">
        <f t="shared" si="46"/>
        <v>3.4936080381977479E-2</v>
      </c>
      <c r="R89" s="262">
        <f t="shared" si="46"/>
        <v>2.9438055364177575E-2</v>
      </c>
      <c r="S89" s="263">
        <f t="shared" si="46"/>
        <v>2.9771766868105776E-2</v>
      </c>
      <c r="T89" s="260">
        <f t="shared" si="46"/>
        <v>2.8942441981398389E-2</v>
      </c>
      <c r="U89" s="261">
        <f t="shared" si="46"/>
        <v>2.7140272355013807E-2</v>
      </c>
      <c r="V89" s="262">
        <f t="shared" si="46"/>
        <v>3.0775299119077882E-2</v>
      </c>
      <c r="W89" s="263">
        <f t="shared" si="46"/>
        <v>2.2910115252861813E-2</v>
      </c>
      <c r="X89" s="260">
        <f t="shared" si="46"/>
        <v>1.9583011583011584E-2</v>
      </c>
      <c r="Y89" s="261">
        <f t="shared" si="46"/>
        <v>4.7346938775510203E-2</v>
      </c>
      <c r="Z89" s="262">
        <f t="shared" si="46"/>
        <v>2.6371015735870605E-2</v>
      </c>
      <c r="AA89" s="260">
        <f t="shared" si="46"/>
        <v>2.6323968865029995E-2</v>
      </c>
      <c r="AB89" s="257">
        <f t="shared" si="46"/>
        <v>2.3520629428632367E-2</v>
      </c>
      <c r="AC89" s="258">
        <f t="shared" si="46"/>
        <v>3.1786118742640479E-2</v>
      </c>
      <c r="AD89" s="283"/>
    </row>
    <row r="90" spans="1:30" s="123" customFormat="1" x14ac:dyDescent="0.2">
      <c r="A90" s="250" t="s">
        <v>35</v>
      </c>
      <c r="B90" s="251">
        <f>B26/B31</f>
        <v>0</v>
      </c>
      <c r="C90" s="252">
        <f t="shared" ref="C90:AC90" si="47">C26/C31</f>
        <v>9.9202597951444111E-3</v>
      </c>
      <c r="D90" s="253">
        <f t="shared" si="47"/>
        <v>6.1763587989357657E-4</v>
      </c>
      <c r="E90" s="254">
        <f t="shared" si="47"/>
        <v>1.4886171700110716E-2</v>
      </c>
      <c r="F90" s="251">
        <f t="shared" si="47"/>
        <v>2.5731220749656414E-4</v>
      </c>
      <c r="G90" s="252">
        <f t="shared" si="47"/>
        <v>1.4294844204458009E-2</v>
      </c>
      <c r="H90" s="253">
        <f t="shared" si="47"/>
        <v>1.9602454441317889E-3</v>
      </c>
      <c r="I90" s="254">
        <f t="shared" si="47"/>
        <v>8.7556443434207952E-3</v>
      </c>
      <c r="J90" s="251">
        <f t="shared" si="47"/>
        <v>3.0576488574405045E-3</v>
      </c>
      <c r="K90" s="252">
        <f t="shared" si="47"/>
        <v>1.9969088944510553E-3</v>
      </c>
      <c r="L90" s="253">
        <f t="shared" si="47"/>
        <v>5.3514770595405855E-3</v>
      </c>
      <c r="M90" s="251">
        <f t="shared" si="47"/>
        <v>3.1691964638439455E-3</v>
      </c>
      <c r="N90" s="255">
        <f t="shared" si="47"/>
        <v>4.8844136754410301E-3</v>
      </c>
      <c r="O90" s="256">
        <f t="shared" si="47"/>
        <v>4.6118580239052518E-3</v>
      </c>
      <c r="P90" s="251">
        <f t="shared" si="47"/>
        <v>3.9464661189752811E-3</v>
      </c>
      <c r="Q90" s="252">
        <f t="shared" si="47"/>
        <v>4.0861442562945645E-3</v>
      </c>
      <c r="R90" s="253">
        <f t="shared" si="47"/>
        <v>5.4374900630664051E-3</v>
      </c>
      <c r="S90" s="254">
        <f t="shared" si="47"/>
        <v>2.3468965964875124E-3</v>
      </c>
      <c r="T90" s="251">
        <f t="shared" si="47"/>
        <v>2.6297804059073485E-3</v>
      </c>
      <c r="U90" s="252">
        <f t="shared" si="47"/>
        <v>1.8093514903342539E-3</v>
      </c>
      <c r="V90" s="253">
        <f t="shared" si="47"/>
        <v>3.9312793092869348E-3</v>
      </c>
      <c r="W90" s="254">
        <f t="shared" si="47"/>
        <v>9.480854915608686E-4</v>
      </c>
      <c r="X90" s="251">
        <f t="shared" si="47"/>
        <v>2.5791505791505792E-3</v>
      </c>
      <c r="Y90" s="252">
        <f t="shared" si="47"/>
        <v>3.7170596393897365E-3</v>
      </c>
      <c r="Z90" s="253">
        <f t="shared" si="47"/>
        <v>1.9949932415989822E-3</v>
      </c>
      <c r="AA90" s="251">
        <f t="shared" si="47"/>
        <v>2.4976355716588294E-3</v>
      </c>
      <c r="AB90" s="257">
        <f t="shared" si="47"/>
        <v>2.8480576149841736E-3</v>
      </c>
      <c r="AC90" s="258">
        <f t="shared" si="47"/>
        <v>5.8063536324405888E-3</v>
      </c>
      <c r="AD90" s="283"/>
    </row>
    <row r="91" spans="1:30" s="123" customFormat="1" x14ac:dyDescent="0.2">
      <c r="A91" s="259" t="s">
        <v>36</v>
      </c>
      <c r="B91" s="260">
        <f>B27/B31</f>
        <v>0</v>
      </c>
      <c r="C91" s="261">
        <f t="shared" ref="C91:AC91" si="48">C27/C31</f>
        <v>0</v>
      </c>
      <c r="D91" s="262">
        <f t="shared" si="48"/>
        <v>0</v>
      </c>
      <c r="E91" s="263">
        <f t="shared" si="48"/>
        <v>0</v>
      </c>
      <c r="F91" s="260">
        <f t="shared" si="48"/>
        <v>0</v>
      </c>
      <c r="G91" s="261">
        <f t="shared" si="48"/>
        <v>0</v>
      </c>
      <c r="H91" s="262">
        <f t="shared" si="48"/>
        <v>0</v>
      </c>
      <c r="I91" s="263">
        <f t="shared" si="48"/>
        <v>0</v>
      </c>
      <c r="J91" s="260">
        <f t="shared" si="48"/>
        <v>0</v>
      </c>
      <c r="K91" s="261">
        <f t="shared" si="48"/>
        <v>0</v>
      </c>
      <c r="L91" s="262">
        <f t="shared" si="48"/>
        <v>0</v>
      </c>
      <c r="M91" s="260">
        <f t="shared" si="48"/>
        <v>0</v>
      </c>
      <c r="N91" s="264">
        <f t="shared" si="48"/>
        <v>0</v>
      </c>
      <c r="O91" s="265">
        <f t="shared" si="48"/>
        <v>0</v>
      </c>
      <c r="P91" s="260">
        <f t="shared" si="48"/>
        <v>0</v>
      </c>
      <c r="Q91" s="261">
        <f t="shared" si="48"/>
        <v>0</v>
      </c>
      <c r="R91" s="262">
        <f t="shared" si="48"/>
        <v>0</v>
      </c>
      <c r="S91" s="263">
        <f t="shared" si="48"/>
        <v>0</v>
      </c>
      <c r="T91" s="260">
        <f t="shared" si="48"/>
        <v>0</v>
      </c>
      <c r="U91" s="261">
        <f t="shared" si="48"/>
        <v>0</v>
      </c>
      <c r="V91" s="262">
        <f t="shared" si="48"/>
        <v>0</v>
      </c>
      <c r="W91" s="263">
        <f t="shared" si="48"/>
        <v>0</v>
      </c>
      <c r="X91" s="260">
        <f t="shared" si="48"/>
        <v>0</v>
      </c>
      <c r="Y91" s="261">
        <f t="shared" si="48"/>
        <v>0</v>
      </c>
      <c r="Z91" s="262">
        <f t="shared" si="48"/>
        <v>0</v>
      </c>
      <c r="AA91" s="260">
        <f t="shared" si="48"/>
        <v>0</v>
      </c>
      <c r="AB91" s="257">
        <f t="shared" si="48"/>
        <v>0</v>
      </c>
      <c r="AC91" s="258">
        <f t="shared" si="48"/>
        <v>0</v>
      </c>
      <c r="AD91" s="283"/>
    </row>
    <row r="92" spans="1:30" s="123" customFormat="1" x14ac:dyDescent="0.2">
      <c r="A92" s="250" t="s">
        <v>37</v>
      </c>
      <c r="B92" s="251">
        <f>B28/B31</f>
        <v>0</v>
      </c>
      <c r="C92" s="252">
        <f t="shared" ref="C92:AC92" si="49">C28/C31</f>
        <v>0</v>
      </c>
      <c r="D92" s="253">
        <f t="shared" si="49"/>
        <v>0</v>
      </c>
      <c r="E92" s="254">
        <f t="shared" si="49"/>
        <v>0</v>
      </c>
      <c r="F92" s="251">
        <f t="shared" si="49"/>
        <v>0</v>
      </c>
      <c r="G92" s="252">
        <f t="shared" si="49"/>
        <v>0</v>
      </c>
      <c r="H92" s="253">
        <f t="shared" si="49"/>
        <v>0</v>
      </c>
      <c r="I92" s="254">
        <f t="shared" si="49"/>
        <v>0</v>
      </c>
      <c r="J92" s="251">
        <f t="shared" si="49"/>
        <v>0</v>
      </c>
      <c r="K92" s="252">
        <f t="shared" si="49"/>
        <v>0</v>
      </c>
      <c r="L92" s="253">
        <f t="shared" si="49"/>
        <v>0</v>
      </c>
      <c r="M92" s="251">
        <f t="shared" si="49"/>
        <v>0</v>
      </c>
      <c r="N92" s="255">
        <f t="shared" si="49"/>
        <v>0</v>
      </c>
      <c r="O92" s="256">
        <f t="shared" si="49"/>
        <v>0</v>
      </c>
      <c r="P92" s="251">
        <f t="shared" si="49"/>
        <v>0</v>
      </c>
      <c r="Q92" s="252">
        <f t="shared" si="49"/>
        <v>0</v>
      </c>
      <c r="R92" s="253">
        <f t="shared" si="49"/>
        <v>0</v>
      </c>
      <c r="S92" s="254">
        <f t="shared" si="49"/>
        <v>0</v>
      </c>
      <c r="T92" s="251">
        <f t="shared" si="49"/>
        <v>0</v>
      </c>
      <c r="U92" s="252">
        <f t="shared" si="49"/>
        <v>0</v>
      </c>
      <c r="V92" s="253">
        <f t="shared" si="49"/>
        <v>0</v>
      </c>
      <c r="W92" s="254">
        <f t="shared" si="49"/>
        <v>0</v>
      </c>
      <c r="X92" s="251">
        <f t="shared" si="49"/>
        <v>0</v>
      </c>
      <c r="Y92" s="252">
        <f t="shared" si="49"/>
        <v>0</v>
      </c>
      <c r="Z92" s="253">
        <f t="shared" si="49"/>
        <v>0</v>
      </c>
      <c r="AA92" s="251">
        <f t="shared" si="49"/>
        <v>0</v>
      </c>
      <c r="AB92" s="257">
        <f t="shared" si="49"/>
        <v>0</v>
      </c>
      <c r="AC92" s="258">
        <f t="shared" si="49"/>
        <v>0</v>
      </c>
      <c r="AD92" s="283"/>
    </row>
    <row r="93" spans="1:30" s="123" customFormat="1" x14ac:dyDescent="0.2">
      <c r="A93" s="259" t="s">
        <v>38</v>
      </c>
      <c r="B93" s="260">
        <f>B29/B31</f>
        <v>0</v>
      </c>
      <c r="C93" s="261">
        <f t="shared" ref="C93:AC93" si="50">C29/C31</f>
        <v>0</v>
      </c>
      <c r="D93" s="262">
        <f t="shared" si="50"/>
        <v>0</v>
      </c>
      <c r="E93" s="263">
        <f t="shared" si="50"/>
        <v>0</v>
      </c>
      <c r="F93" s="260">
        <f t="shared" si="50"/>
        <v>0</v>
      </c>
      <c r="G93" s="261">
        <f t="shared" si="50"/>
        <v>0</v>
      </c>
      <c r="H93" s="262">
        <f t="shared" si="50"/>
        <v>0</v>
      </c>
      <c r="I93" s="263">
        <f t="shared" si="50"/>
        <v>0</v>
      </c>
      <c r="J93" s="260">
        <f t="shared" si="50"/>
        <v>0</v>
      </c>
      <c r="K93" s="261">
        <f t="shared" si="50"/>
        <v>0</v>
      </c>
      <c r="L93" s="262">
        <f t="shared" si="50"/>
        <v>0</v>
      </c>
      <c r="M93" s="260">
        <f t="shared" si="50"/>
        <v>0</v>
      </c>
      <c r="N93" s="264">
        <f t="shared" si="50"/>
        <v>0</v>
      </c>
      <c r="O93" s="265">
        <f t="shared" si="50"/>
        <v>0</v>
      </c>
      <c r="P93" s="260">
        <f t="shared" si="50"/>
        <v>0</v>
      </c>
      <c r="Q93" s="261">
        <f t="shared" si="50"/>
        <v>0</v>
      </c>
      <c r="R93" s="262">
        <f t="shared" si="50"/>
        <v>0</v>
      </c>
      <c r="S93" s="263">
        <f t="shared" si="50"/>
        <v>0</v>
      </c>
      <c r="T93" s="260">
        <f t="shared" si="50"/>
        <v>0</v>
      </c>
      <c r="U93" s="261">
        <f t="shared" si="50"/>
        <v>0</v>
      </c>
      <c r="V93" s="262">
        <f t="shared" si="50"/>
        <v>0</v>
      </c>
      <c r="W93" s="263">
        <f t="shared" si="50"/>
        <v>0</v>
      </c>
      <c r="X93" s="260">
        <f t="shared" si="50"/>
        <v>0</v>
      </c>
      <c r="Y93" s="261">
        <f t="shared" si="50"/>
        <v>0</v>
      </c>
      <c r="Z93" s="262">
        <f t="shared" si="50"/>
        <v>0</v>
      </c>
      <c r="AA93" s="260">
        <f t="shared" si="50"/>
        <v>0</v>
      </c>
      <c r="AB93" s="257">
        <f t="shared" si="50"/>
        <v>0</v>
      </c>
      <c r="AC93" s="258">
        <f t="shared" si="50"/>
        <v>0</v>
      </c>
      <c r="AD93" s="283"/>
    </row>
    <row r="94" spans="1:30" s="123" customFormat="1" ht="13.5" thickBot="1" x14ac:dyDescent="0.25">
      <c r="A94" s="250" t="s">
        <v>39</v>
      </c>
      <c r="B94" s="251">
        <f>B30/B31</f>
        <v>0</v>
      </c>
      <c r="C94" s="252">
        <f t="shared" ref="C94:AC94" si="51">C30/C31</f>
        <v>0</v>
      </c>
      <c r="D94" s="253">
        <f t="shared" si="51"/>
        <v>0</v>
      </c>
      <c r="E94" s="254">
        <f t="shared" si="51"/>
        <v>0</v>
      </c>
      <c r="F94" s="251">
        <f t="shared" si="51"/>
        <v>0</v>
      </c>
      <c r="G94" s="252">
        <f t="shared" si="51"/>
        <v>0</v>
      </c>
      <c r="H94" s="253">
        <f t="shared" si="51"/>
        <v>0</v>
      </c>
      <c r="I94" s="254">
        <f t="shared" si="51"/>
        <v>0</v>
      </c>
      <c r="J94" s="251">
        <f t="shared" si="51"/>
        <v>0</v>
      </c>
      <c r="K94" s="252">
        <f t="shared" si="51"/>
        <v>0</v>
      </c>
      <c r="L94" s="253">
        <f t="shared" si="51"/>
        <v>0</v>
      </c>
      <c r="M94" s="251">
        <f t="shared" si="51"/>
        <v>0</v>
      </c>
      <c r="N94" s="255">
        <f t="shared" si="51"/>
        <v>0</v>
      </c>
      <c r="O94" s="256">
        <f t="shared" si="51"/>
        <v>0</v>
      </c>
      <c r="P94" s="251">
        <f t="shared" si="51"/>
        <v>0</v>
      </c>
      <c r="Q94" s="252">
        <f t="shared" si="51"/>
        <v>0</v>
      </c>
      <c r="R94" s="253">
        <f t="shared" si="51"/>
        <v>0</v>
      </c>
      <c r="S94" s="254">
        <f t="shared" si="51"/>
        <v>0</v>
      </c>
      <c r="T94" s="251">
        <f t="shared" si="51"/>
        <v>0</v>
      </c>
      <c r="U94" s="252">
        <f t="shared" si="51"/>
        <v>0</v>
      </c>
      <c r="V94" s="253">
        <f t="shared" si="51"/>
        <v>0</v>
      </c>
      <c r="W94" s="254">
        <f t="shared" si="51"/>
        <v>0</v>
      </c>
      <c r="X94" s="251">
        <f t="shared" si="51"/>
        <v>0</v>
      </c>
      <c r="Y94" s="252">
        <f t="shared" si="51"/>
        <v>0</v>
      </c>
      <c r="Z94" s="253">
        <f t="shared" si="51"/>
        <v>0</v>
      </c>
      <c r="AA94" s="251">
        <f t="shared" si="51"/>
        <v>0</v>
      </c>
      <c r="AB94" s="257">
        <f t="shared" si="51"/>
        <v>0</v>
      </c>
      <c r="AC94" s="258">
        <f t="shared" si="51"/>
        <v>0</v>
      </c>
      <c r="AD94" s="283"/>
    </row>
    <row r="95" spans="1:30" s="123" customFormat="1" ht="14.25" thickTop="1" thickBot="1" x14ac:dyDescent="0.25">
      <c r="A95" s="267" t="s">
        <v>13</v>
      </c>
      <c r="B95" s="285">
        <f>SUM(B71:B94)</f>
        <v>1</v>
      </c>
      <c r="C95" s="286">
        <f t="shared" ref="C95:AC95" si="52">SUM(C71:C94)</f>
        <v>1</v>
      </c>
      <c r="D95" s="285">
        <f t="shared" si="52"/>
        <v>0.99999999999999989</v>
      </c>
      <c r="E95" s="286">
        <f t="shared" si="52"/>
        <v>1</v>
      </c>
      <c r="F95" s="285">
        <f t="shared" si="52"/>
        <v>1</v>
      </c>
      <c r="G95" s="286">
        <f t="shared" si="52"/>
        <v>1</v>
      </c>
      <c r="H95" s="285">
        <f t="shared" si="52"/>
        <v>0.99999999999999989</v>
      </c>
      <c r="I95" s="286">
        <f t="shared" si="52"/>
        <v>1</v>
      </c>
      <c r="J95" s="285">
        <f t="shared" si="52"/>
        <v>1</v>
      </c>
      <c r="K95" s="285">
        <f t="shared" si="52"/>
        <v>0.99999999999999989</v>
      </c>
      <c r="L95" s="285">
        <f t="shared" si="52"/>
        <v>1</v>
      </c>
      <c r="M95" s="286">
        <f t="shared" si="52"/>
        <v>1</v>
      </c>
      <c r="N95" s="285">
        <f t="shared" si="52"/>
        <v>1</v>
      </c>
      <c r="O95" s="286">
        <f t="shared" si="52"/>
        <v>1</v>
      </c>
      <c r="P95" s="285">
        <f t="shared" si="52"/>
        <v>1</v>
      </c>
      <c r="Q95" s="286">
        <f t="shared" si="52"/>
        <v>1</v>
      </c>
      <c r="R95" s="285">
        <f t="shared" si="52"/>
        <v>1</v>
      </c>
      <c r="S95" s="286">
        <f t="shared" si="52"/>
        <v>1</v>
      </c>
      <c r="T95" s="285">
        <f t="shared" si="52"/>
        <v>1.0000000000000002</v>
      </c>
      <c r="U95" s="286">
        <f t="shared" si="52"/>
        <v>1</v>
      </c>
      <c r="V95" s="285">
        <f t="shared" si="52"/>
        <v>1</v>
      </c>
      <c r="W95" s="286">
        <f t="shared" si="52"/>
        <v>1</v>
      </c>
      <c r="X95" s="285">
        <f t="shared" si="52"/>
        <v>0.99999999999999989</v>
      </c>
      <c r="Y95" s="286">
        <f t="shared" si="52"/>
        <v>1.0000000000000002</v>
      </c>
      <c r="Z95" s="285">
        <f t="shared" si="52"/>
        <v>1</v>
      </c>
      <c r="AA95" s="285">
        <f t="shared" si="52"/>
        <v>0.99999999999999989</v>
      </c>
      <c r="AB95" s="285">
        <f t="shared" si="52"/>
        <v>0.99999999999999989</v>
      </c>
      <c r="AC95" s="287">
        <f t="shared" si="52"/>
        <v>1</v>
      </c>
      <c r="AD95" s="288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O23" sqref="O23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9" t="s">
        <v>44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 t="s">
        <v>44</v>
      </c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296" t="s">
        <v>0</v>
      </c>
      <c r="B5" s="298" t="s">
        <v>1</v>
      </c>
      <c r="C5" s="299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298" t="s">
        <v>8</v>
      </c>
      <c r="Q5" s="299"/>
      <c r="R5" s="298" t="s">
        <v>9</v>
      </c>
      <c r="S5" s="299"/>
      <c r="T5" s="298" t="s">
        <v>10</v>
      </c>
      <c r="U5" s="299"/>
      <c r="V5" s="298" t="s">
        <v>11</v>
      </c>
      <c r="W5" s="299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">
      <c r="A6" s="297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3.5" thickTop="1" x14ac:dyDescent="0.2">
      <c r="A7" s="92" t="s">
        <v>16</v>
      </c>
      <c r="B7" s="35">
        <f>SUM(Daily!B226,Daily!B443,Daily!B660,Daily!B877)</f>
        <v>0</v>
      </c>
      <c r="C7" s="41">
        <f>SUM(Daily!C226,Daily!C443,Daily!C660,Daily!C877)</f>
        <v>0</v>
      </c>
      <c r="D7" s="35">
        <f>SUM(Daily!D226,Daily!D443,Daily!D660,Daily!D877)</f>
        <v>0</v>
      </c>
      <c r="E7" s="41">
        <f>SUM(Daily!E226,Daily!E443,Daily!E660,Daily!E877)</f>
        <v>0</v>
      </c>
      <c r="F7" s="35">
        <f>SUM(Daily!F226,Daily!F443,Daily!F660,Daily!F877)</f>
        <v>0</v>
      </c>
      <c r="G7" s="41">
        <f>SUM(Daily!G226,Daily!G443,Daily!G660,Daily!G877)</f>
        <v>0</v>
      </c>
      <c r="H7" s="35">
        <f>SUM(Daily!H226,Daily!H443,Daily!H660,Daily!H877)</f>
        <v>0</v>
      </c>
      <c r="I7" s="41">
        <f>SUM(Daily!I226,Daily!I443,Daily!I660,Daily!I877)</f>
        <v>0</v>
      </c>
      <c r="J7" s="35">
        <f>SUM(Daily!J226,Daily!J443,Daily!J660,Daily!J877)</f>
        <v>0</v>
      </c>
      <c r="K7" s="41">
        <f>SUM(Daily!K226,Daily!K443,Daily!K660,Daily!K877)</f>
        <v>0</v>
      </c>
      <c r="L7" s="35">
        <f>SUM(Daily!L226,Daily!L443,Daily!L660,Daily!L877)</f>
        <v>0</v>
      </c>
      <c r="M7" s="41">
        <f>SUM(Daily!M226,Daily!M443,Daily!M660,Daily!M877)</f>
        <v>0</v>
      </c>
      <c r="N7" s="35">
        <f>SUM(Daily!N226,Daily!N443,Daily!N660,Daily!N877)</f>
        <v>0</v>
      </c>
      <c r="O7" s="41">
        <f>SUM(Daily!O226,Daily!O443,Daily!O660,Daily!O877)</f>
        <v>0</v>
      </c>
      <c r="P7" s="35">
        <f>SUM(Daily!P226,Daily!P443,Daily!P660,Daily!P877)</f>
        <v>0</v>
      </c>
      <c r="Q7" s="41">
        <f>SUM(Daily!Q226,Daily!Q443,Daily!Q660,Daily!Q877)</f>
        <v>0</v>
      </c>
      <c r="R7" s="35">
        <f>SUM(Daily!R226,Daily!R443,Daily!R660,Daily!R877)</f>
        <v>0</v>
      </c>
      <c r="S7" s="41">
        <f>SUM(Daily!S226,Daily!S443,Daily!S660,Daily!S877)</f>
        <v>0</v>
      </c>
      <c r="T7" s="35">
        <f>SUM(Daily!T226,Daily!T443,Daily!T660,Daily!T877)</f>
        <v>0</v>
      </c>
      <c r="U7" s="41">
        <f>SUM(Daily!U226,Daily!U443,Daily!U660,Daily!U877)</f>
        <v>0</v>
      </c>
      <c r="V7" s="35">
        <f>SUM(Daily!V226,Daily!V443,Daily!V660,Daily!V877)</f>
        <v>0</v>
      </c>
      <c r="W7" s="41">
        <f>SUM(Daily!W226,Daily!W443,Daily!W660,Daily!W877)</f>
        <v>0</v>
      </c>
      <c r="X7" s="35">
        <f>SUM(Daily!X226,Daily!X443,Daily!X660,Daily!X877)</f>
        <v>0</v>
      </c>
      <c r="Y7" s="41">
        <f>SUM(Daily!Y226,Daily!Y443,Daily!Y660,Daily!Y877)</f>
        <v>0</v>
      </c>
      <c r="Z7" s="35">
        <f>SUM(Daily!Z226,Daily!Z443,Daily!Z660,Daily!Z877)</f>
        <v>0</v>
      </c>
      <c r="AA7" s="41">
        <f>SUM(Daily!AA226,Daily!AA443,Daily!AA660,Daily!AA877)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x14ac:dyDescent="0.2">
      <c r="A8" s="93" t="s">
        <v>17</v>
      </c>
      <c r="B8" s="3">
        <f>SUM(Daily!B227,Daily!B444,Daily!B661,Daily!B878)</f>
        <v>444</v>
      </c>
      <c r="C8" s="32">
        <f>SUM(Daily!C227,Daily!C444,Daily!C661,Daily!C878)</f>
        <v>0</v>
      </c>
      <c r="D8" s="3">
        <f>SUM(Daily!D227,Daily!D444,Daily!D661,Daily!D878)</f>
        <v>247</v>
      </c>
      <c r="E8" s="32">
        <f>SUM(Daily!E227,Daily!E444,Daily!E661,Daily!E878)</f>
        <v>3</v>
      </c>
      <c r="F8" s="3">
        <f>SUM(Daily!F227,Daily!F444,Daily!F661,Daily!F878)</f>
        <v>1020</v>
      </c>
      <c r="G8" s="32">
        <f>SUM(Daily!G227,Daily!G444,Daily!G661,Daily!G878)</f>
        <v>16</v>
      </c>
      <c r="H8" s="3">
        <f>SUM(Daily!H227,Daily!H444,Daily!H661,Daily!H878)</f>
        <v>602</v>
      </c>
      <c r="I8" s="32">
        <f>SUM(Daily!I227,Daily!I444,Daily!I661,Daily!I878)</f>
        <v>55</v>
      </c>
      <c r="J8" s="3">
        <f>SUM(Daily!J227,Daily!J444,Daily!J661,Daily!J878)</f>
        <v>18</v>
      </c>
      <c r="K8" s="32">
        <f>SUM(Daily!K227,Daily!K444,Daily!K661,Daily!K878)</f>
        <v>33</v>
      </c>
      <c r="L8" s="3">
        <f>SUM(Daily!L227,Daily!L444,Daily!L661,Daily!L878)</f>
        <v>43</v>
      </c>
      <c r="M8" s="32">
        <f>SUM(Daily!M227,Daily!M444,Daily!M661,Daily!M878)</f>
        <v>101</v>
      </c>
      <c r="N8" s="3">
        <f>SUM(Daily!N227,Daily!N444,Daily!N661,Daily!N878)</f>
        <v>266</v>
      </c>
      <c r="O8" s="32">
        <f>SUM(Daily!O227,Daily!O444,Daily!O661,Daily!O878)</f>
        <v>165</v>
      </c>
      <c r="P8" s="3">
        <f>SUM(Daily!P227,Daily!P444,Daily!P661,Daily!P878)</f>
        <v>102</v>
      </c>
      <c r="Q8" s="32">
        <f>SUM(Daily!Q227,Daily!Q444,Daily!Q661,Daily!Q878)</f>
        <v>156</v>
      </c>
      <c r="R8" s="3">
        <f>SUM(Daily!R227,Daily!R444,Daily!R661,Daily!R878)</f>
        <v>30</v>
      </c>
      <c r="S8" s="32">
        <f>SUM(Daily!S227,Daily!S444,Daily!S661,Daily!S878)</f>
        <v>114</v>
      </c>
      <c r="T8" s="3">
        <f>SUM(Daily!T227,Daily!T444,Daily!T661,Daily!T878)</f>
        <v>1</v>
      </c>
      <c r="U8" s="32">
        <f>SUM(Daily!U227,Daily!U444,Daily!U661,Daily!U878)</f>
        <v>21</v>
      </c>
      <c r="V8" s="3">
        <f>SUM(Daily!V227,Daily!V444,Daily!V661,Daily!V878)</f>
        <v>17</v>
      </c>
      <c r="W8" s="32">
        <f>SUM(Daily!W227,Daily!W444,Daily!W661,Daily!W878)</f>
        <v>4</v>
      </c>
      <c r="X8" s="3">
        <f>SUM(Daily!X227,Daily!X444,Daily!X661,Daily!X878)</f>
        <v>11</v>
      </c>
      <c r="Y8" s="32">
        <f>SUM(Daily!Y227,Daily!Y444,Daily!Y661,Daily!Y878)</f>
        <v>0</v>
      </c>
      <c r="Z8" s="3">
        <f>SUM(Daily!Z227,Daily!Z444,Daily!Z661,Daily!Z878)</f>
        <v>0</v>
      </c>
      <c r="AA8" s="32">
        <f>SUM(Daily!AA227,Daily!AA444,Daily!AA661,Daily!AA878)</f>
        <v>0</v>
      </c>
      <c r="AB8" s="11">
        <f>B8+D8+F8+H8+J8+L8+N8+P8+R8+T8+V8+X8+Z8</f>
        <v>2801</v>
      </c>
      <c r="AC8" s="7">
        <f t="shared" ref="AB8:AC30" si="0">C8+E8+G8+I8+K8+M8+O8+Q8+S8+U8+W8+Y8+AA8</f>
        <v>668</v>
      </c>
    </row>
    <row r="9" spans="1:29" x14ac:dyDescent="0.2">
      <c r="A9" s="94" t="s">
        <v>18</v>
      </c>
      <c r="B9" s="3">
        <f>SUM(Daily!B228,Daily!B445,Daily!B662,Daily!B879)</f>
        <v>1995</v>
      </c>
      <c r="C9" s="32">
        <f>SUM(Daily!C228,Daily!C445,Daily!C662,Daily!C879)</f>
        <v>0</v>
      </c>
      <c r="D9" s="3">
        <f>SUM(Daily!D228,Daily!D445,Daily!D662,Daily!D879)</f>
        <v>1039</v>
      </c>
      <c r="E9" s="32">
        <f>SUM(Daily!E228,Daily!E445,Daily!E662,Daily!E879)</f>
        <v>233</v>
      </c>
      <c r="F9" s="3">
        <f>SUM(Daily!F228,Daily!F445,Daily!F662,Daily!F879)</f>
        <v>4704</v>
      </c>
      <c r="G9" s="32">
        <f>SUM(Daily!G228,Daily!G445,Daily!G662,Daily!G879)</f>
        <v>773</v>
      </c>
      <c r="H9" s="3">
        <f>SUM(Daily!H228,Daily!H445,Daily!H662,Daily!H879)</f>
        <v>3144</v>
      </c>
      <c r="I9" s="32">
        <f>SUM(Daily!I228,Daily!I445,Daily!I662,Daily!I879)</f>
        <v>1161</v>
      </c>
      <c r="J9" s="3">
        <f>SUM(Daily!J228,Daily!J445,Daily!J662,Daily!J879)</f>
        <v>159</v>
      </c>
      <c r="K9" s="32">
        <f>SUM(Daily!K228,Daily!K445,Daily!K662,Daily!K879)</f>
        <v>307</v>
      </c>
      <c r="L9" s="3">
        <f>SUM(Daily!L228,Daily!L445,Daily!L662,Daily!L879)</f>
        <v>686</v>
      </c>
      <c r="M9" s="32">
        <f>SUM(Daily!M228,Daily!M445,Daily!M662,Daily!M879)</f>
        <v>1198</v>
      </c>
      <c r="N9" s="3">
        <f>SUM(Daily!N228,Daily!N445,Daily!N662,Daily!N879)</f>
        <v>2227</v>
      </c>
      <c r="O9" s="32">
        <f>SUM(Daily!O228,Daily!O445,Daily!O662,Daily!O879)</f>
        <v>2672</v>
      </c>
      <c r="P9" s="3">
        <f>SUM(Daily!P228,Daily!P445,Daily!P662,Daily!P879)</f>
        <v>1149</v>
      </c>
      <c r="Q9" s="32">
        <f>SUM(Daily!Q228,Daily!Q445,Daily!Q662,Daily!Q879)</f>
        <v>1638</v>
      </c>
      <c r="R9" s="3">
        <f>SUM(Daily!R228,Daily!R445,Daily!R662,Daily!R879)</f>
        <v>1382</v>
      </c>
      <c r="S9" s="32">
        <f>SUM(Daily!S228,Daily!S445,Daily!S662,Daily!S879)</f>
        <v>1641</v>
      </c>
      <c r="T9" s="3">
        <f>SUM(Daily!T228,Daily!T445,Daily!T662,Daily!T879)</f>
        <v>132</v>
      </c>
      <c r="U9" s="32">
        <f>SUM(Daily!U228,Daily!U445,Daily!U662,Daily!U879)</f>
        <v>720</v>
      </c>
      <c r="V9" s="3">
        <f>SUM(Daily!V228,Daily!V445,Daily!V662,Daily!V879)</f>
        <v>586</v>
      </c>
      <c r="W9" s="32">
        <f>SUM(Daily!W228,Daily!W445,Daily!W662,Daily!W879)</f>
        <v>1744</v>
      </c>
      <c r="X9" s="3">
        <f>SUM(Daily!X228,Daily!X445,Daily!X662,Daily!X879)</f>
        <v>1142</v>
      </c>
      <c r="Y9" s="32">
        <f>SUM(Daily!Y228,Daily!Y445,Daily!Y662,Daily!Y879)</f>
        <v>875</v>
      </c>
      <c r="Z9" s="3">
        <f>SUM(Daily!Z228,Daily!Z445,Daily!Z662,Daily!Z879)</f>
        <v>2603</v>
      </c>
      <c r="AA9" s="32">
        <f>SUM(Daily!AA228,Daily!AA445,Daily!AA662,Daily!AA879)</f>
        <v>1693</v>
      </c>
      <c r="AB9" s="11">
        <f t="shared" si="0"/>
        <v>20948</v>
      </c>
      <c r="AC9" s="7">
        <f t="shared" si="0"/>
        <v>14655</v>
      </c>
    </row>
    <row r="10" spans="1:29" x14ac:dyDescent="0.2">
      <c r="A10" s="93" t="s">
        <v>19</v>
      </c>
      <c r="B10" s="3">
        <f>SUM(Daily!B229,Daily!B446,Daily!B663,Daily!B880)</f>
        <v>2604</v>
      </c>
      <c r="C10" s="32">
        <f>SUM(Daily!C229,Daily!C446,Daily!C663,Daily!C880)</f>
        <v>1776</v>
      </c>
      <c r="D10" s="3">
        <f>SUM(Daily!D229,Daily!D446,Daily!D663,Daily!D880)</f>
        <v>1323</v>
      </c>
      <c r="E10" s="32">
        <f>SUM(Daily!E229,Daily!E446,Daily!E663,Daily!E880)</f>
        <v>1169</v>
      </c>
      <c r="F10" s="3">
        <f>SUM(Daily!F229,Daily!F446,Daily!F663,Daily!F880)</f>
        <v>4947</v>
      </c>
      <c r="G10" s="32">
        <f>SUM(Daily!G229,Daily!G446,Daily!G663,Daily!G880)</f>
        <v>2237</v>
      </c>
      <c r="H10" s="3">
        <f>SUM(Daily!H229,Daily!H446,Daily!H663,Daily!H880)</f>
        <v>4457</v>
      </c>
      <c r="I10" s="32">
        <f>SUM(Daily!I229,Daily!I446,Daily!I663,Daily!I880)</f>
        <v>2963</v>
      </c>
      <c r="J10" s="3">
        <f>SUM(Daily!J229,Daily!J446,Daily!J663,Daily!J880)</f>
        <v>214</v>
      </c>
      <c r="K10" s="32">
        <f>SUM(Daily!K229,Daily!K446,Daily!K663,Daily!K880)</f>
        <v>646</v>
      </c>
      <c r="L10" s="3">
        <f>SUM(Daily!L229,Daily!L446,Daily!L663,Daily!L880)</f>
        <v>1345</v>
      </c>
      <c r="M10" s="32">
        <f>SUM(Daily!M229,Daily!M446,Daily!M663,Daily!M880)</f>
        <v>2016</v>
      </c>
      <c r="N10" s="3">
        <f>SUM(Daily!N229,Daily!N446,Daily!N663,Daily!N880)</f>
        <v>4028</v>
      </c>
      <c r="O10" s="32">
        <f>SUM(Daily!O229,Daily!O446,Daily!O663,Daily!O880)</f>
        <v>4732</v>
      </c>
      <c r="P10" s="3">
        <f>SUM(Daily!P229,Daily!P446,Daily!P663,Daily!P880)</f>
        <v>2553</v>
      </c>
      <c r="Q10" s="32">
        <f>SUM(Daily!Q229,Daily!Q446,Daily!Q663,Daily!Q880)</f>
        <v>2643</v>
      </c>
      <c r="R10" s="3">
        <f>SUM(Daily!R229,Daily!R446,Daily!R663,Daily!R880)</f>
        <v>2964</v>
      </c>
      <c r="S10" s="32">
        <f>SUM(Daily!S229,Daily!S446,Daily!S663,Daily!S880)</f>
        <v>2805</v>
      </c>
      <c r="T10" s="3">
        <f>SUM(Daily!T229,Daily!T446,Daily!T663,Daily!T880)</f>
        <v>400</v>
      </c>
      <c r="U10" s="32">
        <f>SUM(Daily!U229,Daily!U446,Daily!U663,Daily!U880)</f>
        <v>1188</v>
      </c>
      <c r="V10" s="3">
        <f>SUM(Daily!V229,Daily!V446,Daily!V663,Daily!V880)</f>
        <v>1252</v>
      </c>
      <c r="W10" s="32">
        <f>SUM(Daily!W229,Daily!W446,Daily!W663,Daily!W880)</f>
        <v>3394</v>
      </c>
      <c r="X10" s="3">
        <f>SUM(Daily!X229,Daily!X446,Daily!X663,Daily!X880)</f>
        <v>1885</v>
      </c>
      <c r="Y10" s="32">
        <f>SUM(Daily!Y229,Daily!Y446,Daily!Y663,Daily!Y880)</f>
        <v>1568</v>
      </c>
      <c r="Z10" s="3">
        <f>SUM(Daily!Z229,Daily!Z446,Daily!Z663,Daily!Z880)</f>
        <v>3914</v>
      </c>
      <c r="AA10" s="32">
        <f>SUM(Daily!AA229,Daily!AA446,Daily!AA663,Daily!AA880)</f>
        <v>3572</v>
      </c>
      <c r="AB10" s="11">
        <f t="shared" si="0"/>
        <v>31886</v>
      </c>
      <c r="AC10" s="7">
        <f t="shared" si="0"/>
        <v>30709</v>
      </c>
    </row>
    <row r="11" spans="1:29" x14ac:dyDescent="0.2">
      <c r="A11" s="94" t="s">
        <v>20</v>
      </c>
      <c r="B11" s="3">
        <f>SUM(Daily!B230,Daily!B447,Daily!B664,Daily!B881)</f>
        <v>3213</v>
      </c>
      <c r="C11" s="32">
        <f>SUM(Daily!C230,Daily!C447,Daily!C664,Daily!C881)</f>
        <v>2389</v>
      </c>
      <c r="D11" s="3">
        <f>SUM(Daily!D230,Daily!D447,Daily!D664,Daily!D881)</f>
        <v>1151</v>
      </c>
      <c r="E11" s="32">
        <f>SUM(Daily!E230,Daily!E447,Daily!E664,Daily!E881)</f>
        <v>1189</v>
      </c>
      <c r="F11" s="3">
        <f>SUM(Daily!F230,Daily!F447,Daily!F664,Daily!F881)</f>
        <v>4494</v>
      </c>
      <c r="G11" s="32">
        <f>SUM(Daily!G230,Daily!G447,Daily!G664,Daily!G881)</f>
        <v>2615</v>
      </c>
      <c r="H11" s="3">
        <f>SUM(Daily!H230,Daily!H447,Daily!H664,Daily!H881)</f>
        <v>4633</v>
      </c>
      <c r="I11" s="32">
        <f>SUM(Daily!I230,Daily!I447,Daily!I664,Daily!I881)</f>
        <v>4165</v>
      </c>
      <c r="J11" s="3">
        <f>SUM(Daily!J230,Daily!J447,Daily!J664,Daily!J881)</f>
        <v>331</v>
      </c>
      <c r="K11" s="32">
        <f>SUM(Daily!K230,Daily!K447,Daily!K664,Daily!K881)</f>
        <v>1043</v>
      </c>
      <c r="L11" s="3">
        <f>SUM(Daily!L230,Daily!L447,Daily!L664,Daily!L881)</f>
        <v>1691</v>
      </c>
      <c r="M11" s="32">
        <f>SUM(Daily!M230,Daily!M447,Daily!M664,Daily!M881)</f>
        <v>2878</v>
      </c>
      <c r="N11" s="3">
        <f>SUM(Daily!N230,Daily!N447,Daily!N664,Daily!N881)</f>
        <v>4628</v>
      </c>
      <c r="O11" s="32">
        <f>SUM(Daily!O230,Daily!O447,Daily!O664,Daily!O881)</f>
        <v>5343</v>
      </c>
      <c r="P11" s="3">
        <f>SUM(Daily!P230,Daily!P447,Daily!P664,Daily!P881)</f>
        <v>2737</v>
      </c>
      <c r="Q11" s="32">
        <f>SUM(Daily!Q230,Daily!Q447,Daily!Q664,Daily!Q881)</f>
        <v>2401</v>
      </c>
      <c r="R11" s="3">
        <f>SUM(Daily!R230,Daily!R447,Daily!R664,Daily!R881)</f>
        <v>3544</v>
      </c>
      <c r="S11" s="32">
        <f>SUM(Daily!S230,Daily!S447,Daily!S664,Daily!S881)</f>
        <v>2955</v>
      </c>
      <c r="T11" s="3">
        <f>SUM(Daily!T230,Daily!T447,Daily!T664,Daily!T881)</f>
        <v>632</v>
      </c>
      <c r="U11" s="32">
        <f>SUM(Daily!U230,Daily!U447,Daily!U664,Daily!U881)</f>
        <v>977</v>
      </c>
      <c r="V11" s="3">
        <f>SUM(Daily!V230,Daily!V447,Daily!V664,Daily!V881)</f>
        <v>1549</v>
      </c>
      <c r="W11" s="32">
        <f>SUM(Daily!W230,Daily!W447,Daily!W664,Daily!W881)</f>
        <v>2981</v>
      </c>
      <c r="X11" s="3">
        <f>SUM(Daily!X230,Daily!X447,Daily!X664,Daily!X881)</f>
        <v>2458</v>
      </c>
      <c r="Y11" s="32">
        <f>SUM(Daily!Y230,Daily!Y447,Daily!Y664,Daily!Y881)</f>
        <v>1721</v>
      </c>
      <c r="Z11" s="3">
        <f>SUM(Daily!Z230,Daily!Z447,Daily!Z664,Daily!Z881)</f>
        <v>4190</v>
      </c>
      <c r="AA11" s="32">
        <f>SUM(Daily!AA230,Daily!AA447,Daily!AA664,Daily!AA881)</f>
        <v>3990</v>
      </c>
      <c r="AB11" s="11">
        <f t="shared" si="0"/>
        <v>35251</v>
      </c>
      <c r="AC11" s="7">
        <f t="shared" si="0"/>
        <v>34647</v>
      </c>
    </row>
    <row r="12" spans="1:29" x14ac:dyDescent="0.2">
      <c r="A12" s="93" t="s">
        <v>21</v>
      </c>
      <c r="B12" s="3">
        <f>SUM(Daily!B231,Daily!B448,Daily!B665,Daily!B882)</f>
        <v>3430</v>
      </c>
      <c r="C12" s="32">
        <f>SUM(Daily!C231,Daily!C448,Daily!C665,Daily!C882)</f>
        <v>2444</v>
      </c>
      <c r="D12" s="3">
        <f>SUM(Daily!D231,Daily!D448,Daily!D665,Daily!D882)</f>
        <v>1032</v>
      </c>
      <c r="E12" s="32">
        <f>SUM(Daily!E231,Daily!E448,Daily!E665,Daily!E882)</f>
        <v>1109</v>
      </c>
      <c r="F12" s="3">
        <f>SUM(Daily!F231,Daily!F448,Daily!F665,Daily!F882)</f>
        <v>4086</v>
      </c>
      <c r="G12" s="32">
        <f>SUM(Daily!G231,Daily!G448,Daily!G665,Daily!G882)</f>
        <v>2363</v>
      </c>
      <c r="H12" s="3">
        <f>SUM(Daily!H231,Daily!H448,Daily!H665,Daily!H882)</f>
        <v>4821</v>
      </c>
      <c r="I12" s="32">
        <f>SUM(Daily!I231,Daily!I448,Daily!I665,Daily!I882)</f>
        <v>4058</v>
      </c>
      <c r="J12" s="3">
        <f>SUM(Daily!J231,Daily!J448,Daily!J665,Daily!J882)</f>
        <v>315</v>
      </c>
      <c r="K12" s="32">
        <f>SUM(Daily!K231,Daily!K448,Daily!K665,Daily!K882)</f>
        <v>1044</v>
      </c>
      <c r="L12" s="3">
        <f>SUM(Daily!L231,Daily!L448,Daily!L665,Daily!L882)</f>
        <v>1463</v>
      </c>
      <c r="M12" s="32">
        <f>SUM(Daily!M231,Daily!M448,Daily!M665,Daily!M882)</f>
        <v>3067</v>
      </c>
      <c r="N12" s="3">
        <f>SUM(Daily!N231,Daily!N448,Daily!N665,Daily!N882)</f>
        <v>4210</v>
      </c>
      <c r="O12" s="32">
        <f>SUM(Daily!O231,Daily!O448,Daily!O665,Daily!O882)</f>
        <v>5214</v>
      </c>
      <c r="P12" s="3">
        <f>SUM(Daily!P231,Daily!P448,Daily!P665,Daily!P882)</f>
        <v>2398</v>
      </c>
      <c r="Q12" s="32">
        <f>SUM(Daily!Q231,Daily!Q448,Daily!Q665,Daily!Q882)</f>
        <v>1890</v>
      </c>
      <c r="R12" s="3">
        <f>SUM(Daily!R231,Daily!R448,Daily!R665,Daily!R882)</f>
        <v>3363</v>
      </c>
      <c r="S12" s="32">
        <f>SUM(Daily!S231,Daily!S448,Daily!S665,Daily!S882)</f>
        <v>2430</v>
      </c>
      <c r="T12" s="3">
        <f>SUM(Daily!T231,Daily!T448,Daily!T665,Daily!T882)</f>
        <v>406</v>
      </c>
      <c r="U12" s="32">
        <f>SUM(Daily!U231,Daily!U448,Daily!U665,Daily!U882)</f>
        <v>839</v>
      </c>
      <c r="V12" s="3">
        <f>SUM(Daily!V231,Daily!V448,Daily!V665,Daily!V882)</f>
        <v>1380</v>
      </c>
      <c r="W12" s="32">
        <f>SUM(Daily!W231,Daily!W448,Daily!W665,Daily!W882)</f>
        <v>2975</v>
      </c>
      <c r="X12" s="3">
        <f>SUM(Daily!X231,Daily!X448,Daily!X665,Daily!X882)</f>
        <v>1903</v>
      </c>
      <c r="Y12" s="32">
        <f>SUM(Daily!Y231,Daily!Y448,Daily!Y665,Daily!Y882)</f>
        <v>1462</v>
      </c>
      <c r="Z12" s="3">
        <f>SUM(Daily!Z231,Daily!Z448,Daily!Z665,Daily!Z882)</f>
        <v>4208</v>
      </c>
      <c r="AA12" s="32">
        <f>SUM(Daily!AA231,Daily!AA448,Daily!AA665,Daily!AA882)</f>
        <v>3724</v>
      </c>
      <c r="AB12" s="11">
        <f t="shared" si="0"/>
        <v>33015</v>
      </c>
      <c r="AC12" s="7">
        <f t="shared" si="0"/>
        <v>32619</v>
      </c>
    </row>
    <row r="13" spans="1:29" x14ac:dyDescent="0.2">
      <c r="A13" s="94" t="s">
        <v>22</v>
      </c>
      <c r="B13" s="3">
        <f>SUM(Daily!B232,Daily!B449,Daily!B666,Daily!B883)</f>
        <v>3404</v>
      </c>
      <c r="C13" s="32">
        <f>SUM(Daily!C232,Daily!C449,Daily!C666,Daily!C883)</f>
        <v>2842</v>
      </c>
      <c r="D13" s="3">
        <f>SUM(Daily!D232,Daily!D449,Daily!D666,Daily!D883)</f>
        <v>1240</v>
      </c>
      <c r="E13" s="32">
        <f>SUM(Daily!E232,Daily!E449,Daily!E666,Daily!E883)</f>
        <v>911</v>
      </c>
      <c r="F13" s="3">
        <f>SUM(Daily!F232,Daily!F449,Daily!F666,Daily!F883)</f>
        <v>4595</v>
      </c>
      <c r="G13" s="32">
        <f>SUM(Daily!G232,Daily!G449,Daily!G666,Daily!G883)</f>
        <v>1738</v>
      </c>
      <c r="H13" s="3">
        <f>SUM(Daily!H232,Daily!H449,Daily!H666,Daily!H883)</f>
        <v>5732</v>
      </c>
      <c r="I13" s="32">
        <f>SUM(Daily!I232,Daily!I449,Daily!I666,Daily!I883)</f>
        <v>4157</v>
      </c>
      <c r="J13" s="3">
        <f>SUM(Daily!J232,Daily!J449,Daily!J666,Daily!J883)</f>
        <v>424</v>
      </c>
      <c r="K13" s="32">
        <f>SUM(Daily!K232,Daily!K449,Daily!K666,Daily!K883)</f>
        <v>1208</v>
      </c>
      <c r="L13" s="3">
        <f>SUM(Daily!L232,Daily!L449,Daily!L666,Daily!L883)</f>
        <v>1299</v>
      </c>
      <c r="M13" s="32">
        <f>SUM(Daily!M232,Daily!M449,Daily!M666,Daily!M883)</f>
        <v>3977</v>
      </c>
      <c r="N13" s="3">
        <f>SUM(Daily!N232,Daily!N449,Daily!N666,Daily!N883)</f>
        <v>4107</v>
      </c>
      <c r="O13" s="32">
        <f>SUM(Daily!O232,Daily!O449,Daily!O666,Daily!O883)</f>
        <v>6418</v>
      </c>
      <c r="P13" s="3">
        <f>SUM(Daily!P232,Daily!P449,Daily!P666,Daily!P883)</f>
        <v>2481</v>
      </c>
      <c r="Q13" s="32">
        <f>SUM(Daily!Q232,Daily!Q449,Daily!Q666,Daily!Q883)</f>
        <v>1749</v>
      </c>
      <c r="R13" s="3">
        <f>SUM(Daily!R232,Daily!R449,Daily!R666,Daily!R883)</f>
        <v>3657</v>
      </c>
      <c r="S13" s="32">
        <f>SUM(Daily!S232,Daily!S449,Daily!S666,Daily!S883)</f>
        <v>2660</v>
      </c>
      <c r="T13" s="3">
        <f>SUM(Daily!T232,Daily!T449,Daily!T666,Daily!T883)</f>
        <v>418</v>
      </c>
      <c r="U13" s="32">
        <f>SUM(Daily!U232,Daily!U449,Daily!U666,Daily!U883)</f>
        <v>558</v>
      </c>
      <c r="V13" s="3">
        <f>SUM(Daily!V232,Daily!V449,Daily!V666,Daily!V883)</f>
        <v>1312</v>
      </c>
      <c r="W13" s="32">
        <f>SUM(Daily!W232,Daily!W449,Daily!W666,Daily!W883)</f>
        <v>4246</v>
      </c>
      <c r="X13" s="3">
        <f>SUM(Daily!X232,Daily!X449,Daily!X666,Daily!X883)</f>
        <v>1831</v>
      </c>
      <c r="Y13" s="32">
        <f>SUM(Daily!Y232,Daily!Y449,Daily!Y666,Daily!Y883)</f>
        <v>1163</v>
      </c>
      <c r="Z13" s="3">
        <f>SUM(Daily!Z232,Daily!Z449,Daily!Z666,Daily!Z883)</f>
        <v>4231</v>
      </c>
      <c r="AA13" s="32">
        <f>SUM(Daily!AA232,Daily!AA449,Daily!AA666,Daily!AA883)</f>
        <v>3861</v>
      </c>
      <c r="AB13" s="11">
        <f t="shared" si="0"/>
        <v>34731</v>
      </c>
      <c r="AC13" s="7">
        <f t="shared" si="0"/>
        <v>35488</v>
      </c>
    </row>
    <row r="14" spans="1:29" x14ac:dyDescent="0.2">
      <c r="A14" s="93" t="s">
        <v>23</v>
      </c>
      <c r="B14" s="3">
        <f>SUM(Daily!B233,Daily!B450,Daily!B667,Daily!B884)</f>
        <v>2297</v>
      </c>
      <c r="C14" s="32">
        <f>SUM(Daily!C233,Daily!C450,Daily!C667,Daily!C884)</f>
        <v>2926</v>
      </c>
      <c r="D14" s="3">
        <f>SUM(Daily!D233,Daily!D450,Daily!D667,Daily!D884)</f>
        <v>953</v>
      </c>
      <c r="E14" s="32">
        <f>SUM(Daily!E233,Daily!E450,Daily!E667,Daily!E884)</f>
        <v>759</v>
      </c>
      <c r="F14" s="3">
        <f>SUM(Daily!F233,Daily!F450,Daily!F667,Daily!F884)</f>
        <v>3262</v>
      </c>
      <c r="G14" s="32">
        <f>SUM(Daily!G233,Daily!G450,Daily!G667,Daily!G884)</f>
        <v>1596</v>
      </c>
      <c r="H14" s="3">
        <f>SUM(Daily!H233,Daily!H450,Daily!H667,Daily!H884)</f>
        <v>4348</v>
      </c>
      <c r="I14" s="32">
        <f>SUM(Daily!I233,Daily!I450,Daily!I667,Daily!I884)</f>
        <v>3419</v>
      </c>
      <c r="J14" s="3">
        <f>SUM(Daily!J233,Daily!J450,Daily!J667,Daily!J884)</f>
        <v>402</v>
      </c>
      <c r="K14" s="32">
        <f>SUM(Daily!K233,Daily!K450,Daily!K667,Daily!K884)</f>
        <v>866</v>
      </c>
      <c r="L14" s="3">
        <f>SUM(Daily!L233,Daily!L450,Daily!L667,Daily!L884)</f>
        <v>953</v>
      </c>
      <c r="M14" s="32">
        <f>SUM(Daily!M233,Daily!M450,Daily!M667,Daily!M884)</f>
        <v>2768</v>
      </c>
      <c r="N14" s="3">
        <f>SUM(Daily!N233,Daily!N450,Daily!N667,Daily!N884)</f>
        <v>3387</v>
      </c>
      <c r="O14" s="32">
        <f>SUM(Daily!O233,Daily!O450,Daily!O667,Daily!O884)</f>
        <v>4132</v>
      </c>
      <c r="P14" s="3">
        <f>SUM(Daily!P233,Daily!P450,Daily!P667,Daily!P884)</f>
        <v>1996</v>
      </c>
      <c r="Q14" s="32">
        <f>SUM(Daily!Q233,Daily!Q450,Daily!Q667,Daily!Q884)</f>
        <v>1299</v>
      </c>
      <c r="R14" s="3">
        <f>SUM(Daily!R233,Daily!R450,Daily!R667,Daily!R884)</f>
        <v>2711</v>
      </c>
      <c r="S14" s="32">
        <f>SUM(Daily!S233,Daily!S450,Daily!S667,Daily!S884)</f>
        <v>2233</v>
      </c>
      <c r="T14" s="3">
        <f>SUM(Daily!T233,Daily!T450,Daily!T667,Daily!T884)</f>
        <v>327</v>
      </c>
      <c r="U14" s="32">
        <f>SUM(Daily!U233,Daily!U450,Daily!U667,Daily!U884)</f>
        <v>424</v>
      </c>
      <c r="V14" s="3">
        <f>SUM(Daily!V233,Daily!V450,Daily!V667,Daily!V884)</f>
        <v>1248</v>
      </c>
      <c r="W14" s="32">
        <f>SUM(Daily!W233,Daily!W450,Daily!W667,Daily!W884)</f>
        <v>3335</v>
      </c>
      <c r="X14" s="3">
        <f>SUM(Daily!X233,Daily!X450,Daily!X667,Daily!X884)</f>
        <v>1574</v>
      </c>
      <c r="Y14" s="32">
        <f>SUM(Daily!Y233,Daily!Y450,Daily!Y667,Daily!Y884)</f>
        <v>843</v>
      </c>
      <c r="Z14" s="3">
        <f>SUM(Daily!Z233,Daily!Z450,Daily!Z667,Daily!Z884)</f>
        <v>3652</v>
      </c>
      <c r="AA14" s="32">
        <f>SUM(Daily!AA233,Daily!AA450,Daily!AA667,Daily!AA884)</f>
        <v>3891</v>
      </c>
      <c r="AB14" s="11">
        <f t="shared" si="0"/>
        <v>27110</v>
      </c>
      <c r="AC14" s="7">
        <f t="shared" si="0"/>
        <v>28491</v>
      </c>
    </row>
    <row r="15" spans="1:29" x14ac:dyDescent="0.2">
      <c r="A15" s="94" t="s">
        <v>24</v>
      </c>
      <c r="B15" s="3">
        <f>SUM(Daily!B234,Daily!B451,Daily!B668,Daily!B885)</f>
        <v>2116</v>
      </c>
      <c r="C15" s="32">
        <f>SUM(Daily!C234,Daily!C451,Daily!C668,Daily!C885)</f>
        <v>2764</v>
      </c>
      <c r="D15" s="3">
        <f>SUM(Daily!D234,Daily!D451,Daily!D668,Daily!D885)</f>
        <v>918</v>
      </c>
      <c r="E15" s="32">
        <f>SUM(Daily!E234,Daily!E451,Daily!E668,Daily!E885)</f>
        <v>821</v>
      </c>
      <c r="F15" s="3">
        <f>SUM(Daily!F234,Daily!F451,Daily!F668,Daily!F885)</f>
        <v>2587</v>
      </c>
      <c r="G15" s="32">
        <f>SUM(Daily!G234,Daily!G451,Daily!G668,Daily!G885)</f>
        <v>1578</v>
      </c>
      <c r="H15" s="3">
        <f>SUM(Daily!H234,Daily!H451,Daily!H668,Daily!H885)</f>
        <v>3902</v>
      </c>
      <c r="I15" s="32">
        <f>SUM(Daily!I234,Daily!I451,Daily!I668,Daily!I885)</f>
        <v>3485</v>
      </c>
      <c r="J15" s="3">
        <f>SUM(Daily!J234,Daily!J451,Daily!J668,Daily!J885)</f>
        <v>402</v>
      </c>
      <c r="K15" s="32">
        <f>SUM(Daily!K234,Daily!K451,Daily!K668,Daily!K885)</f>
        <v>455</v>
      </c>
      <c r="L15" s="3">
        <f>SUM(Daily!L234,Daily!L451,Daily!L668,Daily!L885)</f>
        <v>1123</v>
      </c>
      <c r="M15" s="32">
        <f>SUM(Daily!M234,Daily!M451,Daily!M668,Daily!M885)</f>
        <v>2380</v>
      </c>
      <c r="N15" s="3">
        <f>SUM(Daily!N234,Daily!N451,Daily!N668,Daily!N885)</f>
        <v>3163</v>
      </c>
      <c r="O15" s="32">
        <f>SUM(Daily!O234,Daily!O451,Daily!O668,Daily!O885)</f>
        <v>3589</v>
      </c>
      <c r="P15" s="3">
        <f>SUM(Daily!P234,Daily!P451,Daily!P668,Daily!P885)</f>
        <v>1796</v>
      </c>
      <c r="Q15" s="32">
        <f>SUM(Daily!Q234,Daily!Q451,Daily!Q668,Daily!Q885)</f>
        <v>1328</v>
      </c>
      <c r="R15" s="3">
        <f>SUM(Daily!R234,Daily!R451,Daily!R668,Daily!R885)</f>
        <v>2572</v>
      </c>
      <c r="S15" s="32">
        <f>SUM(Daily!S234,Daily!S451,Daily!S668,Daily!S885)</f>
        <v>1960</v>
      </c>
      <c r="T15" s="3">
        <f>SUM(Daily!T234,Daily!T451,Daily!T668,Daily!T885)</f>
        <v>489</v>
      </c>
      <c r="U15" s="32">
        <f>SUM(Daily!U234,Daily!U451,Daily!U668,Daily!U885)</f>
        <v>320</v>
      </c>
      <c r="V15" s="3">
        <f>SUM(Daily!V234,Daily!V451,Daily!V668,Daily!V885)</f>
        <v>1305</v>
      </c>
      <c r="W15" s="32">
        <f>SUM(Daily!W234,Daily!W451,Daily!W668,Daily!W885)</f>
        <v>2322</v>
      </c>
      <c r="X15" s="3">
        <f>SUM(Daily!X234,Daily!X451,Daily!X668,Daily!X885)</f>
        <v>1440</v>
      </c>
      <c r="Y15" s="32">
        <f>SUM(Daily!Y234,Daily!Y451,Daily!Y668,Daily!Y885)</f>
        <v>568</v>
      </c>
      <c r="Z15" s="3">
        <f>SUM(Daily!Z234,Daily!Z451,Daily!Z668,Daily!Z885)</f>
        <v>3507</v>
      </c>
      <c r="AA15" s="32">
        <f>SUM(Daily!AA234,Daily!AA451,Daily!AA668,Daily!AA885)</f>
        <v>3675</v>
      </c>
      <c r="AB15" s="11">
        <f t="shared" si="0"/>
        <v>25320</v>
      </c>
      <c r="AC15" s="7">
        <f t="shared" si="0"/>
        <v>25245</v>
      </c>
    </row>
    <row r="16" spans="1:29" x14ac:dyDescent="0.2">
      <c r="A16" s="93" t="s">
        <v>25</v>
      </c>
      <c r="B16" s="3">
        <f>SUM(Daily!B235,Daily!B452,Daily!B669,Daily!B886)</f>
        <v>1970</v>
      </c>
      <c r="C16" s="32">
        <f>SUM(Daily!C235,Daily!C452,Daily!C669,Daily!C886)</f>
        <v>2961</v>
      </c>
      <c r="D16" s="3">
        <f>SUM(Daily!D235,Daily!D452,Daily!D669,Daily!D886)</f>
        <v>885</v>
      </c>
      <c r="E16" s="32">
        <f>SUM(Daily!E235,Daily!E452,Daily!E669,Daily!E886)</f>
        <v>914</v>
      </c>
      <c r="F16" s="3">
        <f>SUM(Daily!F235,Daily!F452,Daily!F669,Daily!F886)</f>
        <v>2106</v>
      </c>
      <c r="G16" s="32">
        <f>SUM(Daily!G235,Daily!G452,Daily!G669,Daily!G886)</f>
        <v>2074</v>
      </c>
      <c r="H16" s="3">
        <f>SUM(Daily!H235,Daily!H452,Daily!H669,Daily!H886)</f>
        <v>3616</v>
      </c>
      <c r="I16" s="32">
        <f>SUM(Daily!I235,Daily!I452,Daily!I669,Daily!I886)</f>
        <v>3888</v>
      </c>
      <c r="J16" s="3">
        <f>SUM(Daily!J235,Daily!J452,Daily!J669,Daily!J886)</f>
        <v>445</v>
      </c>
      <c r="K16" s="32">
        <f>SUM(Daily!K235,Daily!K452,Daily!K669,Daily!K886)</f>
        <v>385</v>
      </c>
      <c r="L16" s="3">
        <f>SUM(Daily!L235,Daily!L452,Daily!L669,Daily!L886)</f>
        <v>1389</v>
      </c>
      <c r="M16" s="32">
        <f>SUM(Daily!M235,Daily!M452,Daily!M669,Daily!M886)</f>
        <v>1807</v>
      </c>
      <c r="N16" s="3">
        <f>SUM(Daily!N235,Daily!N452,Daily!N669,Daily!N886)</f>
        <v>3250</v>
      </c>
      <c r="O16" s="32">
        <f>SUM(Daily!O235,Daily!O452,Daily!O669,Daily!O886)</f>
        <v>3012</v>
      </c>
      <c r="P16" s="3">
        <f>SUM(Daily!P235,Daily!P452,Daily!P669,Daily!P886)</f>
        <v>1765</v>
      </c>
      <c r="Q16" s="32">
        <f>SUM(Daily!Q235,Daily!Q452,Daily!Q669,Daily!Q886)</f>
        <v>1219</v>
      </c>
      <c r="R16" s="3">
        <f>SUM(Daily!R235,Daily!R452,Daily!R669,Daily!R886)</f>
        <v>2540</v>
      </c>
      <c r="S16" s="32">
        <f>SUM(Daily!S235,Daily!S452,Daily!S669,Daily!S886)</f>
        <v>1849</v>
      </c>
      <c r="T16" s="3">
        <f>SUM(Daily!T235,Daily!T452,Daily!T669,Daily!T886)</f>
        <v>448</v>
      </c>
      <c r="U16" s="32">
        <f>SUM(Daily!U235,Daily!U452,Daily!U669,Daily!U886)</f>
        <v>314</v>
      </c>
      <c r="V16" s="3">
        <f>SUM(Daily!V235,Daily!V452,Daily!V669,Daily!V886)</f>
        <v>1605</v>
      </c>
      <c r="W16" s="32">
        <f>SUM(Daily!W235,Daily!W452,Daily!W669,Daily!W886)</f>
        <v>2039</v>
      </c>
      <c r="X16" s="3">
        <f>SUM(Daily!X235,Daily!X452,Daily!X669,Daily!X886)</f>
        <v>1600</v>
      </c>
      <c r="Y16" s="32">
        <f>SUM(Daily!Y235,Daily!Y452,Daily!Y669,Daily!Y886)</f>
        <v>557</v>
      </c>
      <c r="Z16" s="3">
        <f>SUM(Daily!Z235,Daily!Z452,Daily!Z669,Daily!Z886)</f>
        <v>3527</v>
      </c>
      <c r="AA16" s="32">
        <f>SUM(Daily!AA235,Daily!AA452,Daily!AA669,Daily!AA886)</f>
        <v>4130</v>
      </c>
      <c r="AB16" s="11">
        <f t="shared" si="0"/>
        <v>25146</v>
      </c>
      <c r="AC16" s="7">
        <f t="shared" si="0"/>
        <v>25149</v>
      </c>
    </row>
    <row r="17" spans="1:29" x14ac:dyDescent="0.2">
      <c r="A17" s="94" t="s">
        <v>26</v>
      </c>
      <c r="B17" s="3">
        <f>SUM(Daily!B236,Daily!B453,Daily!B670,Daily!B887)</f>
        <v>1971</v>
      </c>
      <c r="C17" s="32">
        <f>SUM(Daily!C236,Daily!C453,Daily!C670,Daily!C887)</f>
        <v>2737</v>
      </c>
      <c r="D17" s="3">
        <f>SUM(Daily!D236,Daily!D453,Daily!D670,Daily!D887)</f>
        <v>822</v>
      </c>
      <c r="E17" s="32">
        <f>SUM(Daily!E236,Daily!E453,Daily!E670,Daily!E887)</f>
        <v>840</v>
      </c>
      <c r="F17" s="3">
        <f>SUM(Daily!F236,Daily!F453,Daily!F670,Daily!F887)</f>
        <v>1908</v>
      </c>
      <c r="G17" s="32">
        <f>SUM(Daily!G236,Daily!G453,Daily!G670,Daily!G887)</f>
        <v>2210</v>
      </c>
      <c r="H17" s="3">
        <f>SUM(Daily!H236,Daily!H453,Daily!H670,Daily!H887)</f>
        <v>3416</v>
      </c>
      <c r="I17" s="32">
        <f>SUM(Daily!I236,Daily!I453,Daily!I670,Daily!I887)</f>
        <v>3842</v>
      </c>
      <c r="J17" s="3">
        <f>SUM(Daily!J236,Daily!J453,Daily!J670,Daily!J887)</f>
        <v>378</v>
      </c>
      <c r="K17" s="32">
        <f>SUM(Daily!K236,Daily!K453,Daily!K670,Daily!K887)</f>
        <v>387</v>
      </c>
      <c r="L17" s="3">
        <f>SUM(Daily!L236,Daily!L453,Daily!L670,Daily!L887)</f>
        <v>1371</v>
      </c>
      <c r="M17" s="32">
        <f>SUM(Daily!M236,Daily!M453,Daily!M670,Daily!M887)</f>
        <v>1398</v>
      </c>
      <c r="N17" s="3">
        <f>SUM(Daily!N236,Daily!N453,Daily!N670,Daily!N887)</f>
        <v>3215</v>
      </c>
      <c r="O17" s="32">
        <f>SUM(Daily!O236,Daily!O453,Daily!O670,Daily!O887)</f>
        <v>3032</v>
      </c>
      <c r="P17" s="3">
        <f>SUM(Daily!P236,Daily!P453,Daily!P670,Daily!P887)</f>
        <v>1646</v>
      </c>
      <c r="Q17" s="32">
        <f>SUM(Daily!Q236,Daily!Q453,Daily!Q670,Daily!Q887)</f>
        <v>1277</v>
      </c>
      <c r="R17" s="3">
        <f>SUM(Daily!R236,Daily!R453,Daily!R670,Daily!R887)</f>
        <v>2508</v>
      </c>
      <c r="S17" s="32">
        <f>SUM(Daily!S236,Daily!S453,Daily!S670,Daily!S887)</f>
        <v>1855</v>
      </c>
      <c r="T17" s="3">
        <f>SUM(Daily!T236,Daily!T453,Daily!T670,Daily!T887)</f>
        <v>314</v>
      </c>
      <c r="U17" s="32">
        <f>SUM(Daily!U236,Daily!U453,Daily!U670,Daily!U887)</f>
        <v>329</v>
      </c>
      <c r="V17" s="3">
        <f>SUM(Daily!V236,Daily!V453,Daily!V670,Daily!V887)</f>
        <v>1565</v>
      </c>
      <c r="W17" s="32">
        <f>SUM(Daily!W236,Daily!W453,Daily!W670,Daily!W887)</f>
        <v>2012</v>
      </c>
      <c r="X17" s="3">
        <f>SUM(Daily!X236,Daily!X453,Daily!X670,Daily!X887)</f>
        <v>1365</v>
      </c>
      <c r="Y17" s="32">
        <f>SUM(Daily!Y236,Daily!Y453,Daily!Y670,Daily!Y887)</f>
        <v>554</v>
      </c>
      <c r="Z17" s="3">
        <f>SUM(Daily!Z236,Daily!Z453,Daily!Z670,Daily!Z887)</f>
        <v>3798</v>
      </c>
      <c r="AA17" s="32">
        <f>SUM(Daily!AA236,Daily!AA453,Daily!AA670,Daily!AA887)</f>
        <v>4128</v>
      </c>
      <c r="AB17" s="11">
        <f t="shared" si="0"/>
        <v>24277</v>
      </c>
      <c r="AC17" s="7">
        <f t="shared" si="0"/>
        <v>24601</v>
      </c>
    </row>
    <row r="18" spans="1:29" x14ac:dyDescent="0.2">
      <c r="A18" s="93" t="s">
        <v>27</v>
      </c>
      <c r="B18" s="3">
        <f>SUM(Daily!B237,Daily!B454,Daily!B671,Daily!B888)</f>
        <v>1908</v>
      </c>
      <c r="C18" s="32">
        <f>SUM(Daily!C237,Daily!C454,Daily!C671,Daily!C888)</f>
        <v>2740</v>
      </c>
      <c r="D18" s="3">
        <f>SUM(Daily!D237,Daily!D454,Daily!D671,Daily!D888)</f>
        <v>830</v>
      </c>
      <c r="E18" s="32">
        <f>SUM(Daily!E237,Daily!E454,Daily!E671,Daily!E888)</f>
        <v>842</v>
      </c>
      <c r="F18" s="3">
        <f>SUM(Daily!F237,Daily!F454,Daily!F671,Daily!F888)</f>
        <v>1805</v>
      </c>
      <c r="G18" s="32">
        <f>SUM(Daily!G237,Daily!G454,Daily!G671,Daily!G888)</f>
        <v>2443</v>
      </c>
      <c r="H18" s="3">
        <f>SUM(Daily!H237,Daily!H454,Daily!H671,Daily!H888)</f>
        <v>3435</v>
      </c>
      <c r="I18" s="32">
        <f>SUM(Daily!I237,Daily!I454,Daily!I671,Daily!I888)</f>
        <v>3971</v>
      </c>
      <c r="J18" s="3">
        <f>SUM(Daily!J237,Daily!J454,Daily!J671,Daily!J888)</f>
        <v>445</v>
      </c>
      <c r="K18" s="32">
        <f>SUM(Daily!K237,Daily!K454,Daily!K671,Daily!K888)</f>
        <v>328</v>
      </c>
      <c r="L18" s="3">
        <f>SUM(Daily!L237,Daily!L454,Daily!L671,Daily!L888)</f>
        <v>1667</v>
      </c>
      <c r="M18" s="32">
        <f>SUM(Daily!M237,Daily!M454,Daily!M671,Daily!M888)</f>
        <v>1403</v>
      </c>
      <c r="N18" s="3">
        <f>SUM(Daily!N237,Daily!N454,Daily!N671,Daily!N888)</f>
        <v>3588</v>
      </c>
      <c r="O18" s="32">
        <f>SUM(Daily!O237,Daily!O454,Daily!O671,Daily!O888)</f>
        <v>2696</v>
      </c>
      <c r="P18" s="3">
        <f>SUM(Daily!P237,Daily!P454,Daily!P671,Daily!P888)</f>
        <v>2020</v>
      </c>
      <c r="Q18" s="32">
        <f>SUM(Daily!Q237,Daily!Q454,Daily!Q671,Daily!Q888)</f>
        <v>1310</v>
      </c>
      <c r="R18" s="3">
        <f>SUM(Daily!R237,Daily!R454,Daily!R671,Daily!R888)</f>
        <v>2697</v>
      </c>
      <c r="S18" s="32">
        <f>SUM(Daily!S237,Daily!S454,Daily!S671,Daily!S888)</f>
        <v>2016</v>
      </c>
      <c r="T18" s="3">
        <f>SUM(Daily!T237,Daily!T454,Daily!T671,Daily!T888)</f>
        <v>434</v>
      </c>
      <c r="U18" s="32">
        <f>SUM(Daily!U237,Daily!U454,Daily!U671,Daily!U888)</f>
        <v>289</v>
      </c>
      <c r="V18" s="3">
        <f>SUM(Daily!V237,Daily!V454,Daily!V671,Daily!V888)</f>
        <v>1859</v>
      </c>
      <c r="W18" s="32">
        <f>SUM(Daily!W237,Daily!W454,Daily!W671,Daily!W888)</f>
        <v>1954</v>
      </c>
      <c r="X18" s="3">
        <f>SUM(Daily!X237,Daily!X454,Daily!X671,Daily!X888)</f>
        <v>1645</v>
      </c>
      <c r="Y18" s="32">
        <f>SUM(Daily!Y237,Daily!Y454,Daily!Y671,Daily!Y888)</f>
        <v>503</v>
      </c>
      <c r="Z18" s="3">
        <f>SUM(Daily!Z237,Daily!Z454,Daily!Z671,Daily!Z888)</f>
        <v>3818</v>
      </c>
      <c r="AA18" s="32">
        <f>SUM(Daily!AA237,Daily!AA454,Daily!AA671,Daily!AA888)</f>
        <v>4197</v>
      </c>
      <c r="AB18" s="11">
        <f t="shared" si="0"/>
        <v>26151</v>
      </c>
      <c r="AC18" s="7">
        <f t="shared" si="0"/>
        <v>24692</v>
      </c>
    </row>
    <row r="19" spans="1:29" x14ac:dyDescent="0.2">
      <c r="A19" s="94" t="s">
        <v>28</v>
      </c>
      <c r="B19" s="3">
        <f>SUM(Daily!B238,Daily!B455,Daily!B672,Daily!B889)</f>
        <v>2011</v>
      </c>
      <c r="C19" s="32">
        <f>SUM(Daily!C238,Daily!C455,Daily!C672,Daily!C889)</f>
        <v>3319</v>
      </c>
      <c r="D19" s="3">
        <f>SUM(Daily!D238,Daily!D455,Daily!D672,Daily!D889)</f>
        <v>1061</v>
      </c>
      <c r="E19" s="32">
        <f>SUM(Daily!E238,Daily!E455,Daily!E672,Daily!E889)</f>
        <v>1037</v>
      </c>
      <c r="F19" s="3">
        <f>SUM(Daily!F238,Daily!F455,Daily!F672,Daily!F889)</f>
        <v>1836</v>
      </c>
      <c r="G19" s="32">
        <f>SUM(Daily!G238,Daily!G455,Daily!G672,Daily!G889)</f>
        <v>3816</v>
      </c>
      <c r="H19" s="3">
        <f>SUM(Daily!H238,Daily!H455,Daily!H672,Daily!H889)</f>
        <v>3829</v>
      </c>
      <c r="I19" s="32">
        <f>SUM(Daily!I238,Daily!I455,Daily!I672,Daily!I889)</f>
        <v>5018</v>
      </c>
      <c r="J19" s="3">
        <f>SUM(Daily!J238,Daily!J455,Daily!J672,Daily!J889)</f>
        <v>611</v>
      </c>
      <c r="K19" s="32">
        <f>SUM(Daily!K238,Daily!K455,Daily!K672,Daily!K889)</f>
        <v>292</v>
      </c>
      <c r="L19" s="3">
        <f>SUM(Daily!L238,Daily!L455,Daily!L672,Daily!L889)</f>
        <v>2469</v>
      </c>
      <c r="M19" s="32">
        <f>SUM(Daily!M238,Daily!M455,Daily!M672,Daily!M889)</f>
        <v>1397</v>
      </c>
      <c r="N19" s="3">
        <f>SUM(Daily!N238,Daily!N455,Daily!N672,Daily!N889)</f>
        <v>4689</v>
      </c>
      <c r="O19" s="32">
        <f>SUM(Daily!O238,Daily!O455,Daily!O672,Daily!O889)</f>
        <v>3199</v>
      </c>
      <c r="P19" s="3">
        <f>SUM(Daily!P238,Daily!P455,Daily!P672,Daily!P889)</f>
        <v>2551</v>
      </c>
      <c r="Q19" s="32">
        <f>SUM(Daily!Q238,Daily!Q455,Daily!Q672,Daily!Q889)</f>
        <v>1400</v>
      </c>
      <c r="R19" s="3">
        <f>SUM(Daily!R238,Daily!R455,Daily!R672,Daily!R889)</f>
        <v>2956</v>
      </c>
      <c r="S19" s="32">
        <f>SUM(Daily!S238,Daily!S455,Daily!S672,Daily!S889)</f>
        <v>2604</v>
      </c>
      <c r="T19" s="3">
        <f>SUM(Daily!T238,Daily!T455,Daily!T672,Daily!T889)</f>
        <v>696</v>
      </c>
      <c r="U19" s="32">
        <f>SUM(Daily!U238,Daily!U455,Daily!U672,Daily!U889)</f>
        <v>229</v>
      </c>
      <c r="V19" s="3">
        <f>SUM(Daily!V238,Daily!V455,Daily!V672,Daily!V889)</f>
        <v>2607</v>
      </c>
      <c r="W19" s="32">
        <f>SUM(Daily!W238,Daily!W455,Daily!W672,Daily!W889)</f>
        <v>2008</v>
      </c>
      <c r="X19" s="3">
        <f>SUM(Daily!X238,Daily!X455,Daily!X672,Daily!X889)</f>
        <v>2220</v>
      </c>
      <c r="Y19" s="32">
        <f>SUM(Daily!Y238,Daily!Y455,Daily!Y672,Daily!Y889)</f>
        <v>588</v>
      </c>
      <c r="Z19" s="3">
        <f>SUM(Daily!Z238,Daily!Z455,Daily!Z672,Daily!Z889)</f>
        <v>4324</v>
      </c>
      <c r="AA19" s="32">
        <f>SUM(Daily!AA238,Daily!AA455,Daily!AA672,Daily!AA889)</f>
        <v>4477</v>
      </c>
      <c r="AB19" s="11">
        <f t="shared" si="0"/>
        <v>31860</v>
      </c>
      <c r="AC19" s="7">
        <f t="shared" si="0"/>
        <v>29384</v>
      </c>
    </row>
    <row r="20" spans="1:29" x14ac:dyDescent="0.2">
      <c r="A20" s="93" t="s">
        <v>29</v>
      </c>
      <c r="B20" s="3">
        <f>SUM(Daily!B239,Daily!B456,Daily!B673,Daily!B890)</f>
        <v>2617</v>
      </c>
      <c r="C20" s="32">
        <f>SUM(Daily!C239,Daily!C456,Daily!C673,Daily!C890)</f>
        <v>4421</v>
      </c>
      <c r="D20" s="3">
        <f>SUM(Daily!D239,Daily!D456,Daily!D673,Daily!D890)</f>
        <v>1650</v>
      </c>
      <c r="E20" s="32">
        <f>SUM(Daily!E239,Daily!E456,Daily!E673,Daily!E890)</f>
        <v>1384</v>
      </c>
      <c r="F20" s="3">
        <f>SUM(Daily!F239,Daily!F456,Daily!F673,Daily!F890)</f>
        <v>2523</v>
      </c>
      <c r="G20" s="32">
        <f>SUM(Daily!G239,Daily!G456,Daily!G673,Daily!G890)</f>
        <v>6494</v>
      </c>
      <c r="H20" s="3">
        <f>SUM(Daily!H239,Daily!H456,Daily!H673,Daily!H890)</f>
        <v>4409</v>
      </c>
      <c r="I20" s="32">
        <f>SUM(Daily!I239,Daily!I456,Daily!I673,Daily!I890)</f>
        <v>6972</v>
      </c>
      <c r="J20" s="3">
        <f>SUM(Daily!J239,Daily!J456,Daily!J673,Daily!J890)</f>
        <v>1111</v>
      </c>
      <c r="K20" s="32">
        <f>SUM(Daily!K239,Daily!K456,Daily!K673,Daily!K890)</f>
        <v>292</v>
      </c>
      <c r="L20" s="3">
        <f>SUM(Daily!L239,Daily!L456,Daily!L673,Daily!L890)</f>
        <v>3228</v>
      </c>
      <c r="M20" s="32">
        <f>SUM(Daily!M239,Daily!M456,Daily!M673,Daily!M890)</f>
        <v>1316</v>
      </c>
      <c r="N20" s="3">
        <f>SUM(Daily!N239,Daily!N456,Daily!N673,Daily!N890)</f>
        <v>6686</v>
      </c>
      <c r="O20" s="32">
        <f>SUM(Daily!O239,Daily!O456,Daily!O673,Daily!O890)</f>
        <v>4008</v>
      </c>
      <c r="P20" s="3">
        <f>SUM(Daily!P239,Daily!P456,Daily!P673,Daily!P890)</f>
        <v>3762</v>
      </c>
      <c r="Q20" s="32">
        <f>SUM(Daily!Q239,Daily!Q456,Daily!Q673,Daily!Q890)</f>
        <v>1817</v>
      </c>
      <c r="R20" s="3">
        <f>SUM(Daily!R239,Daily!R456,Daily!R673,Daily!R890)</f>
        <v>4497</v>
      </c>
      <c r="S20" s="32">
        <f>SUM(Daily!S239,Daily!S456,Daily!S673,Daily!S890)</f>
        <v>3492</v>
      </c>
      <c r="T20" s="3">
        <f>SUM(Daily!T239,Daily!T456,Daily!T673,Daily!T890)</f>
        <v>1445</v>
      </c>
      <c r="U20" s="32">
        <f>SUM(Daily!U239,Daily!U456,Daily!U673,Daily!U890)</f>
        <v>213</v>
      </c>
      <c r="V20" s="3">
        <f>SUM(Daily!V239,Daily!V456,Daily!V673,Daily!V890)</f>
        <v>4692</v>
      </c>
      <c r="W20" s="32">
        <f>SUM(Daily!W239,Daily!W456,Daily!W673,Daily!W890)</f>
        <v>2572</v>
      </c>
      <c r="X20" s="3">
        <f>SUM(Daily!X239,Daily!X456,Daily!X673,Daily!X890)</f>
        <v>3406</v>
      </c>
      <c r="Y20" s="32">
        <f>SUM(Daily!Y239,Daily!Y456,Daily!Y673,Daily!Y890)</f>
        <v>728</v>
      </c>
      <c r="Z20" s="3">
        <f>SUM(Daily!Z239,Daily!Z456,Daily!Z673,Daily!Z890)</f>
        <v>5197</v>
      </c>
      <c r="AA20" s="32">
        <f>SUM(Daily!AA239,Daily!AA456,Daily!AA673,Daily!AA890)</f>
        <v>5821</v>
      </c>
      <c r="AB20" s="11">
        <f t="shared" si="0"/>
        <v>45223</v>
      </c>
      <c r="AC20" s="7">
        <f t="shared" si="0"/>
        <v>39530</v>
      </c>
    </row>
    <row r="21" spans="1:29" x14ac:dyDescent="0.2">
      <c r="A21" s="94" t="s">
        <v>30</v>
      </c>
      <c r="B21" s="3">
        <f>SUM(Daily!B240,Daily!B457,Daily!B674,Daily!B891)</f>
        <v>3158</v>
      </c>
      <c r="C21" s="32">
        <f>SUM(Daily!C240,Daily!C457,Daily!C674,Daily!C891)</f>
        <v>5229</v>
      </c>
      <c r="D21" s="3">
        <f>SUM(Daily!D240,Daily!D457,Daily!D674,Daily!D891)</f>
        <v>1341</v>
      </c>
      <c r="E21" s="32">
        <f>SUM(Daily!E240,Daily!E457,Daily!E674,Daily!E891)</f>
        <v>1749</v>
      </c>
      <c r="F21" s="3">
        <f>SUM(Daily!F240,Daily!F457,Daily!F674,Daily!F891)</f>
        <v>2430</v>
      </c>
      <c r="G21" s="32">
        <f>SUM(Daily!G240,Daily!G457,Daily!G674,Daily!G891)</f>
        <v>8673</v>
      </c>
      <c r="H21" s="3">
        <f>SUM(Daily!H240,Daily!H457,Daily!H674,Daily!H891)</f>
        <v>4995</v>
      </c>
      <c r="I21" s="32">
        <f>SUM(Daily!I240,Daily!I457,Daily!I674,Daily!I891)</f>
        <v>8419</v>
      </c>
      <c r="J21" s="3">
        <f>SUM(Daily!J240,Daily!J457,Daily!J674,Daily!J891)</f>
        <v>1407</v>
      </c>
      <c r="K21" s="32">
        <f>SUM(Daily!K240,Daily!K457,Daily!K674,Daily!K891)</f>
        <v>338</v>
      </c>
      <c r="L21" s="3">
        <f>SUM(Daily!L240,Daily!L457,Daily!L674,Daily!L891)</f>
        <v>3467</v>
      </c>
      <c r="M21" s="32">
        <f>SUM(Daily!M240,Daily!M457,Daily!M674,Daily!M891)</f>
        <v>1390</v>
      </c>
      <c r="N21" s="3">
        <f>SUM(Daily!N240,Daily!N457,Daily!N674,Daily!N891)</f>
        <v>7058</v>
      </c>
      <c r="O21" s="32">
        <f>SUM(Daily!O240,Daily!O457,Daily!O674,Daily!O891)</f>
        <v>4425</v>
      </c>
      <c r="P21" s="3">
        <f>SUM(Daily!P240,Daily!P457,Daily!P674,Daily!P891)</f>
        <v>3778</v>
      </c>
      <c r="Q21" s="32">
        <f>SUM(Daily!Q240,Daily!Q457,Daily!Q674,Daily!Q891)</f>
        <v>2343</v>
      </c>
      <c r="R21" s="3">
        <f>SUM(Daily!R240,Daily!R457,Daily!R674,Daily!R891)</f>
        <v>4687</v>
      </c>
      <c r="S21" s="32">
        <f>SUM(Daily!S240,Daily!S457,Daily!S674,Daily!S891)</f>
        <v>4129</v>
      </c>
      <c r="T21" s="3">
        <f>SUM(Daily!T240,Daily!T457,Daily!T674,Daily!T891)</f>
        <v>1169</v>
      </c>
      <c r="U21" s="32">
        <f>SUM(Daily!U240,Daily!U457,Daily!U674,Daily!U891)</f>
        <v>268</v>
      </c>
      <c r="V21" s="3">
        <f>SUM(Daily!V240,Daily!V457,Daily!V674,Daily!V891)</f>
        <v>3692</v>
      </c>
      <c r="W21" s="32">
        <f>SUM(Daily!W240,Daily!W457,Daily!W674,Daily!W891)</f>
        <v>2699</v>
      </c>
      <c r="X21" s="3">
        <f>SUM(Daily!X240,Daily!X457,Daily!X674,Daily!X891)</f>
        <v>3680</v>
      </c>
      <c r="Y21" s="32">
        <f>SUM(Daily!Y240,Daily!Y457,Daily!Y674,Daily!Y891)</f>
        <v>878</v>
      </c>
      <c r="Z21" s="3">
        <f>SUM(Daily!Z240,Daily!Z457,Daily!Z674,Daily!Z891)</f>
        <v>5636</v>
      </c>
      <c r="AA21" s="32">
        <f>SUM(Daily!AA240,Daily!AA457,Daily!AA674,Daily!AA891)</f>
        <v>7454</v>
      </c>
      <c r="AB21" s="11">
        <f t="shared" si="0"/>
        <v>46498</v>
      </c>
      <c r="AC21" s="7">
        <f t="shared" si="0"/>
        <v>47994</v>
      </c>
    </row>
    <row r="22" spans="1:29" x14ac:dyDescent="0.2">
      <c r="A22" s="93" t="s">
        <v>31</v>
      </c>
      <c r="B22" s="3">
        <f>SUM(Daily!B241,Daily!B458,Daily!B675,Daily!B892)</f>
        <v>2928</v>
      </c>
      <c r="C22" s="32">
        <f>SUM(Daily!C241,Daily!C458,Daily!C675,Daily!C892)</f>
        <v>4753</v>
      </c>
      <c r="D22" s="3">
        <f>SUM(Daily!D241,Daily!D458,Daily!D675,Daily!D892)</f>
        <v>1044</v>
      </c>
      <c r="E22" s="32">
        <f>SUM(Daily!E241,Daily!E458,Daily!E675,Daily!E892)</f>
        <v>1600</v>
      </c>
      <c r="F22" s="3">
        <f>SUM(Daily!F241,Daily!F458,Daily!F675,Daily!F892)</f>
        <v>1937</v>
      </c>
      <c r="G22" s="32">
        <f>SUM(Daily!G241,Daily!G458,Daily!G675,Daily!G892)</f>
        <v>7018</v>
      </c>
      <c r="H22" s="3">
        <f>SUM(Daily!H241,Daily!H458,Daily!H675,Daily!H892)</f>
        <v>4553</v>
      </c>
      <c r="I22" s="32">
        <f>SUM(Daily!I241,Daily!I458,Daily!I675,Daily!I892)</f>
        <v>7205</v>
      </c>
      <c r="J22" s="3">
        <f>SUM(Daily!J241,Daily!J458,Daily!J675,Daily!J892)</f>
        <v>997</v>
      </c>
      <c r="K22" s="32">
        <f>SUM(Daily!K241,Daily!K458,Daily!K675,Daily!K892)</f>
        <v>320</v>
      </c>
      <c r="L22" s="3">
        <f>SUM(Daily!L241,Daily!L458,Daily!L675,Daily!L892)</f>
        <v>3454</v>
      </c>
      <c r="M22" s="32">
        <f>SUM(Daily!M241,Daily!M458,Daily!M675,Daily!M892)</f>
        <v>1023</v>
      </c>
      <c r="N22" s="3">
        <f>SUM(Daily!N241,Daily!N458,Daily!N675,Daily!N892)</f>
        <v>6284</v>
      </c>
      <c r="O22" s="32">
        <f>SUM(Daily!O241,Daily!O458,Daily!O675,Daily!O892)</f>
        <v>3987</v>
      </c>
      <c r="P22" s="3">
        <f>SUM(Daily!P241,Daily!P458,Daily!P675,Daily!P892)</f>
        <v>2626</v>
      </c>
      <c r="Q22" s="32">
        <f>SUM(Daily!Q241,Daily!Q458,Daily!Q675,Daily!Q892)</f>
        <v>2345</v>
      </c>
      <c r="R22" s="3">
        <f>SUM(Daily!R241,Daily!R458,Daily!R675,Daily!R892)</f>
        <v>3404</v>
      </c>
      <c r="S22" s="32">
        <f>SUM(Daily!S241,Daily!S458,Daily!S675,Daily!S892)</f>
        <v>3584</v>
      </c>
      <c r="T22" s="3">
        <f>SUM(Daily!T241,Daily!T458,Daily!T675,Daily!T892)</f>
        <v>753</v>
      </c>
      <c r="U22" s="32">
        <f>SUM(Daily!U241,Daily!U458,Daily!U675,Daily!U892)</f>
        <v>189</v>
      </c>
      <c r="V22" s="3">
        <f>SUM(Daily!V241,Daily!V458,Daily!V675,Daily!V892)</f>
        <v>3989</v>
      </c>
      <c r="W22" s="32">
        <f>SUM(Daily!W241,Daily!W458,Daily!W675,Daily!W892)</f>
        <v>2296</v>
      </c>
      <c r="X22" s="3">
        <f>SUM(Daily!X241,Daily!X458,Daily!X675,Daily!X892)</f>
        <v>2623</v>
      </c>
      <c r="Y22" s="32">
        <f>SUM(Daily!Y241,Daily!Y458,Daily!Y675,Daily!Y892)</f>
        <v>903</v>
      </c>
      <c r="Z22" s="3">
        <f>SUM(Daily!Z241,Daily!Z458,Daily!Z675,Daily!Z892)</f>
        <v>5135</v>
      </c>
      <c r="AA22" s="32">
        <f>SUM(Daily!AA241,Daily!AA458,Daily!AA675,Daily!AA892)</f>
        <v>5864</v>
      </c>
      <c r="AB22" s="11">
        <f t="shared" si="0"/>
        <v>39727</v>
      </c>
      <c r="AC22" s="7">
        <f t="shared" si="0"/>
        <v>41087</v>
      </c>
    </row>
    <row r="23" spans="1:29" x14ac:dyDescent="0.2">
      <c r="A23" s="94" t="s">
        <v>32</v>
      </c>
      <c r="B23" s="3">
        <f>SUM(Daily!B242,Daily!B459,Daily!B676,Daily!B893)</f>
        <v>3116</v>
      </c>
      <c r="C23" s="32">
        <f>SUM(Daily!C242,Daily!C459,Daily!C676,Daily!C893)</f>
        <v>3886</v>
      </c>
      <c r="D23" s="3">
        <f>SUM(Daily!D242,Daily!D459,Daily!D676,Daily!D893)</f>
        <v>726</v>
      </c>
      <c r="E23" s="32">
        <f>SUM(Daily!E242,Daily!E459,Daily!E676,Daily!E893)</f>
        <v>1566</v>
      </c>
      <c r="F23" s="3">
        <f>SUM(Daily!F242,Daily!F459,Daily!F676,Daily!F893)</f>
        <v>1719</v>
      </c>
      <c r="G23" s="32">
        <f>SUM(Daily!G242,Daily!G459,Daily!G676,Daily!G893)</f>
        <v>6375</v>
      </c>
      <c r="H23" s="3">
        <f>SUM(Daily!H242,Daily!H459,Daily!H676,Daily!H893)</f>
        <v>4039</v>
      </c>
      <c r="I23" s="32">
        <f>SUM(Daily!I242,Daily!I459,Daily!I676,Daily!I893)</f>
        <v>6956</v>
      </c>
      <c r="J23" s="3">
        <f>SUM(Daily!J242,Daily!J459,Daily!J676,Daily!J893)</f>
        <v>1151</v>
      </c>
      <c r="K23" s="32">
        <f>SUM(Daily!K242,Daily!K459,Daily!K676,Daily!K893)</f>
        <v>310</v>
      </c>
      <c r="L23" s="3">
        <f>SUM(Daily!L242,Daily!L459,Daily!L676,Daily!L893)</f>
        <v>3578</v>
      </c>
      <c r="M23" s="32">
        <f>SUM(Daily!M242,Daily!M459,Daily!M676,Daily!M893)</f>
        <v>930</v>
      </c>
      <c r="N23" s="3">
        <f>SUM(Daily!N242,Daily!N459,Daily!N676,Daily!N893)</f>
        <v>6168</v>
      </c>
      <c r="O23" s="32">
        <f>SUM(Daily!O242,Daily!O459,Daily!O676,Daily!O893)</f>
        <v>4119</v>
      </c>
      <c r="P23" s="3">
        <f>SUM(Daily!P242,Daily!P459,Daily!P676,Daily!P893)</f>
        <v>1737</v>
      </c>
      <c r="Q23" s="32">
        <f>SUM(Daily!Q242,Daily!Q459,Daily!Q676,Daily!Q893)</f>
        <v>2502</v>
      </c>
      <c r="R23" s="3">
        <f>SUM(Daily!R242,Daily!R459,Daily!R676,Daily!R893)</f>
        <v>2824</v>
      </c>
      <c r="S23" s="32">
        <f>SUM(Daily!S242,Daily!S459,Daily!S676,Daily!S893)</f>
        <v>4020</v>
      </c>
      <c r="T23" s="3">
        <f>SUM(Daily!T242,Daily!T459,Daily!T676,Daily!T893)</f>
        <v>437</v>
      </c>
      <c r="U23" s="32">
        <f>SUM(Daily!U242,Daily!U459,Daily!U676,Daily!U893)</f>
        <v>231</v>
      </c>
      <c r="V23" s="3">
        <f>SUM(Daily!V242,Daily!V459,Daily!V676,Daily!V893)</f>
        <v>4570</v>
      </c>
      <c r="W23" s="32">
        <f>SUM(Daily!W242,Daily!W459,Daily!W676,Daily!W893)</f>
        <v>1946</v>
      </c>
      <c r="X23" s="3">
        <f>SUM(Daily!X242,Daily!X459,Daily!X676,Daily!X893)</f>
        <v>1658</v>
      </c>
      <c r="Y23" s="32">
        <f>SUM(Daily!Y242,Daily!Y459,Daily!Y676,Daily!Y893)</f>
        <v>902</v>
      </c>
      <c r="Z23" s="3">
        <f>SUM(Daily!Z242,Daily!Z459,Daily!Z676,Daily!Z893)</f>
        <v>4153</v>
      </c>
      <c r="AA23" s="32">
        <f>SUM(Daily!AA242,Daily!AA459,Daily!AA676,Daily!AA893)</f>
        <v>5813</v>
      </c>
      <c r="AB23" s="11">
        <f t="shared" si="0"/>
        <v>35876</v>
      </c>
      <c r="AC23" s="7">
        <f t="shared" si="0"/>
        <v>39556</v>
      </c>
    </row>
    <row r="24" spans="1:29" x14ac:dyDescent="0.2">
      <c r="A24" s="93" t="s">
        <v>33</v>
      </c>
      <c r="B24" s="3">
        <f>SUM(Daily!B243,Daily!B460,Daily!B677,Daily!B894)</f>
        <v>2427</v>
      </c>
      <c r="C24" s="32">
        <f>SUM(Daily!C243,Daily!C460,Daily!C677,Daily!C894)</f>
        <v>2594</v>
      </c>
      <c r="D24" s="3">
        <f>SUM(Daily!D243,Daily!D460,Daily!D677,Daily!D894)</f>
        <v>579</v>
      </c>
      <c r="E24" s="32">
        <f>SUM(Daily!E243,Daily!E460,Daily!E677,Daily!E894)</f>
        <v>1222</v>
      </c>
      <c r="F24" s="3">
        <f>SUM(Daily!F243,Daily!F460,Daily!F677,Daily!F894)</f>
        <v>1443</v>
      </c>
      <c r="G24" s="32">
        <f>SUM(Daily!G243,Daily!G460,Daily!G677,Daily!G894)</f>
        <v>4192</v>
      </c>
      <c r="H24" s="3">
        <f>SUM(Daily!H243,Daily!H460,Daily!H677,Daily!H894)</f>
        <v>2610</v>
      </c>
      <c r="I24" s="32">
        <f>SUM(Daily!I243,Daily!I460,Daily!I677,Daily!I894)</f>
        <v>5059</v>
      </c>
      <c r="J24" s="3">
        <f>SUM(Daily!J243,Daily!J460,Daily!J677,Daily!J894)</f>
        <v>716</v>
      </c>
      <c r="K24" s="32">
        <f>SUM(Daily!K243,Daily!K460,Daily!K677,Daily!K894)</f>
        <v>228</v>
      </c>
      <c r="L24" s="3">
        <f>SUM(Daily!L243,Daily!L460,Daily!L677,Daily!L894)</f>
        <v>2757</v>
      </c>
      <c r="M24" s="32">
        <f>SUM(Daily!M243,Daily!M460,Daily!M677,Daily!M894)</f>
        <v>787</v>
      </c>
      <c r="N24" s="3">
        <f>SUM(Daily!N243,Daily!N460,Daily!N677,Daily!N894)</f>
        <v>4085</v>
      </c>
      <c r="O24" s="32">
        <f>SUM(Daily!O243,Daily!O460,Daily!O677,Daily!O894)</f>
        <v>3314</v>
      </c>
      <c r="P24" s="3">
        <f>SUM(Daily!P243,Daily!P460,Daily!P677,Daily!P894)</f>
        <v>1196</v>
      </c>
      <c r="Q24" s="32">
        <f>SUM(Daily!Q243,Daily!Q460,Daily!Q677,Daily!Q894)</f>
        <v>1949</v>
      </c>
      <c r="R24" s="3">
        <f>SUM(Daily!R243,Daily!R460,Daily!R677,Daily!R894)</f>
        <v>2269</v>
      </c>
      <c r="S24" s="32">
        <f>SUM(Daily!S243,Daily!S460,Daily!S677,Daily!S894)</f>
        <v>2877</v>
      </c>
      <c r="T24" s="3">
        <f>SUM(Daily!T243,Daily!T460,Daily!T677,Daily!T894)</f>
        <v>350</v>
      </c>
      <c r="U24" s="32">
        <f>SUM(Daily!U243,Daily!U460,Daily!U677,Daily!U894)</f>
        <v>273</v>
      </c>
      <c r="V24" s="3">
        <f>SUM(Daily!V243,Daily!V460,Daily!V677,Daily!V894)</f>
        <v>3102</v>
      </c>
      <c r="W24" s="32">
        <f>SUM(Daily!W243,Daily!W460,Daily!W677,Daily!W894)</f>
        <v>1551</v>
      </c>
      <c r="X24" s="3">
        <f>SUM(Daily!X243,Daily!X460,Daily!X677,Daily!X894)</f>
        <v>1054</v>
      </c>
      <c r="Y24" s="32">
        <f>SUM(Daily!Y243,Daily!Y460,Daily!Y677,Daily!Y894)</f>
        <v>891</v>
      </c>
      <c r="Z24" s="3">
        <f>SUM(Daily!Z243,Daily!Z460,Daily!Z677,Daily!Z894)</f>
        <v>3252</v>
      </c>
      <c r="AA24" s="32">
        <f>SUM(Daily!AA243,Daily!AA460,Daily!AA677,Daily!AA894)</f>
        <v>4471</v>
      </c>
      <c r="AB24" s="11">
        <f t="shared" si="0"/>
        <v>25840</v>
      </c>
      <c r="AC24" s="7">
        <f t="shared" si="0"/>
        <v>29408</v>
      </c>
    </row>
    <row r="25" spans="1:29" x14ac:dyDescent="0.2">
      <c r="A25" s="94" t="s">
        <v>34</v>
      </c>
      <c r="B25" s="3">
        <f>SUM(Daily!B244,Daily!B461,Daily!B678,Daily!B895)</f>
        <v>643</v>
      </c>
      <c r="C25" s="32">
        <f>SUM(Daily!C244,Daily!C461,Daily!C678,Daily!C895)</f>
        <v>1484</v>
      </c>
      <c r="D25" s="3">
        <f>SUM(Daily!D244,Daily!D461,Daily!D678,Daily!D895)</f>
        <v>241</v>
      </c>
      <c r="E25" s="32">
        <f>SUM(Daily!E244,Daily!E461,Daily!E678,Daily!E895)</f>
        <v>981</v>
      </c>
      <c r="F25" s="3">
        <f>SUM(Daily!F244,Daily!F461,Daily!F678,Daily!F895)</f>
        <v>576</v>
      </c>
      <c r="G25" s="32">
        <f>SUM(Daily!G244,Daily!G461,Daily!G678,Daily!G895)</f>
        <v>2993</v>
      </c>
      <c r="H25" s="3">
        <f>SUM(Daily!H244,Daily!H461,Daily!H678,Daily!H895)</f>
        <v>1189</v>
      </c>
      <c r="I25" s="32">
        <f>SUM(Daily!I244,Daily!I461,Daily!I678,Daily!I895)</f>
        <v>3073</v>
      </c>
      <c r="J25" s="3">
        <f>SUM(Daily!J244,Daily!J461,Daily!J678,Daily!J895)</f>
        <v>263</v>
      </c>
      <c r="K25" s="32">
        <f>SUM(Daily!K244,Daily!K461,Daily!K678,Daily!K895)</f>
        <v>140</v>
      </c>
      <c r="L25" s="3">
        <f>SUM(Daily!L244,Daily!L461,Daily!L678,Daily!L895)</f>
        <v>2049</v>
      </c>
      <c r="M25" s="32">
        <f>SUM(Daily!M244,Daily!M461,Daily!M678,Daily!M895)</f>
        <v>518</v>
      </c>
      <c r="N25" s="3">
        <f>SUM(Daily!N244,Daily!N461,Daily!N678,Daily!N895)</f>
        <v>2329</v>
      </c>
      <c r="O25" s="32">
        <f>SUM(Daily!O244,Daily!O461,Daily!O678,Daily!O895)</f>
        <v>2249</v>
      </c>
      <c r="P25" s="3">
        <f>SUM(Daily!P244,Daily!P461,Daily!P678,Daily!P895)</f>
        <v>942</v>
      </c>
      <c r="Q25" s="32">
        <f>SUM(Daily!Q244,Daily!Q461,Daily!Q678,Daily!Q895)</f>
        <v>1316</v>
      </c>
      <c r="R25" s="3">
        <f>SUM(Daily!R244,Daily!R461,Daily!R678,Daily!R895)</f>
        <v>1445</v>
      </c>
      <c r="S25" s="32">
        <f>SUM(Daily!S244,Daily!S461,Daily!S678,Daily!S895)</f>
        <v>1813</v>
      </c>
      <c r="T25" s="3">
        <f>SUM(Daily!T244,Daily!T461,Daily!T678,Daily!T895)</f>
        <v>296</v>
      </c>
      <c r="U25" s="32">
        <f>SUM(Daily!U244,Daily!U461,Daily!U678,Daily!U895)</f>
        <v>225</v>
      </c>
      <c r="V25" s="3">
        <f>SUM(Daily!V244,Daily!V461,Daily!V678,Daily!V895)</f>
        <v>1533</v>
      </c>
      <c r="W25" s="32">
        <f>SUM(Daily!W244,Daily!W461,Daily!W678,Daily!W895)</f>
        <v>845</v>
      </c>
      <c r="X25" s="3">
        <f>SUM(Daily!X244,Daily!X461,Daily!X678,Daily!X895)</f>
        <v>516</v>
      </c>
      <c r="Y25" s="32">
        <f>SUM(Daily!Y244,Daily!Y461,Daily!Y678,Daily!Y895)</f>
        <v>764</v>
      </c>
      <c r="Z25" s="3">
        <f>SUM(Daily!Z244,Daily!Z461,Daily!Z678,Daily!Z895)</f>
        <v>1946</v>
      </c>
      <c r="AA25" s="32">
        <f>SUM(Daily!AA244,Daily!AA461,Daily!AA678,Daily!AA895)</f>
        <v>2278</v>
      </c>
      <c r="AB25" s="11">
        <f t="shared" si="0"/>
        <v>13968</v>
      </c>
      <c r="AC25" s="7">
        <f t="shared" si="0"/>
        <v>18679</v>
      </c>
    </row>
    <row r="26" spans="1:29" x14ac:dyDescent="0.2">
      <c r="A26" s="93" t="s">
        <v>35</v>
      </c>
      <c r="B26" s="3">
        <f>SUM(Daily!B245,Daily!B462,Daily!B679,Daily!B896)</f>
        <v>0</v>
      </c>
      <c r="C26" s="32">
        <f>SUM(Daily!C245,Daily!C462,Daily!C679,Daily!C896)</f>
        <v>412</v>
      </c>
      <c r="D26" s="3">
        <f>SUM(Daily!D245,Daily!D462,Daily!D679,Daily!D896)</f>
        <v>7</v>
      </c>
      <c r="E26" s="32">
        <f>SUM(Daily!E245,Daily!E462,Daily!E679,Daily!E896)</f>
        <v>268</v>
      </c>
      <c r="F26" s="3">
        <f>SUM(Daily!F245,Daily!F462,Daily!F679,Daily!F896)</f>
        <v>13</v>
      </c>
      <c r="G26" s="32">
        <f>SUM(Daily!G245,Daily!G462,Daily!G679,Daily!G896)</f>
        <v>839</v>
      </c>
      <c r="H26" s="3">
        <f>SUM(Daily!H245,Daily!H462,Daily!H679,Daily!H896)</f>
        <v>113</v>
      </c>
      <c r="I26" s="32">
        <f>SUM(Daily!I245,Daily!I462,Daily!I679,Daily!I896)</f>
        <v>687</v>
      </c>
      <c r="J26" s="3">
        <f>SUM(Daily!J245,Daily!J462,Daily!J679,Daily!J896)</f>
        <v>38</v>
      </c>
      <c r="K26" s="32">
        <f>SUM(Daily!K245,Daily!K462,Daily!K679,Daily!K896)</f>
        <v>40</v>
      </c>
      <c r="L26" s="3">
        <f>SUM(Daily!L245,Daily!L462,Daily!L679,Daily!L896)</f>
        <v>264</v>
      </c>
      <c r="M26" s="32">
        <f>SUM(Daily!M245,Daily!M462,Daily!M679,Daily!M896)</f>
        <v>79</v>
      </c>
      <c r="N26" s="3">
        <f>SUM(Daily!N245,Daily!N462,Daily!N679,Daily!N896)</f>
        <v>341</v>
      </c>
      <c r="O26" s="32">
        <f>SUM(Daily!O245,Daily!O462,Daily!O679,Daily!O896)</f>
        <v>300</v>
      </c>
      <c r="P26" s="3">
        <f>SUM(Daily!P245,Daily!P462,Daily!P679,Daily!P896)</f>
        <v>155</v>
      </c>
      <c r="Q26" s="32">
        <f>SUM(Daily!Q245,Daily!Q462,Daily!Q679,Daily!Q896)</f>
        <v>161</v>
      </c>
      <c r="R26" s="3">
        <f>SUM(Daily!R245,Daily!R462,Daily!R679,Daily!R896)</f>
        <v>257</v>
      </c>
      <c r="S26" s="32">
        <f>SUM(Daily!S245,Daily!S462,Daily!S679,Daily!S896)</f>
        <v>140</v>
      </c>
      <c r="T26" s="3">
        <f>SUM(Daily!T245,Daily!T462,Daily!T679,Daily!T896)</f>
        <v>12</v>
      </c>
      <c r="U26" s="32">
        <f>SUM(Daily!U245,Daily!U462,Daily!U679,Daily!U896)</f>
        <v>5</v>
      </c>
      <c r="V26" s="3">
        <f>SUM(Daily!V245,Daily!V462,Daily!V679,Daily!V896)</f>
        <v>203</v>
      </c>
      <c r="W26" s="32">
        <f>SUM(Daily!W245,Daily!W462,Daily!W679,Daily!W896)</f>
        <v>32</v>
      </c>
      <c r="X26" s="3">
        <f>SUM(Daily!X245,Daily!X462,Daily!X679,Daily!X896)</f>
        <v>56</v>
      </c>
      <c r="Y26" s="32">
        <f>SUM(Daily!Y245,Daily!Y462,Daily!Y679,Daily!Y896)</f>
        <v>42</v>
      </c>
      <c r="Z26" s="3">
        <f>SUM(Daily!Z245,Daily!Z462,Daily!Z679,Daily!Z896)</f>
        <v>149</v>
      </c>
      <c r="AA26" s="32">
        <f>SUM(Daily!AA245,Daily!AA462,Daily!AA679,Daily!AA896)</f>
        <v>302</v>
      </c>
      <c r="AB26" s="11">
        <f t="shared" si="0"/>
        <v>1608</v>
      </c>
      <c r="AC26" s="7">
        <f t="shared" si="0"/>
        <v>3307</v>
      </c>
    </row>
    <row r="27" spans="1:29" x14ac:dyDescent="0.2">
      <c r="A27" s="94" t="s">
        <v>36</v>
      </c>
      <c r="B27" s="3">
        <f>SUM(Daily!B246,Daily!B463,Daily!B680,Daily!B897)</f>
        <v>0</v>
      </c>
      <c r="C27" s="32">
        <f>SUM(Daily!C246,Daily!C463,Daily!C680,Daily!C897)</f>
        <v>0</v>
      </c>
      <c r="D27" s="3">
        <f>SUM(Daily!D246,Daily!D463,Daily!D680,Daily!D897)</f>
        <v>0</v>
      </c>
      <c r="E27" s="32">
        <f>SUM(Daily!E246,Daily!E463,Daily!E680,Daily!E897)</f>
        <v>0</v>
      </c>
      <c r="F27" s="3">
        <f>SUM(Daily!F246,Daily!F463,Daily!F680,Daily!F897)</f>
        <v>0</v>
      </c>
      <c r="G27" s="32">
        <f>SUM(Daily!G246,Daily!G463,Daily!G680,Daily!G897)</f>
        <v>0</v>
      </c>
      <c r="H27" s="3">
        <f>SUM(Daily!H246,Daily!H463,Daily!H680,Daily!H897)</f>
        <v>0</v>
      </c>
      <c r="I27" s="32">
        <f>SUM(Daily!I246,Daily!I463,Daily!I680,Daily!I897)</f>
        <v>0</v>
      </c>
      <c r="J27" s="3">
        <f>SUM(Daily!J246,Daily!J463,Daily!J680,Daily!J897)</f>
        <v>0</v>
      </c>
      <c r="K27" s="32">
        <f>SUM(Daily!K246,Daily!K463,Daily!K680,Daily!K897)</f>
        <v>0</v>
      </c>
      <c r="L27" s="3">
        <f>SUM(Daily!L246,Daily!L463,Daily!L680,Daily!L897)</f>
        <v>0</v>
      </c>
      <c r="M27" s="32">
        <f>SUM(Daily!M246,Daily!M463,Daily!M680,Daily!M897)</f>
        <v>0</v>
      </c>
      <c r="N27" s="3">
        <f>SUM(Daily!N246,Daily!N463,Daily!N680,Daily!N897)</f>
        <v>0</v>
      </c>
      <c r="O27" s="32">
        <f>SUM(Daily!O246,Daily!O463,Daily!O680,Daily!O897)</f>
        <v>0</v>
      </c>
      <c r="P27" s="3">
        <f>SUM(Daily!P246,Daily!P463,Daily!P680,Daily!P897)</f>
        <v>0</v>
      </c>
      <c r="Q27" s="32">
        <f>SUM(Daily!Q246,Daily!Q463,Daily!Q680,Daily!Q897)</f>
        <v>0</v>
      </c>
      <c r="R27" s="3">
        <f>SUM(Daily!R246,Daily!R463,Daily!R680,Daily!R897)</f>
        <v>0</v>
      </c>
      <c r="S27" s="32">
        <f>SUM(Daily!S246,Daily!S463,Daily!S680,Daily!S897)</f>
        <v>0</v>
      </c>
      <c r="T27" s="3">
        <f>SUM(Daily!T246,Daily!T463,Daily!T680,Daily!T897)</f>
        <v>0</v>
      </c>
      <c r="U27" s="32">
        <f>SUM(Daily!U246,Daily!U463,Daily!U680,Daily!U897)</f>
        <v>0</v>
      </c>
      <c r="V27" s="3">
        <f>SUM(Daily!V246,Daily!V463,Daily!V680,Daily!V897)</f>
        <v>0</v>
      </c>
      <c r="W27" s="32">
        <f>SUM(Daily!W246,Daily!W463,Daily!W680,Daily!W897)</f>
        <v>0</v>
      </c>
      <c r="X27" s="3">
        <f>SUM(Daily!X246,Daily!X463,Daily!X680,Daily!X897)</f>
        <v>0</v>
      </c>
      <c r="Y27" s="32">
        <f>SUM(Daily!Y246,Daily!Y463,Daily!Y680,Daily!Y897)</f>
        <v>0</v>
      </c>
      <c r="Z27" s="3">
        <f>SUM(Daily!Z246,Daily!Z463,Daily!Z680,Daily!Z897)</f>
        <v>0</v>
      </c>
      <c r="AA27" s="32">
        <f>SUM(Daily!AA246,Daily!AA463,Daily!AA680,Daily!AA897)</f>
        <v>0</v>
      </c>
      <c r="AB27" s="11">
        <f t="shared" si="0"/>
        <v>0</v>
      </c>
      <c r="AC27" s="7">
        <f t="shared" si="0"/>
        <v>0</v>
      </c>
    </row>
    <row r="28" spans="1:29" x14ac:dyDescent="0.2">
      <c r="A28" s="93" t="s">
        <v>37</v>
      </c>
      <c r="B28" s="3">
        <f>SUM(Daily!B247,Daily!B464,Daily!B681,Daily!B898)</f>
        <v>0</v>
      </c>
      <c r="C28" s="32">
        <f>SUM(Daily!C247,Daily!C464,Daily!C681,Daily!C898)</f>
        <v>0</v>
      </c>
      <c r="D28" s="3">
        <f>SUM(Daily!D247,Daily!D464,Daily!D681,Daily!D898)</f>
        <v>0</v>
      </c>
      <c r="E28" s="32">
        <f>SUM(Daily!E247,Daily!E464,Daily!E681,Daily!E898)</f>
        <v>0</v>
      </c>
      <c r="F28" s="3">
        <f>SUM(Daily!F247,Daily!F464,Daily!F681,Daily!F898)</f>
        <v>0</v>
      </c>
      <c r="G28" s="32">
        <f>SUM(Daily!G247,Daily!G464,Daily!G681,Daily!G898)</f>
        <v>0</v>
      </c>
      <c r="H28" s="3">
        <f>SUM(Daily!H247,Daily!H464,Daily!H681,Daily!H898)</f>
        <v>0</v>
      </c>
      <c r="I28" s="32">
        <f>SUM(Daily!I247,Daily!I464,Daily!I681,Daily!I898)</f>
        <v>0</v>
      </c>
      <c r="J28" s="3">
        <f>SUM(Daily!J247,Daily!J464,Daily!J681,Daily!J898)</f>
        <v>0</v>
      </c>
      <c r="K28" s="32">
        <f>SUM(Daily!K247,Daily!K464,Daily!K681,Daily!K898)</f>
        <v>0</v>
      </c>
      <c r="L28" s="3">
        <f>SUM(Daily!L247,Daily!L464,Daily!L681,Daily!L898)</f>
        <v>0</v>
      </c>
      <c r="M28" s="32">
        <f>SUM(Daily!M247,Daily!M464,Daily!M681,Daily!M898)</f>
        <v>0</v>
      </c>
      <c r="N28" s="3">
        <f>SUM(Daily!N247,Daily!N464,Daily!N681,Daily!N898)</f>
        <v>0</v>
      </c>
      <c r="O28" s="32">
        <f>SUM(Daily!O247,Daily!O464,Daily!O681,Daily!O898)</f>
        <v>0</v>
      </c>
      <c r="P28" s="3">
        <f>SUM(Daily!P247,Daily!P464,Daily!P681,Daily!P898)</f>
        <v>0</v>
      </c>
      <c r="Q28" s="32">
        <f>SUM(Daily!Q247,Daily!Q464,Daily!Q681,Daily!Q898)</f>
        <v>0</v>
      </c>
      <c r="R28" s="3">
        <f>SUM(Daily!R247,Daily!R464,Daily!R681,Daily!R898)</f>
        <v>0</v>
      </c>
      <c r="S28" s="32">
        <f>SUM(Daily!S247,Daily!S464,Daily!S681,Daily!S898)</f>
        <v>0</v>
      </c>
      <c r="T28" s="3">
        <f>SUM(Daily!T247,Daily!T464,Daily!T681,Daily!T898)</f>
        <v>0</v>
      </c>
      <c r="U28" s="32">
        <f>SUM(Daily!U247,Daily!U464,Daily!U681,Daily!U898)</f>
        <v>0</v>
      </c>
      <c r="V28" s="3">
        <f>SUM(Daily!V247,Daily!V464,Daily!V681,Daily!V898)</f>
        <v>0</v>
      </c>
      <c r="W28" s="32">
        <f>SUM(Daily!W247,Daily!W464,Daily!W681,Daily!W898)</f>
        <v>0</v>
      </c>
      <c r="X28" s="3">
        <f>SUM(Daily!X247,Daily!X464,Daily!X681,Daily!X898)</f>
        <v>0</v>
      </c>
      <c r="Y28" s="32">
        <f>SUM(Daily!Y247,Daily!Y464,Daily!Y681,Daily!Y898)</f>
        <v>0</v>
      </c>
      <c r="Z28" s="3">
        <f>SUM(Daily!Z247,Daily!Z464,Daily!Z681,Daily!Z898)</f>
        <v>0</v>
      </c>
      <c r="AA28" s="32">
        <f>SUM(Daily!AA247,Daily!AA464,Daily!AA681,Daily!AA898)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4" t="s">
        <v>38</v>
      </c>
      <c r="B29" s="3">
        <f>SUM(Daily!B248,Daily!B465,Daily!B682,Daily!B899)</f>
        <v>0</v>
      </c>
      <c r="C29" s="32">
        <f>SUM(Daily!C248,Daily!C465,Daily!C682,Daily!C899)</f>
        <v>0</v>
      </c>
      <c r="D29" s="3">
        <f>SUM(Daily!D248,Daily!D465,Daily!D682,Daily!D899)</f>
        <v>0</v>
      </c>
      <c r="E29" s="32">
        <f>SUM(Daily!E248,Daily!E465,Daily!E682,Daily!E899)</f>
        <v>0</v>
      </c>
      <c r="F29" s="3">
        <f>SUM(Daily!F248,Daily!F465,Daily!F682,Daily!F899)</f>
        <v>0</v>
      </c>
      <c r="G29" s="32">
        <f>SUM(Daily!G248,Daily!G465,Daily!G682,Daily!G899)</f>
        <v>0</v>
      </c>
      <c r="H29" s="3">
        <f>SUM(Daily!H248,Daily!H465,Daily!H682,Daily!H899)</f>
        <v>0</v>
      </c>
      <c r="I29" s="32">
        <f>SUM(Daily!I248,Daily!I465,Daily!I682,Daily!I899)</f>
        <v>0</v>
      </c>
      <c r="J29" s="3">
        <f>SUM(Daily!J248,Daily!J465,Daily!J682,Daily!J899)</f>
        <v>0</v>
      </c>
      <c r="K29" s="32">
        <f>SUM(Daily!K248,Daily!K465,Daily!K682,Daily!K899)</f>
        <v>0</v>
      </c>
      <c r="L29" s="3">
        <f>SUM(Daily!L248,Daily!L465,Daily!L682,Daily!L899)</f>
        <v>0</v>
      </c>
      <c r="M29" s="32">
        <f>SUM(Daily!M248,Daily!M465,Daily!M682,Daily!M899)</f>
        <v>0</v>
      </c>
      <c r="N29" s="3">
        <f>SUM(Daily!N248,Daily!N465,Daily!N682,Daily!N899)</f>
        <v>0</v>
      </c>
      <c r="O29" s="32">
        <f>SUM(Daily!O248,Daily!O465,Daily!O682,Daily!O899)</f>
        <v>0</v>
      </c>
      <c r="P29" s="3">
        <f>SUM(Daily!P248,Daily!P465,Daily!P682,Daily!P899)</f>
        <v>0</v>
      </c>
      <c r="Q29" s="32">
        <f>SUM(Daily!Q248,Daily!Q465,Daily!Q682,Daily!Q899)</f>
        <v>0</v>
      </c>
      <c r="R29" s="3">
        <f>SUM(Daily!R248,Daily!R465,Daily!R682,Daily!R899)</f>
        <v>0</v>
      </c>
      <c r="S29" s="32">
        <f>SUM(Daily!S248,Daily!S465,Daily!S682,Daily!S899)</f>
        <v>0</v>
      </c>
      <c r="T29" s="3">
        <f>SUM(Daily!T248,Daily!T465,Daily!T682,Daily!T899)</f>
        <v>0</v>
      </c>
      <c r="U29" s="32">
        <f>SUM(Daily!U248,Daily!U465,Daily!U682,Daily!U899)</f>
        <v>0</v>
      </c>
      <c r="V29" s="3">
        <f>SUM(Daily!V248,Daily!V465,Daily!V682,Daily!V899)</f>
        <v>0</v>
      </c>
      <c r="W29" s="32">
        <f>SUM(Daily!W248,Daily!W465,Daily!W682,Daily!W899)</f>
        <v>0</v>
      </c>
      <c r="X29" s="3">
        <f>SUM(Daily!X248,Daily!X465,Daily!X682,Daily!X899)</f>
        <v>0</v>
      </c>
      <c r="Y29" s="32">
        <f>SUM(Daily!Y248,Daily!Y465,Daily!Y682,Daily!Y899)</f>
        <v>0</v>
      </c>
      <c r="Z29" s="3">
        <f>SUM(Daily!Z248,Daily!Z465,Daily!Z682,Daily!Z899)</f>
        <v>0</v>
      </c>
      <c r="AA29" s="32">
        <f>SUM(Daily!AA248,Daily!AA465,Daily!AA682,Daily!AA899)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89" t="s">
        <v>39</v>
      </c>
      <c r="B30" s="16">
        <f>SUM(Daily!B249,Daily!B466,Daily!B683,Daily!B900)</f>
        <v>0</v>
      </c>
      <c r="C30" s="42">
        <f>SUM(Daily!C249,Daily!C466,Daily!C683,Daily!C900)</f>
        <v>0</v>
      </c>
      <c r="D30" s="16">
        <f>SUM(Daily!D249,Daily!D466,Daily!D683,Daily!D900)</f>
        <v>0</v>
      </c>
      <c r="E30" s="42">
        <f>SUM(Daily!E249,Daily!E466,Daily!E683,Daily!E900)</f>
        <v>0</v>
      </c>
      <c r="F30" s="16">
        <f>SUM(Daily!F249,Daily!F466,Daily!F683,Daily!F900)</f>
        <v>0</v>
      </c>
      <c r="G30" s="42">
        <f>SUM(Daily!G249,Daily!G466,Daily!G683,Daily!G900)</f>
        <v>0</v>
      </c>
      <c r="H30" s="16">
        <f>SUM(Daily!H249,Daily!H466,Daily!H683,Daily!H900)</f>
        <v>0</v>
      </c>
      <c r="I30" s="42">
        <f>SUM(Daily!I249,Daily!I466,Daily!I683,Daily!I900)</f>
        <v>0</v>
      </c>
      <c r="J30" s="16">
        <f>SUM(Daily!J249,Daily!J466,Daily!J683,Daily!J900)</f>
        <v>0</v>
      </c>
      <c r="K30" s="42">
        <f>SUM(Daily!K249,Daily!K466,Daily!K683,Daily!K900)</f>
        <v>0</v>
      </c>
      <c r="L30" s="16">
        <f>SUM(Daily!L249,Daily!L466,Daily!L683,Daily!L900)</f>
        <v>0</v>
      </c>
      <c r="M30" s="42">
        <f>SUM(Daily!M249,Daily!M466,Daily!M683,Daily!M900)</f>
        <v>0</v>
      </c>
      <c r="N30" s="16">
        <f>SUM(Daily!N249,Daily!N466,Daily!N683,Daily!N900)</f>
        <v>0</v>
      </c>
      <c r="O30" s="42">
        <f>SUM(Daily!O249,Daily!O466,Daily!O683,Daily!O900)</f>
        <v>0</v>
      </c>
      <c r="P30" s="16">
        <f>SUM(Daily!P249,Daily!P466,Daily!P683,Daily!P900)</f>
        <v>0</v>
      </c>
      <c r="Q30" s="42">
        <f>SUM(Daily!Q249,Daily!Q466,Daily!Q683,Daily!Q900)</f>
        <v>0</v>
      </c>
      <c r="R30" s="16">
        <f>SUM(Daily!R249,Daily!R466,Daily!R683,Daily!R900)</f>
        <v>0</v>
      </c>
      <c r="S30" s="42">
        <f>SUM(Daily!S249,Daily!S466,Daily!S683,Daily!S900)</f>
        <v>0</v>
      </c>
      <c r="T30" s="16">
        <f>SUM(Daily!T249,Daily!T466,Daily!T683,Daily!T900)</f>
        <v>0</v>
      </c>
      <c r="U30" s="42">
        <f>SUM(Daily!U249,Daily!U466,Daily!U683,Daily!U900)</f>
        <v>0</v>
      </c>
      <c r="V30" s="16">
        <f>SUM(Daily!V249,Daily!V466,Daily!V683,Daily!V900)</f>
        <v>0</v>
      </c>
      <c r="W30" s="42">
        <f>SUM(Daily!W249,Daily!W466,Daily!W683,Daily!W900)</f>
        <v>0</v>
      </c>
      <c r="X30" s="16">
        <f>SUM(Daily!X249,Daily!X466,Daily!X683,Daily!X900)</f>
        <v>0</v>
      </c>
      <c r="Y30" s="42">
        <f>SUM(Daily!Y249,Daily!Y466,Daily!Y683,Daily!Y900)</f>
        <v>0</v>
      </c>
      <c r="Z30" s="16">
        <f>SUM(Daily!Z249,Daily!Z466,Daily!Z683,Daily!Z900)</f>
        <v>0</v>
      </c>
      <c r="AA30" s="42">
        <f>SUM(Daily!AA249,Daily!AA466,Daily!AA683,Daily!AA900)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42252</v>
      </c>
      <c r="C31" s="55">
        <f t="shared" ref="C31:AA31" si="1">SUM(C7:C30)</f>
        <v>49677</v>
      </c>
      <c r="D31" s="55">
        <f t="shared" si="1"/>
        <v>17089</v>
      </c>
      <c r="E31" s="55">
        <f t="shared" si="1"/>
        <v>18597</v>
      </c>
      <c r="F31" s="55">
        <f t="shared" si="1"/>
        <v>47991</v>
      </c>
      <c r="G31" s="55">
        <f t="shared" si="1"/>
        <v>60043</v>
      </c>
      <c r="H31" s="55">
        <f t="shared" si="1"/>
        <v>67843</v>
      </c>
      <c r="I31" s="55">
        <f t="shared" si="1"/>
        <v>78553</v>
      </c>
      <c r="J31" s="55">
        <f t="shared" si="1"/>
        <v>9827</v>
      </c>
      <c r="K31" s="55">
        <f t="shared" si="1"/>
        <v>8662</v>
      </c>
      <c r="L31" s="55">
        <f t="shared" si="1"/>
        <v>34296</v>
      </c>
      <c r="M31" s="55">
        <f t="shared" si="1"/>
        <v>30433</v>
      </c>
      <c r="N31" s="55">
        <f t="shared" si="1"/>
        <v>73709</v>
      </c>
      <c r="O31" s="55">
        <f t="shared" si="1"/>
        <v>66606</v>
      </c>
      <c r="P31" s="55">
        <f t="shared" si="1"/>
        <v>37390</v>
      </c>
      <c r="Q31" s="55">
        <f t="shared" si="1"/>
        <v>30743</v>
      </c>
      <c r="R31" s="55">
        <f t="shared" si="1"/>
        <v>50307</v>
      </c>
      <c r="S31" s="55">
        <f t="shared" si="1"/>
        <v>45177</v>
      </c>
      <c r="T31" s="55">
        <f t="shared" si="1"/>
        <v>9159</v>
      </c>
      <c r="U31" s="55">
        <f t="shared" si="1"/>
        <v>7612</v>
      </c>
      <c r="V31" s="55">
        <f t="shared" si="1"/>
        <v>38066</v>
      </c>
      <c r="W31" s="55">
        <f t="shared" si="1"/>
        <v>40955</v>
      </c>
      <c r="X31" s="55">
        <f t="shared" si="1"/>
        <v>32067</v>
      </c>
      <c r="Y31" s="55">
        <f t="shared" si="1"/>
        <v>15510</v>
      </c>
      <c r="Z31" s="55">
        <f t="shared" si="1"/>
        <v>67240</v>
      </c>
      <c r="AA31" s="55">
        <f t="shared" si="1"/>
        <v>73341</v>
      </c>
      <c r="AB31" s="55">
        <f>SUM(AB7:AB30)</f>
        <v>527236</v>
      </c>
      <c r="AC31" s="1">
        <f>SUM(AC7:AC30)</f>
        <v>525909</v>
      </c>
    </row>
    <row r="32" spans="1:29" ht="15.75" thickTop="1" x14ac:dyDescent="0.2">
      <c r="AB32" s="182" t="str">
        <f>IF(AB31='Daily Total'!D46,"Correct","Wrong")</f>
        <v>Correct</v>
      </c>
      <c r="AC32" s="182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07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0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111</v>
      </c>
      <c r="C40" s="32">
        <f t="shared" si="3"/>
        <v>0</v>
      </c>
      <c r="D40" s="3">
        <f t="shared" si="3"/>
        <v>61.75</v>
      </c>
      <c r="E40" s="32">
        <f t="shared" si="3"/>
        <v>0.75</v>
      </c>
      <c r="F40" s="3">
        <f t="shared" si="3"/>
        <v>255</v>
      </c>
      <c r="G40" s="32">
        <f t="shared" si="3"/>
        <v>4</v>
      </c>
      <c r="H40" s="3">
        <f t="shared" si="3"/>
        <v>150.5</v>
      </c>
      <c r="I40" s="32">
        <f t="shared" si="3"/>
        <v>13.75</v>
      </c>
      <c r="J40" s="3">
        <f t="shared" si="3"/>
        <v>4.5</v>
      </c>
      <c r="K40" s="32">
        <f t="shared" si="3"/>
        <v>8.25</v>
      </c>
      <c r="L40" s="3">
        <f t="shared" si="3"/>
        <v>10.75</v>
      </c>
      <c r="M40" s="32">
        <f t="shared" si="3"/>
        <v>25.25</v>
      </c>
      <c r="N40" s="3">
        <f t="shared" si="3"/>
        <v>66.5</v>
      </c>
      <c r="O40" s="32">
        <f t="shared" si="3"/>
        <v>41.25</v>
      </c>
      <c r="P40" s="3">
        <f t="shared" si="3"/>
        <v>25.5</v>
      </c>
      <c r="Q40" s="32">
        <f t="shared" si="3"/>
        <v>39</v>
      </c>
      <c r="R40" s="3">
        <f t="shared" si="3"/>
        <v>7.5</v>
      </c>
      <c r="S40" s="32">
        <f t="shared" si="3"/>
        <v>28.5</v>
      </c>
      <c r="T40" s="3">
        <f t="shared" si="3"/>
        <v>0.25</v>
      </c>
      <c r="U40" s="32">
        <f t="shared" si="3"/>
        <v>5.25</v>
      </c>
      <c r="V40" s="3">
        <f t="shared" si="3"/>
        <v>4.25</v>
      </c>
      <c r="W40" s="32">
        <f t="shared" si="3"/>
        <v>1</v>
      </c>
      <c r="X40" s="3">
        <f t="shared" si="3"/>
        <v>2.75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700.25</v>
      </c>
      <c r="AC40" s="15">
        <f t="shared" ref="AC40:AC62" si="4">C40+E40+G40+I40+K40+M40+O40+Q40+S40+U40+W40+Y40+AA40</f>
        <v>167</v>
      </c>
    </row>
    <row r="41" spans="1:29" x14ac:dyDescent="0.2">
      <c r="A41" s="90" t="s">
        <v>18</v>
      </c>
      <c r="B41" s="3">
        <f t="shared" si="3"/>
        <v>498.75</v>
      </c>
      <c r="C41" s="32">
        <f t="shared" si="3"/>
        <v>0</v>
      </c>
      <c r="D41" s="3">
        <f t="shared" si="3"/>
        <v>259.75</v>
      </c>
      <c r="E41" s="32">
        <f t="shared" si="3"/>
        <v>58.25</v>
      </c>
      <c r="F41" s="3">
        <f t="shared" si="3"/>
        <v>1176</v>
      </c>
      <c r="G41" s="32">
        <f t="shared" si="3"/>
        <v>193.25</v>
      </c>
      <c r="H41" s="3">
        <f t="shared" si="3"/>
        <v>786</v>
      </c>
      <c r="I41" s="32">
        <f t="shared" si="3"/>
        <v>290.25</v>
      </c>
      <c r="J41" s="3">
        <f t="shared" si="3"/>
        <v>39.75</v>
      </c>
      <c r="K41" s="32">
        <f t="shared" si="3"/>
        <v>76.75</v>
      </c>
      <c r="L41" s="3">
        <f t="shared" si="3"/>
        <v>171.5</v>
      </c>
      <c r="M41" s="32">
        <f t="shared" si="3"/>
        <v>299.5</v>
      </c>
      <c r="N41" s="3">
        <f t="shared" si="3"/>
        <v>556.75</v>
      </c>
      <c r="O41" s="32">
        <f t="shared" si="3"/>
        <v>668</v>
      </c>
      <c r="P41" s="3">
        <f t="shared" si="3"/>
        <v>287.25</v>
      </c>
      <c r="Q41" s="32">
        <f t="shared" si="3"/>
        <v>409.5</v>
      </c>
      <c r="R41" s="3">
        <f t="shared" si="3"/>
        <v>345.5</v>
      </c>
      <c r="S41" s="32">
        <f t="shared" si="3"/>
        <v>410.25</v>
      </c>
      <c r="T41" s="3">
        <f t="shared" si="3"/>
        <v>33</v>
      </c>
      <c r="U41" s="32">
        <f t="shared" si="3"/>
        <v>180</v>
      </c>
      <c r="V41" s="3">
        <f t="shared" si="3"/>
        <v>146.5</v>
      </c>
      <c r="W41" s="32">
        <f t="shared" si="3"/>
        <v>436</v>
      </c>
      <c r="X41" s="3">
        <f t="shared" si="3"/>
        <v>285.5</v>
      </c>
      <c r="Y41" s="32">
        <f t="shared" si="3"/>
        <v>218.75</v>
      </c>
      <c r="Z41" s="3">
        <f t="shared" si="3"/>
        <v>650.75</v>
      </c>
      <c r="AA41" s="32">
        <f t="shared" si="3"/>
        <v>423.25</v>
      </c>
      <c r="AB41" s="11">
        <f t="shared" ref="AB41:AB62" si="5">B41+D41+F41+H41+J41+L41+N41+P41+R41+T41+V41+X41+Z41</f>
        <v>5237</v>
      </c>
      <c r="AC41" s="15">
        <f t="shared" si="4"/>
        <v>3663.75</v>
      </c>
    </row>
    <row r="42" spans="1:29" x14ac:dyDescent="0.2">
      <c r="A42" s="89" t="s">
        <v>19</v>
      </c>
      <c r="B42" s="3">
        <f t="shared" si="3"/>
        <v>651</v>
      </c>
      <c r="C42" s="32">
        <f t="shared" si="3"/>
        <v>444</v>
      </c>
      <c r="D42" s="3">
        <f t="shared" si="3"/>
        <v>330.75</v>
      </c>
      <c r="E42" s="32">
        <f t="shared" si="3"/>
        <v>292.25</v>
      </c>
      <c r="F42" s="3">
        <f t="shared" si="3"/>
        <v>1236.75</v>
      </c>
      <c r="G42" s="32">
        <f t="shared" si="3"/>
        <v>559.25</v>
      </c>
      <c r="H42" s="3">
        <f t="shared" si="3"/>
        <v>1114.25</v>
      </c>
      <c r="I42" s="32">
        <f t="shared" si="3"/>
        <v>740.75</v>
      </c>
      <c r="J42" s="3">
        <f t="shared" si="3"/>
        <v>53.5</v>
      </c>
      <c r="K42" s="32">
        <f t="shared" si="3"/>
        <v>161.5</v>
      </c>
      <c r="L42" s="3">
        <f t="shared" si="3"/>
        <v>336.25</v>
      </c>
      <c r="M42" s="32">
        <f t="shared" si="3"/>
        <v>504</v>
      </c>
      <c r="N42" s="3">
        <f t="shared" si="3"/>
        <v>1007</v>
      </c>
      <c r="O42" s="32">
        <f t="shared" si="3"/>
        <v>1183</v>
      </c>
      <c r="P42" s="3">
        <f t="shared" si="3"/>
        <v>638.25</v>
      </c>
      <c r="Q42" s="32">
        <f t="shared" si="3"/>
        <v>660.75</v>
      </c>
      <c r="R42" s="3">
        <f t="shared" si="3"/>
        <v>741</v>
      </c>
      <c r="S42" s="32">
        <f t="shared" si="3"/>
        <v>701.25</v>
      </c>
      <c r="T42" s="3">
        <f t="shared" si="3"/>
        <v>100</v>
      </c>
      <c r="U42" s="32">
        <f t="shared" si="3"/>
        <v>297</v>
      </c>
      <c r="V42" s="3">
        <f t="shared" si="3"/>
        <v>313</v>
      </c>
      <c r="W42" s="32">
        <f t="shared" si="3"/>
        <v>848.5</v>
      </c>
      <c r="X42" s="3">
        <f t="shared" si="3"/>
        <v>471.25</v>
      </c>
      <c r="Y42" s="32">
        <f t="shared" si="3"/>
        <v>392</v>
      </c>
      <c r="Z42" s="3">
        <f t="shared" si="3"/>
        <v>978.5</v>
      </c>
      <c r="AA42" s="32">
        <f t="shared" si="3"/>
        <v>893</v>
      </c>
      <c r="AB42" s="11">
        <f t="shared" si="5"/>
        <v>7971.5</v>
      </c>
      <c r="AC42" s="15">
        <f t="shared" si="4"/>
        <v>7677.25</v>
      </c>
    </row>
    <row r="43" spans="1:29" x14ac:dyDescent="0.2">
      <c r="A43" s="90" t="s">
        <v>20</v>
      </c>
      <c r="B43" s="3">
        <f t="shared" si="3"/>
        <v>803.25</v>
      </c>
      <c r="C43" s="32">
        <f t="shared" si="3"/>
        <v>597.25</v>
      </c>
      <c r="D43" s="3">
        <f t="shared" si="3"/>
        <v>287.75</v>
      </c>
      <c r="E43" s="32">
        <f t="shared" si="3"/>
        <v>297.25</v>
      </c>
      <c r="F43" s="3">
        <f t="shared" si="3"/>
        <v>1123.5</v>
      </c>
      <c r="G43" s="32">
        <f t="shared" si="3"/>
        <v>653.75</v>
      </c>
      <c r="H43" s="3">
        <f t="shared" si="3"/>
        <v>1158.25</v>
      </c>
      <c r="I43" s="32">
        <f t="shared" si="3"/>
        <v>1041.25</v>
      </c>
      <c r="J43" s="3">
        <f t="shared" si="3"/>
        <v>82.75</v>
      </c>
      <c r="K43" s="32">
        <f t="shared" si="3"/>
        <v>260.75</v>
      </c>
      <c r="L43" s="3">
        <f t="shared" si="3"/>
        <v>422.75</v>
      </c>
      <c r="M43" s="32">
        <f t="shared" si="3"/>
        <v>719.5</v>
      </c>
      <c r="N43" s="3">
        <f t="shared" si="3"/>
        <v>1157</v>
      </c>
      <c r="O43" s="32">
        <f t="shared" si="3"/>
        <v>1335.75</v>
      </c>
      <c r="P43" s="3">
        <f t="shared" si="3"/>
        <v>684.25</v>
      </c>
      <c r="Q43" s="32">
        <f t="shared" si="3"/>
        <v>600.25</v>
      </c>
      <c r="R43" s="3">
        <f t="shared" si="3"/>
        <v>886</v>
      </c>
      <c r="S43" s="32">
        <f t="shared" si="3"/>
        <v>738.75</v>
      </c>
      <c r="T43" s="3">
        <f t="shared" si="3"/>
        <v>158</v>
      </c>
      <c r="U43" s="32">
        <f t="shared" si="3"/>
        <v>244.25</v>
      </c>
      <c r="V43" s="3">
        <f t="shared" si="3"/>
        <v>387.25</v>
      </c>
      <c r="W43" s="32">
        <f t="shared" si="3"/>
        <v>745.25</v>
      </c>
      <c r="X43" s="3">
        <f t="shared" si="3"/>
        <v>614.5</v>
      </c>
      <c r="Y43" s="32">
        <f t="shared" si="3"/>
        <v>430.25</v>
      </c>
      <c r="Z43" s="3">
        <f t="shared" si="3"/>
        <v>1047.5</v>
      </c>
      <c r="AA43" s="32">
        <f t="shared" si="3"/>
        <v>997.5</v>
      </c>
      <c r="AB43" s="11">
        <f t="shared" si="5"/>
        <v>8812.75</v>
      </c>
      <c r="AC43" s="15">
        <f t="shared" si="4"/>
        <v>8661.75</v>
      </c>
    </row>
    <row r="44" spans="1:29" x14ac:dyDescent="0.2">
      <c r="A44" s="89" t="s">
        <v>21</v>
      </c>
      <c r="B44" s="3">
        <f t="shared" si="3"/>
        <v>857.5</v>
      </c>
      <c r="C44" s="32">
        <f t="shared" si="3"/>
        <v>611</v>
      </c>
      <c r="D44" s="3">
        <f t="shared" si="3"/>
        <v>258</v>
      </c>
      <c r="E44" s="32">
        <f t="shared" si="3"/>
        <v>277.25</v>
      </c>
      <c r="F44" s="3">
        <f t="shared" si="3"/>
        <v>1021.5</v>
      </c>
      <c r="G44" s="32">
        <f t="shared" si="3"/>
        <v>590.75</v>
      </c>
      <c r="H44" s="3">
        <f t="shared" si="3"/>
        <v>1205.25</v>
      </c>
      <c r="I44" s="32">
        <f t="shared" si="3"/>
        <v>1014.5</v>
      </c>
      <c r="J44" s="3">
        <f t="shared" si="3"/>
        <v>78.75</v>
      </c>
      <c r="K44" s="32">
        <f t="shared" si="3"/>
        <v>261</v>
      </c>
      <c r="L44" s="3">
        <f t="shared" si="3"/>
        <v>365.75</v>
      </c>
      <c r="M44" s="32">
        <f t="shared" si="3"/>
        <v>766.75</v>
      </c>
      <c r="N44" s="3">
        <f t="shared" si="3"/>
        <v>1052.5</v>
      </c>
      <c r="O44" s="32">
        <f t="shared" si="3"/>
        <v>1303.5</v>
      </c>
      <c r="P44" s="3">
        <f t="shared" si="3"/>
        <v>599.5</v>
      </c>
      <c r="Q44" s="32">
        <f t="shared" si="3"/>
        <v>472.5</v>
      </c>
      <c r="R44" s="3">
        <f t="shared" si="3"/>
        <v>840.75</v>
      </c>
      <c r="S44" s="32">
        <f t="shared" si="3"/>
        <v>607.5</v>
      </c>
      <c r="T44" s="3">
        <f t="shared" si="3"/>
        <v>101.5</v>
      </c>
      <c r="U44" s="32">
        <f t="shared" si="3"/>
        <v>209.75</v>
      </c>
      <c r="V44" s="3">
        <f t="shared" si="3"/>
        <v>345</v>
      </c>
      <c r="W44" s="32">
        <f t="shared" si="3"/>
        <v>743.75</v>
      </c>
      <c r="X44" s="3">
        <f t="shared" si="3"/>
        <v>475.75</v>
      </c>
      <c r="Y44" s="32">
        <f t="shared" si="3"/>
        <v>365.5</v>
      </c>
      <c r="Z44" s="3">
        <f t="shared" si="3"/>
        <v>1052</v>
      </c>
      <c r="AA44" s="32">
        <f t="shared" si="3"/>
        <v>931</v>
      </c>
      <c r="AB44" s="11">
        <f t="shared" si="5"/>
        <v>8253.75</v>
      </c>
      <c r="AC44" s="15">
        <f t="shared" si="4"/>
        <v>8154.75</v>
      </c>
    </row>
    <row r="45" spans="1:29" x14ac:dyDescent="0.2">
      <c r="A45" s="90" t="s">
        <v>22</v>
      </c>
      <c r="B45" s="3">
        <f t="shared" si="3"/>
        <v>851</v>
      </c>
      <c r="C45" s="32">
        <f t="shared" si="3"/>
        <v>710.5</v>
      </c>
      <c r="D45" s="3">
        <f t="shared" si="3"/>
        <v>310</v>
      </c>
      <c r="E45" s="32">
        <f t="shared" si="3"/>
        <v>227.75</v>
      </c>
      <c r="F45" s="3">
        <f t="shared" si="3"/>
        <v>1148.75</v>
      </c>
      <c r="G45" s="32">
        <f t="shared" si="3"/>
        <v>434.5</v>
      </c>
      <c r="H45" s="3">
        <f t="shared" si="3"/>
        <v>1433</v>
      </c>
      <c r="I45" s="32">
        <f t="shared" si="3"/>
        <v>1039.25</v>
      </c>
      <c r="J45" s="3">
        <f t="shared" si="3"/>
        <v>106</v>
      </c>
      <c r="K45" s="32">
        <f t="shared" si="3"/>
        <v>302</v>
      </c>
      <c r="L45" s="3">
        <f t="shared" si="3"/>
        <v>324.75</v>
      </c>
      <c r="M45" s="32">
        <f t="shared" si="3"/>
        <v>994.25</v>
      </c>
      <c r="N45" s="3">
        <f t="shared" si="3"/>
        <v>1026.75</v>
      </c>
      <c r="O45" s="32">
        <f t="shared" si="3"/>
        <v>1604.5</v>
      </c>
      <c r="P45" s="3">
        <f t="shared" si="3"/>
        <v>620.25</v>
      </c>
      <c r="Q45" s="32">
        <f t="shared" si="3"/>
        <v>437.25</v>
      </c>
      <c r="R45" s="3">
        <f t="shared" si="3"/>
        <v>914.25</v>
      </c>
      <c r="S45" s="32">
        <f t="shared" si="3"/>
        <v>665</v>
      </c>
      <c r="T45" s="3">
        <f t="shared" si="3"/>
        <v>104.5</v>
      </c>
      <c r="U45" s="32">
        <f t="shared" si="3"/>
        <v>139.5</v>
      </c>
      <c r="V45" s="3">
        <f t="shared" si="3"/>
        <v>328</v>
      </c>
      <c r="W45" s="32">
        <f t="shared" si="3"/>
        <v>1061.5</v>
      </c>
      <c r="X45" s="3">
        <f t="shared" si="3"/>
        <v>457.75</v>
      </c>
      <c r="Y45" s="32">
        <f t="shared" si="3"/>
        <v>290.75</v>
      </c>
      <c r="Z45" s="3">
        <f t="shared" si="3"/>
        <v>1057.75</v>
      </c>
      <c r="AA45" s="32">
        <f t="shared" si="3"/>
        <v>965.25</v>
      </c>
      <c r="AB45" s="11">
        <f t="shared" si="5"/>
        <v>8682.75</v>
      </c>
      <c r="AC45" s="15">
        <f t="shared" si="4"/>
        <v>8872</v>
      </c>
    </row>
    <row r="46" spans="1:29" x14ac:dyDescent="0.2">
      <c r="A46" s="89" t="s">
        <v>23</v>
      </c>
      <c r="B46" s="3">
        <f t="shared" si="3"/>
        <v>574.25</v>
      </c>
      <c r="C46" s="32">
        <f t="shared" si="3"/>
        <v>731.5</v>
      </c>
      <c r="D46" s="3">
        <f t="shared" si="3"/>
        <v>238.25</v>
      </c>
      <c r="E46" s="32">
        <f t="shared" si="3"/>
        <v>189.75</v>
      </c>
      <c r="F46" s="3">
        <f t="shared" si="3"/>
        <v>815.5</v>
      </c>
      <c r="G46" s="32">
        <f t="shared" si="3"/>
        <v>399</v>
      </c>
      <c r="H46" s="3">
        <f t="shared" si="3"/>
        <v>1087</v>
      </c>
      <c r="I46" s="32">
        <f t="shared" si="3"/>
        <v>854.75</v>
      </c>
      <c r="J46" s="3">
        <f t="shared" si="3"/>
        <v>100.5</v>
      </c>
      <c r="K46" s="32">
        <f t="shared" si="3"/>
        <v>216.5</v>
      </c>
      <c r="L46" s="3">
        <f t="shared" si="3"/>
        <v>238.25</v>
      </c>
      <c r="M46" s="32">
        <f t="shared" si="3"/>
        <v>692</v>
      </c>
      <c r="N46" s="3">
        <f t="shared" si="3"/>
        <v>846.75</v>
      </c>
      <c r="O46" s="32">
        <f t="shared" si="3"/>
        <v>1033</v>
      </c>
      <c r="P46" s="3">
        <f t="shared" si="3"/>
        <v>499</v>
      </c>
      <c r="Q46" s="32">
        <f t="shared" si="3"/>
        <v>324.75</v>
      </c>
      <c r="R46" s="3">
        <f t="shared" si="3"/>
        <v>677.75</v>
      </c>
      <c r="S46" s="32">
        <f t="shared" si="3"/>
        <v>558.25</v>
      </c>
      <c r="T46" s="3">
        <f t="shared" si="3"/>
        <v>81.75</v>
      </c>
      <c r="U46" s="32">
        <f t="shared" si="3"/>
        <v>106</v>
      </c>
      <c r="V46" s="3">
        <f t="shared" si="3"/>
        <v>312</v>
      </c>
      <c r="W46" s="32">
        <f t="shared" si="3"/>
        <v>833.75</v>
      </c>
      <c r="X46" s="3">
        <f t="shared" si="3"/>
        <v>393.5</v>
      </c>
      <c r="Y46" s="32">
        <f t="shared" si="3"/>
        <v>210.75</v>
      </c>
      <c r="Z46" s="3">
        <f t="shared" si="3"/>
        <v>913</v>
      </c>
      <c r="AA46" s="32">
        <f t="shared" si="3"/>
        <v>972.75</v>
      </c>
      <c r="AB46" s="11">
        <f t="shared" si="5"/>
        <v>6777.5</v>
      </c>
      <c r="AC46" s="15">
        <f t="shared" si="4"/>
        <v>7122.75</v>
      </c>
    </row>
    <row r="47" spans="1:29" x14ac:dyDescent="0.2">
      <c r="A47" s="90" t="s">
        <v>24</v>
      </c>
      <c r="B47" s="3">
        <f t="shared" si="3"/>
        <v>529</v>
      </c>
      <c r="C47" s="32">
        <f t="shared" si="3"/>
        <v>691</v>
      </c>
      <c r="D47" s="3">
        <f t="shared" si="3"/>
        <v>229.5</v>
      </c>
      <c r="E47" s="32">
        <f t="shared" si="3"/>
        <v>205.25</v>
      </c>
      <c r="F47" s="3">
        <f t="shared" si="3"/>
        <v>646.75</v>
      </c>
      <c r="G47" s="32">
        <f t="shared" si="3"/>
        <v>394.5</v>
      </c>
      <c r="H47" s="3">
        <f t="shared" si="3"/>
        <v>975.5</v>
      </c>
      <c r="I47" s="32">
        <f t="shared" si="3"/>
        <v>871.25</v>
      </c>
      <c r="J47" s="3">
        <f t="shared" si="3"/>
        <v>100.5</v>
      </c>
      <c r="K47" s="32">
        <f t="shared" si="3"/>
        <v>113.75</v>
      </c>
      <c r="L47" s="3">
        <f t="shared" si="3"/>
        <v>280.75</v>
      </c>
      <c r="M47" s="32">
        <f t="shared" si="3"/>
        <v>595</v>
      </c>
      <c r="N47" s="3">
        <f t="shared" si="3"/>
        <v>790.75</v>
      </c>
      <c r="O47" s="32">
        <f t="shared" si="3"/>
        <v>897.25</v>
      </c>
      <c r="P47" s="3">
        <f t="shared" si="3"/>
        <v>449</v>
      </c>
      <c r="Q47" s="32">
        <f t="shared" si="3"/>
        <v>332</v>
      </c>
      <c r="R47" s="3">
        <f t="shared" si="3"/>
        <v>643</v>
      </c>
      <c r="S47" s="32">
        <f t="shared" si="3"/>
        <v>490</v>
      </c>
      <c r="T47" s="3">
        <f t="shared" si="3"/>
        <v>122.25</v>
      </c>
      <c r="U47" s="32">
        <f t="shared" si="3"/>
        <v>80</v>
      </c>
      <c r="V47" s="3">
        <f t="shared" si="3"/>
        <v>326.25</v>
      </c>
      <c r="W47" s="32">
        <f t="shared" si="3"/>
        <v>580.5</v>
      </c>
      <c r="X47" s="3">
        <f t="shared" si="3"/>
        <v>360</v>
      </c>
      <c r="Y47" s="32">
        <f t="shared" si="3"/>
        <v>142</v>
      </c>
      <c r="Z47" s="3">
        <f t="shared" si="3"/>
        <v>876.75</v>
      </c>
      <c r="AA47" s="32">
        <f t="shared" si="3"/>
        <v>918.75</v>
      </c>
      <c r="AB47" s="11">
        <f t="shared" si="5"/>
        <v>6330</v>
      </c>
      <c r="AC47" s="15">
        <f t="shared" si="4"/>
        <v>6311.25</v>
      </c>
    </row>
    <row r="48" spans="1:29" x14ac:dyDescent="0.2">
      <c r="A48" s="89" t="s">
        <v>25</v>
      </c>
      <c r="B48" s="3">
        <f t="shared" si="3"/>
        <v>492.5</v>
      </c>
      <c r="C48" s="32">
        <f t="shared" si="3"/>
        <v>740.25</v>
      </c>
      <c r="D48" s="3">
        <f t="shared" si="3"/>
        <v>221.25</v>
      </c>
      <c r="E48" s="32">
        <f t="shared" si="3"/>
        <v>228.5</v>
      </c>
      <c r="F48" s="3">
        <f t="shared" si="3"/>
        <v>526.5</v>
      </c>
      <c r="G48" s="32">
        <f t="shared" si="3"/>
        <v>518.5</v>
      </c>
      <c r="H48" s="3">
        <f t="shared" si="3"/>
        <v>904</v>
      </c>
      <c r="I48" s="32">
        <f t="shared" si="3"/>
        <v>972</v>
      </c>
      <c r="J48" s="3">
        <f t="shared" si="3"/>
        <v>111.25</v>
      </c>
      <c r="K48" s="32">
        <f t="shared" si="3"/>
        <v>96.25</v>
      </c>
      <c r="L48" s="3">
        <f t="shared" si="3"/>
        <v>347.25</v>
      </c>
      <c r="M48" s="32">
        <f t="shared" si="3"/>
        <v>451.75</v>
      </c>
      <c r="N48" s="3">
        <f t="shared" si="3"/>
        <v>812.5</v>
      </c>
      <c r="O48" s="32">
        <f t="shared" si="3"/>
        <v>753</v>
      </c>
      <c r="P48" s="3">
        <f t="shared" si="3"/>
        <v>441.25</v>
      </c>
      <c r="Q48" s="32">
        <f t="shared" si="3"/>
        <v>304.75</v>
      </c>
      <c r="R48" s="3">
        <f t="shared" si="3"/>
        <v>635</v>
      </c>
      <c r="S48" s="32">
        <f t="shared" si="3"/>
        <v>462.25</v>
      </c>
      <c r="T48" s="3">
        <f t="shared" si="3"/>
        <v>112</v>
      </c>
      <c r="U48" s="32">
        <f t="shared" si="3"/>
        <v>78.5</v>
      </c>
      <c r="V48" s="3">
        <f t="shared" si="3"/>
        <v>401.25</v>
      </c>
      <c r="W48" s="32">
        <f t="shared" si="3"/>
        <v>509.75</v>
      </c>
      <c r="X48" s="3">
        <f t="shared" si="3"/>
        <v>400</v>
      </c>
      <c r="Y48" s="32">
        <f t="shared" si="3"/>
        <v>139.25</v>
      </c>
      <c r="Z48" s="3">
        <f t="shared" si="3"/>
        <v>881.75</v>
      </c>
      <c r="AA48" s="32">
        <f t="shared" si="3"/>
        <v>1032.5</v>
      </c>
      <c r="AB48" s="11">
        <f t="shared" si="5"/>
        <v>6286.5</v>
      </c>
      <c r="AC48" s="15">
        <f t="shared" si="4"/>
        <v>6287.25</v>
      </c>
    </row>
    <row r="49" spans="1:29" x14ac:dyDescent="0.2">
      <c r="A49" s="90" t="s">
        <v>26</v>
      </c>
      <c r="B49" s="3">
        <f t="shared" si="3"/>
        <v>492.75</v>
      </c>
      <c r="C49" s="32">
        <f t="shared" si="3"/>
        <v>684.25</v>
      </c>
      <c r="D49" s="3">
        <f t="shared" si="3"/>
        <v>205.5</v>
      </c>
      <c r="E49" s="32">
        <f t="shared" si="3"/>
        <v>210</v>
      </c>
      <c r="F49" s="3">
        <f t="shared" si="3"/>
        <v>477</v>
      </c>
      <c r="G49" s="32">
        <f t="shared" si="3"/>
        <v>552.5</v>
      </c>
      <c r="H49" s="3">
        <f t="shared" si="3"/>
        <v>854</v>
      </c>
      <c r="I49" s="32">
        <f t="shared" si="3"/>
        <v>960.5</v>
      </c>
      <c r="J49" s="3">
        <f t="shared" si="3"/>
        <v>94.5</v>
      </c>
      <c r="K49" s="32">
        <f t="shared" si="3"/>
        <v>96.75</v>
      </c>
      <c r="L49" s="3">
        <f t="shared" si="3"/>
        <v>342.75</v>
      </c>
      <c r="M49" s="32">
        <f t="shared" si="3"/>
        <v>349.5</v>
      </c>
      <c r="N49" s="3">
        <f t="shared" si="3"/>
        <v>803.75</v>
      </c>
      <c r="O49" s="32">
        <f t="shared" si="3"/>
        <v>758</v>
      </c>
      <c r="P49" s="3">
        <f t="shared" si="3"/>
        <v>411.5</v>
      </c>
      <c r="Q49" s="32">
        <f t="shared" si="3"/>
        <v>319.25</v>
      </c>
      <c r="R49" s="3">
        <f t="shared" si="3"/>
        <v>627</v>
      </c>
      <c r="S49" s="32">
        <f t="shared" si="3"/>
        <v>463.75</v>
      </c>
      <c r="T49" s="3">
        <f t="shared" si="3"/>
        <v>78.5</v>
      </c>
      <c r="U49" s="32">
        <f t="shared" si="3"/>
        <v>82.25</v>
      </c>
      <c r="V49" s="3">
        <f t="shared" si="3"/>
        <v>391.25</v>
      </c>
      <c r="W49" s="32">
        <f t="shared" ref="W49:AA49" si="6">+W17/$B$65</f>
        <v>503</v>
      </c>
      <c r="X49" s="3">
        <f t="shared" si="6"/>
        <v>341.25</v>
      </c>
      <c r="Y49" s="32">
        <f t="shared" si="6"/>
        <v>138.5</v>
      </c>
      <c r="Z49" s="3">
        <f t="shared" si="6"/>
        <v>949.5</v>
      </c>
      <c r="AA49" s="32">
        <f t="shared" si="6"/>
        <v>1032</v>
      </c>
      <c r="AB49" s="11">
        <f t="shared" si="5"/>
        <v>6069.25</v>
      </c>
      <c r="AC49" s="15">
        <f t="shared" si="4"/>
        <v>6150.25</v>
      </c>
    </row>
    <row r="50" spans="1:29" x14ac:dyDescent="0.2">
      <c r="A50" s="89" t="s">
        <v>27</v>
      </c>
      <c r="B50" s="3">
        <f t="shared" ref="B50:AA59" si="7">+B18/$B$65</f>
        <v>477</v>
      </c>
      <c r="C50" s="32">
        <f t="shared" si="7"/>
        <v>685</v>
      </c>
      <c r="D50" s="3">
        <f t="shared" si="7"/>
        <v>207.5</v>
      </c>
      <c r="E50" s="32">
        <f t="shared" si="7"/>
        <v>210.5</v>
      </c>
      <c r="F50" s="3">
        <f t="shared" si="7"/>
        <v>451.25</v>
      </c>
      <c r="G50" s="32">
        <f t="shared" si="7"/>
        <v>610.75</v>
      </c>
      <c r="H50" s="3">
        <f t="shared" si="7"/>
        <v>858.75</v>
      </c>
      <c r="I50" s="32">
        <f t="shared" si="7"/>
        <v>992.75</v>
      </c>
      <c r="J50" s="3">
        <f t="shared" si="7"/>
        <v>111.25</v>
      </c>
      <c r="K50" s="32">
        <f t="shared" si="7"/>
        <v>82</v>
      </c>
      <c r="L50" s="3">
        <f t="shared" si="7"/>
        <v>416.75</v>
      </c>
      <c r="M50" s="32">
        <f t="shared" si="7"/>
        <v>350.75</v>
      </c>
      <c r="N50" s="3">
        <f t="shared" si="7"/>
        <v>897</v>
      </c>
      <c r="O50" s="32">
        <f t="shared" si="7"/>
        <v>674</v>
      </c>
      <c r="P50" s="3">
        <f t="shared" si="7"/>
        <v>505</v>
      </c>
      <c r="Q50" s="32">
        <f t="shared" si="7"/>
        <v>327.5</v>
      </c>
      <c r="R50" s="3">
        <f t="shared" si="7"/>
        <v>674.25</v>
      </c>
      <c r="S50" s="32">
        <f t="shared" si="7"/>
        <v>504</v>
      </c>
      <c r="T50" s="3">
        <f t="shared" si="7"/>
        <v>108.5</v>
      </c>
      <c r="U50" s="32">
        <f t="shared" si="7"/>
        <v>72.25</v>
      </c>
      <c r="V50" s="3">
        <f t="shared" si="7"/>
        <v>464.75</v>
      </c>
      <c r="W50" s="32">
        <f t="shared" si="7"/>
        <v>488.5</v>
      </c>
      <c r="X50" s="3">
        <f t="shared" si="7"/>
        <v>411.25</v>
      </c>
      <c r="Y50" s="32">
        <f t="shared" si="7"/>
        <v>125.75</v>
      </c>
      <c r="Z50" s="3">
        <f t="shared" si="7"/>
        <v>954.5</v>
      </c>
      <c r="AA50" s="32">
        <f t="shared" si="7"/>
        <v>1049.25</v>
      </c>
      <c r="AB50" s="11">
        <f t="shared" si="5"/>
        <v>6537.75</v>
      </c>
      <c r="AC50" s="15">
        <f t="shared" si="4"/>
        <v>6173</v>
      </c>
    </row>
    <row r="51" spans="1:29" x14ac:dyDescent="0.2">
      <c r="A51" s="90" t="s">
        <v>28</v>
      </c>
      <c r="B51" s="3">
        <f t="shared" si="7"/>
        <v>502.75</v>
      </c>
      <c r="C51" s="32">
        <f t="shared" si="7"/>
        <v>829.75</v>
      </c>
      <c r="D51" s="3">
        <f t="shared" si="7"/>
        <v>265.25</v>
      </c>
      <c r="E51" s="32">
        <f t="shared" si="7"/>
        <v>259.25</v>
      </c>
      <c r="F51" s="3">
        <f t="shared" si="7"/>
        <v>459</v>
      </c>
      <c r="G51" s="32">
        <f t="shared" si="7"/>
        <v>954</v>
      </c>
      <c r="H51" s="3">
        <f t="shared" si="7"/>
        <v>957.25</v>
      </c>
      <c r="I51" s="32">
        <f t="shared" si="7"/>
        <v>1254.5</v>
      </c>
      <c r="J51" s="3">
        <f t="shared" si="7"/>
        <v>152.75</v>
      </c>
      <c r="K51" s="32">
        <f t="shared" si="7"/>
        <v>73</v>
      </c>
      <c r="L51" s="3">
        <f t="shared" si="7"/>
        <v>617.25</v>
      </c>
      <c r="M51" s="32">
        <f t="shared" si="7"/>
        <v>349.25</v>
      </c>
      <c r="N51" s="3">
        <f t="shared" si="7"/>
        <v>1172.25</v>
      </c>
      <c r="O51" s="32">
        <f t="shared" si="7"/>
        <v>799.75</v>
      </c>
      <c r="P51" s="3">
        <f t="shared" si="7"/>
        <v>637.75</v>
      </c>
      <c r="Q51" s="32">
        <f t="shared" si="7"/>
        <v>350</v>
      </c>
      <c r="R51" s="3">
        <f t="shared" si="7"/>
        <v>739</v>
      </c>
      <c r="S51" s="32">
        <f t="shared" si="7"/>
        <v>651</v>
      </c>
      <c r="T51" s="3">
        <f t="shared" si="7"/>
        <v>174</v>
      </c>
      <c r="U51" s="32">
        <f t="shared" si="7"/>
        <v>57.25</v>
      </c>
      <c r="V51" s="3">
        <f t="shared" si="7"/>
        <v>651.75</v>
      </c>
      <c r="W51" s="32">
        <f t="shared" si="7"/>
        <v>502</v>
      </c>
      <c r="X51" s="3">
        <f t="shared" si="7"/>
        <v>555</v>
      </c>
      <c r="Y51" s="32">
        <f t="shared" si="7"/>
        <v>147</v>
      </c>
      <c r="Z51" s="3">
        <f t="shared" si="7"/>
        <v>1081</v>
      </c>
      <c r="AA51" s="32">
        <f t="shared" si="7"/>
        <v>1119.25</v>
      </c>
      <c r="AB51" s="11">
        <f t="shared" si="5"/>
        <v>7965</v>
      </c>
      <c r="AC51" s="15">
        <f t="shared" si="4"/>
        <v>7346</v>
      </c>
    </row>
    <row r="52" spans="1:29" x14ac:dyDescent="0.2">
      <c r="A52" s="89" t="s">
        <v>29</v>
      </c>
      <c r="B52" s="3">
        <f t="shared" si="7"/>
        <v>654.25</v>
      </c>
      <c r="C52" s="32">
        <f t="shared" si="7"/>
        <v>1105.25</v>
      </c>
      <c r="D52" s="3">
        <f t="shared" si="7"/>
        <v>412.5</v>
      </c>
      <c r="E52" s="32">
        <f t="shared" si="7"/>
        <v>346</v>
      </c>
      <c r="F52" s="3">
        <f t="shared" si="7"/>
        <v>630.75</v>
      </c>
      <c r="G52" s="32">
        <f t="shared" si="7"/>
        <v>1623.5</v>
      </c>
      <c r="H52" s="3">
        <f t="shared" si="7"/>
        <v>1102.25</v>
      </c>
      <c r="I52" s="32">
        <f t="shared" si="7"/>
        <v>1743</v>
      </c>
      <c r="J52" s="3">
        <f t="shared" si="7"/>
        <v>277.75</v>
      </c>
      <c r="K52" s="32">
        <f t="shared" si="7"/>
        <v>73</v>
      </c>
      <c r="L52" s="3">
        <f t="shared" si="7"/>
        <v>807</v>
      </c>
      <c r="M52" s="32">
        <f t="shared" si="7"/>
        <v>329</v>
      </c>
      <c r="N52" s="3">
        <f t="shared" si="7"/>
        <v>1671.5</v>
      </c>
      <c r="O52" s="32">
        <f t="shared" si="7"/>
        <v>1002</v>
      </c>
      <c r="P52" s="3">
        <f t="shared" si="7"/>
        <v>940.5</v>
      </c>
      <c r="Q52" s="32">
        <f t="shared" si="7"/>
        <v>454.25</v>
      </c>
      <c r="R52" s="3">
        <f t="shared" si="7"/>
        <v>1124.25</v>
      </c>
      <c r="S52" s="32">
        <f t="shared" si="7"/>
        <v>873</v>
      </c>
      <c r="T52" s="3">
        <f t="shared" si="7"/>
        <v>361.25</v>
      </c>
      <c r="U52" s="32">
        <f t="shared" si="7"/>
        <v>53.25</v>
      </c>
      <c r="V52" s="3">
        <f t="shared" si="7"/>
        <v>1173</v>
      </c>
      <c r="W52" s="32">
        <f t="shared" si="7"/>
        <v>643</v>
      </c>
      <c r="X52" s="3">
        <f t="shared" si="7"/>
        <v>851.5</v>
      </c>
      <c r="Y52" s="32">
        <f t="shared" si="7"/>
        <v>182</v>
      </c>
      <c r="Z52" s="3">
        <f t="shared" si="7"/>
        <v>1299.25</v>
      </c>
      <c r="AA52" s="32">
        <f t="shared" si="7"/>
        <v>1455.25</v>
      </c>
      <c r="AB52" s="11">
        <f t="shared" si="5"/>
        <v>11305.75</v>
      </c>
      <c r="AC52" s="15">
        <f t="shared" si="4"/>
        <v>9882.5</v>
      </c>
    </row>
    <row r="53" spans="1:29" x14ac:dyDescent="0.2">
      <c r="A53" s="90" t="s">
        <v>30</v>
      </c>
      <c r="B53" s="3">
        <f t="shared" si="7"/>
        <v>789.5</v>
      </c>
      <c r="C53" s="32">
        <f t="shared" si="7"/>
        <v>1307.25</v>
      </c>
      <c r="D53" s="3">
        <f t="shared" si="7"/>
        <v>335.25</v>
      </c>
      <c r="E53" s="32">
        <f t="shared" si="7"/>
        <v>437.25</v>
      </c>
      <c r="F53" s="3">
        <f t="shared" si="7"/>
        <v>607.5</v>
      </c>
      <c r="G53" s="32">
        <f t="shared" si="7"/>
        <v>2168.25</v>
      </c>
      <c r="H53" s="3">
        <f t="shared" si="7"/>
        <v>1248.75</v>
      </c>
      <c r="I53" s="32">
        <f t="shared" si="7"/>
        <v>2104.75</v>
      </c>
      <c r="J53" s="3">
        <f t="shared" si="7"/>
        <v>351.75</v>
      </c>
      <c r="K53" s="32">
        <f t="shared" si="7"/>
        <v>84.5</v>
      </c>
      <c r="L53" s="3">
        <f t="shared" si="7"/>
        <v>866.75</v>
      </c>
      <c r="M53" s="32">
        <f t="shared" si="7"/>
        <v>347.5</v>
      </c>
      <c r="N53" s="3">
        <f t="shared" si="7"/>
        <v>1764.5</v>
      </c>
      <c r="O53" s="32">
        <f t="shared" si="7"/>
        <v>1106.25</v>
      </c>
      <c r="P53" s="3">
        <f t="shared" si="7"/>
        <v>944.5</v>
      </c>
      <c r="Q53" s="32">
        <f t="shared" si="7"/>
        <v>585.75</v>
      </c>
      <c r="R53" s="3">
        <f t="shared" si="7"/>
        <v>1171.75</v>
      </c>
      <c r="S53" s="32">
        <f t="shared" si="7"/>
        <v>1032.25</v>
      </c>
      <c r="T53" s="3">
        <f t="shared" si="7"/>
        <v>292.25</v>
      </c>
      <c r="U53" s="32">
        <f t="shared" si="7"/>
        <v>67</v>
      </c>
      <c r="V53" s="3">
        <f t="shared" si="7"/>
        <v>923</v>
      </c>
      <c r="W53" s="32">
        <f t="shared" si="7"/>
        <v>674.75</v>
      </c>
      <c r="X53" s="3">
        <f t="shared" si="7"/>
        <v>920</v>
      </c>
      <c r="Y53" s="32">
        <f t="shared" si="7"/>
        <v>219.5</v>
      </c>
      <c r="Z53" s="3">
        <f t="shared" si="7"/>
        <v>1409</v>
      </c>
      <c r="AA53" s="32">
        <f t="shared" si="7"/>
        <v>1863.5</v>
      </c>
      <c r="AB53" s="11">
        <f t="shared" si="5"/>
        <v>11624.5</v>
      </c>
      <c r="AC53" s="15">
        <f t="shared" si="4"/>
        <v>11998.5</v>
      </c>
    </row>
    <row r="54" spans="1:29" x14ac:dyDescent="0.2">
      <c r="A54" s="89" t="s">
        <v>31</v>
      </c>
      <c r="B54" s="3">
        <f t="shared" si="7"/>
        <v>732</v>
      </c>
      <c r="C54" s="32">
        <f t="shared" si="7"/>
        <v>1188.25</v>
      </c>
      <c r="D54" s="3">
        <f t="shared" si="7"/>
        <v>261</v>
      </c>
      <c r="E54" s="32">
        <f t="shared" si="7"/>
        <v>400</v>
      </c>
      <c r="F54" s="3">
        <f t="shared" si="7"/>
        <v>484.25</v>
      </c>
      <c r="G54" s="32">
        <f t="shared" si="7"/>
        <v>1754.5</v>
      </c>
      <c r="H54" s="3">
        <f t="shared" si="7"/>
        <v>1138.25</v>
      </c>
      <c r="I54" s="32">
        <f t="shared" si="7"/>
        <v>1801.25</v>
      </c>
      <c r="J54" s="3">
        <f t="shared" si="7"/>
        <v>249.25</v>
      </c>
      <c r="K54" s="32">
        <f t="shared" si="7"/>
        <v>80</v>
      </c>
      <c r="L54" s="3">
        <f t="shared" si="7"/>
        <v>863.5</v>
      </c>
      <c r="M54" s="32">
        <f t="shared" si="7"/>
        <v>255.75</v>
      </c>
      <c r="N54" s="3">
        <f t="shared" si="7"/>
        <v>1571</v>
      </c>
      <c r="O54" s="32">
        <f t="shared" si="7"/>
        <v>996.75</v>
      </c>
      <c r="P54" s="3">
        <f t="shared" si="7"/>
        <v>656.5</v>
      </c>
      <c r="Q54" s="32">
        <f t="shared" si="7"/>
        <v>586.25</v>
      </c>
      <c r="R54" s="3">
        <f t="shared" si="7"/>
        <v>851</v>
      </c>
      <c r="S54" s="32">
        <f t="shared" si="7"/>
        <v>896</v>
      </c>
      <c r="T54" s="3">
        <f t="shared" si="7"/>
        <v>188.25</v>
      </c>
      <c r="U54" s="32">
        <f t="shared" si="7"/>
        <v>47.25</v>
      </c>
      <c r="V54" s="3">
        <f t="shared" si="7"/>
        <v>997.25</v>
      </c>
      <c r="W54" s="32">
        <f t="shared" si="7"/>
        <v>574</v>
      </c>
      <c r="X54" s="3">
        <f t="shared" si="7"/>
        <v>655.75</v>
      </c>
      <c r="Y54" s="32">
        <f t="shared" si="7"/>
        <v>225.75</v>
      </c>
      <c r="Z54" s="3">
        <f t="shared" si="7"/>
        <v>1283.75</v>
      </c>
      <c r="AA54" s="32">
        <f t="shared" si="7"/>
        <v>1466</v>
      </c>
      <c r="AB54" s="11">
        <f t="shared" si="5"/>
        <v>9931.75</v>
      </c>
      <c r="AC54" s="15">
        <f t="shared" si="4"/>
        <v>10271.75</v>
      </c>
    </row>
    <row r="55" spans="1:29" x14ac:dyDescent="0.2">
      <c r="A55" s="90" t="s">
        <v>32</v>
      </c>
      <c r="B55" s="3">
        <f t="shared" si="7"/>
        <v>779</v>
      </c>
      <c r="C55" s="32">
        <f t="shared" si="7"/>
        <v>971.5</v>
      </c>
      <c r="D55" s="3">
        <f t="shared" si="7"/>
        <v>181.5</v>
      </c>
      <c r="E55" s="32">
        <f t="shared" si="7"/>
        <v>391.5</v>
      </c>
      <c r="F55" s="3">
        <f t="shared" si="7"/>
        <v>429.75</v>
      </c>
      <c r="G55" s="32">
        <f t="shared" si="7"/>
        <v>1593.75</v>
      </c>
      <c r="H55" s="3">
        <f t="shared" si="7"/>
        <v>1009.75</v>
      </c>
      <c r="I55" s="32">
        <f t="shared" si="7"/>
        <v>1739</v>
      </c>
      <c r="J55" s="3">
        <f t="shared" si="7"/>
        <v>287.75</v>
      </c>
      <c r="K55" s="32">
        <f t="shared" si="7"/>
        <v>77.5</v>
      </c>
      <c r="L55" s="3">
        <f t="shared" si="7"/>
        <v>894.5</v>
      </c>
      <c r="M55" s="32">
        <f t="shared" si="7"/>
        <v>232.5</v>
      </c>
      <c r="N55" s="3">
        <f t="shared" si="7"/>
        <v>1542</v>
      </c>
      <c r="O55" s="32">
        <f t="shared" si="7"/>
        <v>1029.75</v>
      </c>
      <c r="P55" s="3">
        <f t="shared" si="7"/>
        <v>434.25</v>
      </c>
      <c r="Q55" s="32">
        <f t="shared" si="7"/>
        <v>625.5</v>
      </c>
      <c r="R55" s="3">
        <f t="shared" si="7"/>
        <v>706</v>
      </c>
      <c r="S55" s="32">
        <f t="shared" si="7"/>
        <v>1005</v>
      </c>
      <c r="T55" s="3">
        <f t="shared" si="7"/>
        <v>109.25</v>
      </c>
      <c r="U55" s="32">
        <f t="shared" si="7"/>
        <v>57.75</v>
      </c>
      <c r="V55" s="3">
        <f t="shared" si="7"/>
        <v>1142.5</v>
      </c>
      <c r="W55" s="32">
        <f t="shared" si="7"/>
        <v>486.5</v>
      </c>
      <c r="X55" s="3">
        <f t="shared" si="7"/>
        <v>414.5</v>
      </c>
      <c r="Y55" s="32">
        <f t="shared" si="7"/>
        <v>225.5</v>
      </c>
      <c r="Z55" s="3">
        <f t="shared" si="7"/>
        <v>1038.25</v>
      </c>
      <c r="AA55" s="32">
        <f t="shared" si="7"/>
        <v>1453.25</v>
      </c>
      <c r="AB55" s="11">
        <f t="shared" si="5"/>
        <v>8969</v>
      </c>
      <c r="AC55" s="15">
        <f t="shared" si="4"/>
        <v>9889</v>
      </c>
    </row>
    <row r="56" spans="1:29" x14ac:dyDescent="0.2">
      <c r="A56" s="89" t="s">
        <v>33</v>
      </c>
      <c r="B56" s="3">
        <f t="shared" si="7"/>
        <v>606.75</v>
      </c>
      <c r="C56" s="32">
        <f t="shared" si="7"/>
        <v>648.5</v>
      </c>
      <c r="D56" s="3">
        <f t="shared" si="7"/>
        <v>144.75</v>
      </c>
      <c r="E56" s="32">
        <f t="shared" si="7"/>
        <v>305.5</v>
      </c>
      <c r="F56" s="3">
        <f t="shared" si="7"/>
        <v>360.75</v>
      </c>
      <c r="G56" s="32">
        <f t="shared" si="7"/>
        <v>1048</v>
      </c>
      <c r="H56" s="3">
        <f t="shared" si="7"/>
        <v>652.5</v>
      </c>
      <c r="I56" s="32">
        <f t="shared" si="7"/>
        <v>1264.75</v>
      </c>
      <c r="J56" s="3">
        <f t="shared" si="7"/>
        <v>179</v>
      </c>
      <c r="K56" s="32">
        <f t="shared" si="7"/>
        <v>57</v>
      </c>
      <c r="L56" s="3">
        <f t="shared" si="7"/>
        <v>689.25</v>
      </c>
      <c r="M56" s="32">
        <f t="shared" si="7"/>
        <v>196.75</v>
      </c>
      <c r="N56" s="3">
        <f t="shared" si="7"/>
        <v>1021.25</v>
      </c>
      <c r="O56" s="32">
        <f t="shared" si="7"/>
        <v>828.5</v>
      </c>
      <c r="P56" s="3">
        <f t="shared" si="7"/>
        <v>299</v>
      </c>
      <c r="Q56" s="32">
        <f t="shared" si="7"/>
        <v>487.25</v>
      </c>
      <c r="R56" s="3">
        <f t="shared" si="7"/>
        <v>567.25</v>
      </c>
      <c r="S56" s="32">
        <f t="shared" si="7"/>
        <v>719.25</v>
      </c>
      <c r="T56" s="3">
        <f t="shared" si="7"/>
        <v>87.5</v>
      </c>
      <c r="U56" s="32">
        <f t="shared" si="7"/>
        <v>68.25</v>
      </c>
      <c r="V56" s="3">
        <f t="shared" si="7"/>
        <v>775.5</v>
      </c>
      <c r="W56" s="32">
        <f t="shared" si="7"/>
        <v>387.75</v>
      </c>
      <c r="X56" s="3">
        <f t="shared" si="7"/>
        <v>263.5</v>
      </c>
      <c r="Y56" s="32">
        <f t="shared" si="7"/>
        <v>222.75</v>
      </c>
      <c r="Z56" s="3">
        <f t="shared" si="7"/>
        <v>813</v>
      </c>
      <c r="AA56" s="32">
        <f t="shared" si="7"/>
        <v>1117.75</v>
      </c>
      <c r="AB56" s="11">
        <f t="shared" si="5"/>
        <v>6460</v>
      </c>
      <c r="AC56" s="15">
        <f t="shared" si="4"/>
        <v>7352</v>
      </c>
    </row>
    <row r="57" spans="1:29" x14ac:dyDescent="0.2">
      <c r="A57" s="90" t="s">
        <v>34</v>
      </c>
      <c r="B57" s="3">
        <f t="shared" si="7"/>
        <v>160.75</v>
      </c>
      <c r="C57" s="32">
        <f t="shared" si="7"/>
        <v>371</v>
      </c>
      <c r="D57" s="3">
        <f t="shared" si="7"/>
        <v>60.25</v>
      </c>
      <c r="E57" s="32">
        <f t="shared" si="7"/>
        <v>245.25</v>
      </c>
      <c r="F57" s="3">
        <f t="shared" si="7"/>
        <v>144</v>
      </c>
      <c r="G57" s="32">
        <f t="shared" si="7"/>
        <v>748.25</v>
      </c>
      <c r="H57" s="3">
        <f t="shared" si="7"/>
        <v>297.25</v>
      </c>
      <c r="I57" s="32">
        <f t="shared" si="7"/>
        <v>768.25</v>
      </c>
      <c r="J57" s="3">
        <f t="shared" si="7"/>
        <v>65.75</v>
      </c>
      <c r="K57" s="32">
        <f t="shared" si="7"/>
        <v>35</v>
      </c>
      <c r="L57" s="3">
        <f t="shared" si="7"/>
        <v>512.25</v>
      </c>
      <c r="M57" s="32">
        <f t="shared" si="7"/>
        <v>129.5</v>
      </c>
      <c r="N57" s="3">
        <f t="shared" si="7"/>
        <v>582.25</v>
      </c>
      <c r="O57" s="32">
        <f t="shared" si="7"/>
        <v>562.25</v>
      </c>
      <c r="P57" s="3">
        <f t="shared" si="7"/>
        <v>235.5</v>
      </c>
      <c r="Q57" s="32">
        <f t="shared" si="7"/>
        <v>329</v>
      </c>
      <c r="R57" s="3">
        <f t="shared" si="7"/>
        <v>361.25</v>
      </c>
      <c r="S57" s="32">
        <f t="shared" si="7"/>
        <v>453.25</v>
      </c>
      <c r="T57" s="3">
        <f t="shared" si="7"/>
        <v>74</v>
      </c>
      <c r="U57" s="32">
        <f t="shared" si="7"/>
        <v>56.25</v>
      </c>
      <c r="V57" s="3">
        <f t="shared" si="7"/>
        <v>383.25</v>
      </c>
      <c r="W57" s="32">
        <f t="shared" si="7"/>
        <v>211.25</v>
      </c>
      <c r="X57" s="3">
        <f t="shared" si="7"/>
        <v>129</v>
      </c>
      <c r="Y57" s="32">
        <f t="shared" si="7"/>
        <v>191</v>
      </c>
      <c r="Z57" s="3">
        <f t="shared" si="7"/>
        <v>486.5</v>
      </c>
      <c r="AA57" s="32">
        <f t="shared" si="7"/>
        <v>569.5</v>
      </c>
      <c r="AB57" s="11">
        <f t="shared" si="5"/>
        <v>3492</v>
      </c>
      <c r="AC57" s="15">
        <f t="shared" si="4"/>
        <v>4669.75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103</v>
      </c>
      <c r="D58" s="3">
        <f t="shared" si="7"/>
        <v>1.75</v>
      </c>
      <c r="E58" s="32">
        <f t="shared" si="7"/>
        <v>67</v>
      </c>
      <c r="F58" s="3">
        <f t="shared" si="7"/>
        <v>3.25</v>
      </c>
      <c r="G58" s="32">
        <f t="shared" si="7"/>
        <v>209.75</v>
      </c>
      <c r="H58" s="3">
        <f t="shared" si="7"/>
        <v>28.25</v>
      </c>
      <c r="I58" s="32">
        <f t="shared" si="7"/>
        <v>171.75</v>
      </c>
      <c r="J58" s="3">
        <f t="shared" si="7"/>
        <v>9.5</v>
      </c>
      <c r="K58" s="32">
        <f t="shared" si="7"/>
        <v>10</v>
      </c>
      <c r="L58" s="3">
        <f t="shared" si="7"/>
        <v>66</v>
      </c>
      <c r="M58" s="32">
        <f t="shared" si="7"/>
        <v>19.75</v>
      </c>
      <c r="N58" s="3">
        <f t="shared" si="7"/>
        <v>85.25</v>
      </c>
      <c r="O58" s="32">
        <f t="shared" si="7"/>
        <v>75</v>
      </c>
      <c r="P58" s="3">
        <f t="shared" si="7"/>
        <v>38.75</v>
      </c>
      <c r="Q58" s="32">
        <f t="shared" si="7"/>
        <v>40.25</v>
      </c>
      <c r="R58" s="3">
        <f t="shared" si="7"/>
        <v>64.25</v>
      </c>
      <c r="S58" s="32">
        <f t="shared" si="7"/>
        <v>35</v>
      </c>
      <c r="T58" s="3">
        <f t="shared" si="7"/>
        <v>3</v>
      </c>
      <c r="U58" s="32">
        <f t="shared" si="7"/>
        <v>1.25</v>
      </c>
      <c r="V58" s="3">
        <f t="shared" si="7"/>
        <v>50.75</v>
      </c>
      <c r="W58" s="32">
        <f t="shared" si="7"/>
        <v>8</v>
      </c>
      <c r="X58" s="3">
        <f t="shared" si="7"/>
        <v>14</v>
      </c>
      <c r="Y58" s="32">
        <f t="shared" si="7"/>
        <v>10.5</v>
      </c>
      <c r="Z58" s="3">
        <f t="shared" si="7"/>
        <v>37.25</v>
      </c>
      <c r="AA58" s="32">
        <f t="shared" si="7"/>
        <v>75.5</v>
      </c>
      <c r="AB58" s="11">
        <f t="shared" si="5"/>
        <v>402</v>
      </c>
      <c r="AC58" s="15">
        <f t="shared" si="4"/>
        <v>826.75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10563</v>
      </c>
      <c r="C63" s="44">
        <f>SUM(C39:C62)</f>
        <v>12419.25</v>
      </c>
      <c r="D63" s="14">
        <f t="shared" ref="D63:AC63" si="10">SUM(D39:D62)</f>
        <v>4272.25</v>
      </c>
      <c r="E63" s="44">
        <f t="shared" si="10"/>
        <v>4649.25</v>
      </c>
      <c r="F63" s="14">
        <f t="shared" si="10"/>
        <v>11997.75</v>
      </c>
      <c r="G63" s="44">
        <f t="shared" si="10"/>
        <v>15010.75</v>
      </c>
      <c r="H63" s="14">
        <f t="shared" si="10"/>
        <v>16960.75</v>
      </c>
      <c r="I63" s="44">
        <f t="shared" si="10"/>
        <v>19638.25</v>
      </c>
      <c r="J63" s="14">
        <f t="shared" si="10"/>
        <v>2456.75</v>
      </c>
      <c r="K63" s="44">
        <f t="shared" si="10"/>
        <v>2165.5</v>
      </c>
      <c r="L63" s="14">
        <f t="shared" si="10"/>
        <v>8574</v>
      </c>
      <c r="M63" s="44">
        <f t="shared" si="10"/>
        <v>7608.25</v>
      </c>
      <c r="N63" s="14">
        <f t="shared" si="10"/>
        <v>18427.25</v>
      </c>
      <c r="O63" s="44">
        <f t="shared" si="10"/>
        <v>16651.5</v>
      </c>
      <c r="P63" s="14">
        <f t="shared" si="10"/>
        <v>9347.5</v>
      </c>
      <c r="Q63" s="44">
        <f t="shared" si="10"/>
        <v>7685.75</v>
      </c>
      <c r="R63" s="14">
        <f t="shared" si="10"/>
        <v>12576.75</v>
      </c>
      <c r="S63" s="44">
        <f t="shared" si="10"/>
        <v>11294.25</v>
      </c>
      <c r="T63" s="14">
        <f t="shared" si="10"/>
        <v>2289.75</v>
      </c>
      <c r="U63" s="44">
        <f t="shared" si="10"/>
        <v>1903</v>
      </c>
      <c r="V63" s="14">
        <f t="shared" si="10"/>
        <v>9516.5</v>
      </c>
      <c r="W63" s="44">
        <f t="shared" si="10"/>
        <v>10238.75</v>
      </c>
      <c r="X63" s="14">
        <f t="shared" si="10"/>
        <v>8016.75</v>
      </c>
      <c r="Y63" s="44">
        <f t="shared" si="10"/>
        <v>3877.5</v>
      </c>
      <c r="Z63" s="14">
        <f t="shared" si="10"/>
        <v>16810</v>
      </c>
      <c r="AA63" s="44">
        <f t="shared" si="10"/>
        <v>18335.25</v>
      </c>
      <c r="AB63" s="14">
        <f t="shared" si="10"/>
        <v>131809</v>
      </c>
      <c r="AC63" s="44">
        <f t="shared" si="10"/>
        <v>131477.25</v>
      </c>
    </row>
    <row r="64" spans="1:29" ht="15.75" thickTop="1" x14ac:dyDescent="0.2">
      <c r="AB64" s="182" t="str">
        <f>IF(AB63='Daily Total'!D47,"Correct","Wrong")</f>
        <v>Correct</v>
      </c>
      <c r="AC64" s="18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07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08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1.0508378301618859E-2</v>
      </c>
      <c r="C72" s="85">
        <f t="shared" ref="C72:AC72" si="12">C8/C31</f>
        <v>0</v>
      </c>
      <c r="D72" s="84">
        <f t="shared" si="12"/>
        <v>1.4453742173327871E-2</v>
      </c>
      <c r="E72" s="85">
        <f t="shared" si="12"/>
        <v>1.6131634134537829E-4</v>
      </c>
      <c r="F72" s="84">
        <f t="shared" si="12"/>
        <v>2.1253985122210415E-2</v>
      </c>
      <c r="G72" s="85">
        <f t="shared" si="12"/>
        <v>2.6647569242043204E-4</v>
      </c>
      <c r="H72" s="84">
        <f t="shared" si="12"/>
        <v>8.8734283566469646E-3</v>
      </c>
      <c r="I72" s="85">
        <f t="shared" si="12"/>
        <v>7.0016422033531496E-4</v>
      </c>
      <c r="J72" s="84">
        <f t="shared" si="12"/>
        <v>1.8316882059631627E-3</v>
      </c>
      <c r="K72" s="85">
        <f t="shared" si="12"/>
        <v>3.8097437081505425E-3</v>
      </c>
      <c r="L72" s="84">
        <f t="shared" si="12"/>
        <v>1.2537905295078144E-3</v>
      </c>
      <c r="M72" s="85">
        <f t="shared" si="12"/>
        <v>3.3187658134262148E-3</v>
      </c>
      <c r="N72" s="84">
        <f t="shared" si="12"/>
        <v>3.608785901314629E-3</v>
      </c>
      <c r="O72" s="85">
        <f t="shared" si="12"/>
        <v>2.4772543014142871E-3</v>
      </c>
      <c r="P72" s="84">
        <f t="shared" si="12"/>
        <v>2.7280021396095212E-3</v>
      </c>
      <c r="Q72" s="85">
        <f t="shared" si="12"/>
        <v>5.0743258627980355E-3</v>
      </c>
      <c r="R72" s="84">
        <f t="shared" si="12"/>
        <v>5.9633848172222555E-4</v>
      </c>
      <c r="S72" s="85">
        <f t="shared" si="12"/>
        <v>2.5234079288133341E-3</v>
      </c>
      <c r="T72" s="84">
        <f t="shared" si="12"/>
        <v>1.0918222513374823E-4</v>
      </c>
      <c r="U72" s="85">
        <f t="shared" si="12"/>
        <v>2.7588018917498688E-3</v>
      </c>
      <c r="V72" s="84">
        <f t="shared" si="12"/>
        <v>4.4659275994325643E-4</v>
      </c>
      <c r="W72" s="85">
        <f t="shared" si="12"/>
        <v>9.7668172384324264E-5</v>
      </c>
      <c r="X72" s="84">
        <f t="shared" si="12"/>
        <v>3.4303177721645308E-4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5.3126114301754812E-3</v>
      </c>
      <c r="AC72" s="105">
        <f t="shared" si="12"/>
        <v>1.2701817234540577E-3</v>
      </c>
      <c r="AD72" s="18"/>
      <c r="AE72" s="18"/>
    </row>
    <row r="73" spans="1:31" s="8" customFormat="1" x14ac:dyDescent="0.2">
      <c r="A73" s="90" t="s">
        <v>18</v>
      </c>
      <c r="B73" s="84">
        <f>B9/B31</f>
        <v>4.7216699801192842E-2</v>
      </c>
      <c r="C73" s="85">
        <f t="shared" ref="C73:AC73" si="13">C9/C31</f>
        <v>0</v>
      </c>
      <c r="D73" s="84">
        <f t="shared" si="13"/>
        <v>6.0799344607642344E-2</v>
      </c>
      <c r="E73" s="85">
        <f t="shared" si="13"/>
        <v>1.2528902511157713E-2</v>
      </c>
      <c r="F73" s="84">
        <f t="shared" si="13"/>
        <v>9.801837844595862E-2</v>
      </c>
      <c r="G73" s="85">
        <f t="shared" si="13"/>
        <v>1.2874106890062123E-2</v>
      </c>
      <c r="H73" s="84">
        <f t="shared" si="13"/>
        <v>4.6342290287870527E-2</v>
      </c>
      <c r="I73" s="85">
        <f t="shared" si="13"/>
        <v>1.4779830178350922E-2</v>
      </c>
      <c r="J73" s="84">
        <f t="shared" si="13"/>
        <v>1.6179912486007936E-2</v>
      </c>
      <c r="K73" s="85">
        <f t="shared" si="13"/>
        <v>3.544216116370353E-2</v>
      </c>
      <c r="L73" s="84">
        <f t="shared" si="13"/>
        <v>2.0002332633543271E-2</v>
      </c>
      <c r="M73" s="85">
        <f t="shared" si="13"/>
        <v>3.9365162816679261E-2</v>
      </c>
      <c r="N73" s="84">
        <f t="shared" si="13"/>
        <v>3.0213406775292027E-2</v>
      </c>
      <c r="O73" s="85">
        <f t="shared" si="13"/>
        <v>4.0116506020478636E-2</v>
      </c>
      <c r="P73" s="84">
        <f t="shared" si="13"/>
        <v>3.0730141749130784E-2</v>
      </c>
      <c r="Q73" s="85">
        <f t="shared" si="13"/>
        <v>5.3280421559379371E-2</v>
      </c>
      <c r="R73" s="84">
        <f t="shared" si="13"/>
        <v>2.7471326058003856E-2</v>
      </c>
      <c r="S73" s="85">
        <f t="shared" si="13"/>
        <v>3.6323793080549838E-2</v>
      </c>
      <c r="T73" s="84">
        <f t="shared" si="13"/>
        <v>1.4412053717654767E-2</v>
      </c>
      <c r="U73" s="85">
        <f t="shared" si="13"/>
        <v>9.4587493431424072E-2</v>
      </c>
      <c r="V73" s="84">
        <f t="shared" si="13"/>
        <v>1.5394315136867546E-2</v>
      </c>
      <c r="W73" s="85">
        <f t="shared" si="13"/>
        <v>4.2583323159565374E-2</v>
      </c>
      <c r="X73" s="84">
        <f t="shared" si="13"/>
        <v>3.5612935416471765E-2</v>
      </c>
      <c r="Y73" s="85">
        <f t="shared" si="13"/>
        <v>5.6415215989684075E-2</v>
      </c>
      <c r="Z73" s="84">
        <f t="shared" si="13"/>
        <v>3.8712076145151694E-2</v>
      </c>
      <c r="AA73" s="84">
        <f t="shared" si="13"/>
        <v>2.3083950314285326E-2</v>
      </c>
      <c r="AB73" s="104">
        <f t="shared" si="13"/>
        <v>3.9731733037956435E-2</v>
      </c>
      <c r="AC73" s="105">
        <f t="shared" si="13"/>
        <v>2.7866037660507808E-2</v>
      </c>
      <c r="AD73" s="18"/>
      <c r="AE73" s="18"/>
    </row>
    <row r="74" spans="1:31" s="8" customFormat="1" x14ac:dyDescent="0.2">
      <c r="A74" s="89" t="s">
        <v>19</v>
      </c>
      <c r="B74" s="84">
        <f>B10/B31</f>
        <v>6.1630218687872766E-2</v>
      </c>
      <c r="C74" s="85">
        <f t="shared" ref="C74:AC74" si="14">C10/C31</f>
        <v>3.5750951144392779E-2</v>
      </c>
      <c r="D74" s="84">
        <f t="shared" si="14"/>
        <v>7.7418222248229862E-2</v>
      </c>
      <c r="E74" s="85">
        <f t="shared" si="14"/>
        <v>6.2859601010915742E-2</v>
      </c>
      <c r="F74" s="84">
        <f t="shared" si="14"/>
        <v>0.10308182784272051</v>
      </c>
      <c r="G74" s="85">
        <f t="shared" si="14"/>
        <v>3.7256632746531654E-2</v>
      </c>
      <c r="H74" s="84">
        <f t="shared" si="14"/>
        <v>6.5695797650457674E-2</v>
      </c>
      <c r="I74" s="85">
        <f t="shared" si="14"/>
        <v>3.7719756088246154E-2</v>
      </c>
      <c r="J74" s="84">
        <f t="shared" si="14"/>
        <v>2.1776737559784268E-2</v>
      </c>
      <c r="K74" s="85">
        <f t="shared" si="14"/>
        <v>7.4578619256522746E-2</v>
      </c>
      <c r="L74" s="84">
        <f t="shared" si="14"/>
        <v>3.92174014462328E-2</v>
      </c>
      <c r="M74" s="85">
        <f t="shared" si="14"/>
        <v>6.624387999868564E-2</v>
      </c>
      <c r="N74" s="84">
        <f t="shared" si="14"/>
        <v>5.4647329362764382E-2</v>
      </c>
      <c r="O74" s="85">
        <f t="shared" si="14"/>
        <v>7.1044650632075185E-2</v>
      </c>
      <c r="P74" s="84">
        <f t="shared" si="14"/>
        <v>6.8280288847285375E-2</v>
      </c>
      <c r="Q74" s="85">
        <f t="shared" si="14"/>
        <v>8.5970790098559027E-2</v>
      </c>
      <c r="R74" s="84">
        <f t="shared" si="14"/>
        <v>5.8918241994155886E-2</v>
      </c>
      <c r="S74" s="85">
        <f t="shared" si="14"/>
        <v>6.2089116143170198E-2</v>
      </c>
      <c r="T74" s="84">
        <f t="shared" si="14"/>
        <v>4.3672890053499287E-2</v>
      </c>
      <c r="U74" s="85">
        <f t="shared" si="14"/>
        <v>0.15606936416184972</v>
      </c>
      <c r="V74" s="84">
        <f t="shared" si="14"/>
        <v>3.289024326170336E-2</v>
      </c>
      <c r="W74" s="85">
        <f t="shared" si="14"/>
        <v>8.2871444268099129E-2</v>
      </c>
      <c r="X74" s="84">
        <f t="shared" si="14"/>
        <v>5.878317273209218E-2</v>
      </c>
      <c r="Y74" s="85">
        <f t="shared" si="14"/>
        <v>0.10109606705351386</v>
      </c>
      <c r="Z74" s="84">
        <f t="shared" si="14"/>
        <v>5.8209399167162404E-2</v>
      </c>
      <c r="AA74" s="84">
        <f t="shared" si="14"/>
        <v>4.8703999127363957E-2</v>
      </c>
      <c r="AB74" s="104">
        <f t="shared" si="14"/>
        <v>6.0477660857756299E-2</v>
      </c>
      <c r="AC74" s="105">
        <f t="shared" si="14"/>
        <v>5.8392231355614756E-2</v>
      </c>
      <c r="AD74" s="18"/>
      <c r="AE74" s="18"/>
    </row>
    <row r="75" spans="1:31" s="8" customFormat="1" x14ac:dyDescent="0.2">
      <c r="A75" s="90" t="s">
        <v>20</v>
      </c>
      <c r="B75" s="84">
        <f>B11/B31</f>
        <v>7.6043737574552683E-2</v>
      </c>
      <c r="C75" s="85">
        <f t="shared" ref="C75:AC75" si="15">C11/C31</f>
        <v>4.8090665700424744E-2</v>
      </c>
      <c r="D75" s="84">
        <f t="shared" si="15"/>
        <v>6.735326818421207E-2</v>
      </c>
      <c r="E75" s="85">
        <f t="shared" si="15"/>
        <v>6.3935043286551599E-2</v>
      </c>
      <c r="F75" s="84">
        <f t="shared" si="15"/>
        <v>9.3642557979621177E-2</v>
      </c>
      <c r="G75" s="85">
        <f t="shared" si="15"/>
        <v>4.3552120979964359E-2</v>
      </c>
      <c r="H75" s="84">
        <f t="shared" si="15"/>
        <v>6.8290022552068744E-2</v>
      </c>
      <c r="I75" s="85">
        <f t="shared" si="15"/>
        <v>5.3021526867210671E-2</v>
      </c>
      <c r="J75" s="84">
        <f t="shared" si="15"/>
        <v>3.3682710898544826E-2</v>
      </c>
      <c r="K75" s="85">
        <f t="shared" si="15"/>
        <v>0.12041099053336411</v>
      </c>
      <c r="L75" s="84">
        <f t="shared" si="15"/>
        <v>4.9306041520877072E-2</v>
      </c>
      <c r="M75" s="85">
        <f t="shared" si="15"/>
        <v>9.4568396148917294E-2</v>
      </c>
      <c r="N75" s="84">
        <f t="shared" si="15"/>
        <v>6.2787447937158278E-2</v>
      </c>
      <c r="O75" s="85">
        <f t="shared" si="15"/>
        <v>8.021799837852446E-2</v>
      </c>
      <c r="P75" s="84">
        <f t="shared" si="15"/>
        <v>7.3201390746188824E-2</v>
      </c>
      <c r="Q75" s="85">
        <f t="shared" si="15"/>
        <v>7.8099079465244123E-2</v>
      </c>
      <c r="R75" s="84">
        <f t="shared" si="15"/>
        <v>7.0447452640785571E-2</v>
      </c>
      <c r="S75" s="85">
        <f t="shared" si="15"/>
        <v>6.540938973371406E-2</v>
      </c>
      <c r="T75" s="84">
        <f t="shared" si="15"/>
        <v>6.9003166284528877E-2</v>
      </c>
      <c r="U75" s="85">
        <f t="shared" si="15"/>
        <v>0.12834997372569626</v>
      </c>
      <c r="V75" s="84">
        <f t="shared" si="15"/>
        <v>4.0692481479535546E-2</v>
      </c>
      <c r="W75" s="85">
        <f t="shared" si="15"/>
        <v>7.2787205469417651E-2</v>
      </c>
      <c r="X75" s="84">
        <f t="shared" si="15"/>
        <v>7.6652009854367417E-2</v>
      </c>
      <c r="Y75" s="85">
        <f t="shared" si="15"/>
        <v>0.11096067053513863</v>
      </c>
      <c r="Z75" s="84">
        <f t="shared" si="15"/>
        <v>6.2314098750743604E-2</v>
      </c>
      <c r="AA75" s="84">
        <f t="shared" si="15"/>
        <v>5.4403403280566122E-2</v>
      </c>
      <c r="AB75" s="104">
        <f t="shared" si="15"/>
        <v>6.6860001972551195E-2</v>
      </c>
      <c r="AC75" s="105">
        <f t="shared" si="15"/>
        <v>6.5880218821126851E-2</v>
      </c>
      <c r="AD75" s="18"/>
      <c r="AE75" s="18"/>
    </row>
    <row r="76" spans="1:31" s="8" customFormat="1" x14ac:dyDescent="0.2">
      <c r="A76" s="89" t="s">
        <v>21</v>
      </c>
      <c r="B76" s="84">
        <f>B12/B31</f>
        <v>8.117958913187541E-2</v>
      </c>
      <c r="C76" s="85">
        <f t="shared" ref="C76:AC76" si="16">C12/C31</f>
        <v>4.9197817903657626E-2</v>
      </c>
      <c r="D76" s="84">
        <f t="shared" si="16"/>
        <v>6.0389724384106738E-2</v>
      </c>
      <c r="E76" s="85">
        <f t="shared" si="16"/>
        <v>5.9633274184008177E-2</v>
      </c>
      <c r="F76" s="84">
        <f t="shared" si="16"/>
        <v>8.5140963930737015E-2</v>
      </c>
      <c r="G76" s="85">
        <f t="shared" si="16"/>
        <v>3.9355128824342556E-2</v>
      </c>
      <c r="H76" s="84">
        <f t="shared" si="16"/>
        <v>7.1061126424244211E-2</v>
      </c>
      <c r="I76" s="85">
        <f t="shared" si="16"/>
        <v>5.1659389202194698E-2</v>
      </c>
      <c r="J76" s="84">
        <f t="shared" si="16"/>
        <v>3.2054543604355348E-2</v>
      </c>
      <c r="K76" s="85">
        <f t="shared" si="16"/>
        <v>0.12052643731239898</v>
      </c>
      <c r="L76" s="84">
        <f t="shared" si="16"/>
        <v>4.265803592255657E-2</v>
      </c>
      <c r="M76" s="85">
        <f t="shared" si="16"/>
        <v>0.10077875989879408</v>
      </c>
      <c r="N76" s="84">
        <f t="shared" si="16"/>
        <v>5.7116498663663869E-2</v>
      </c>
      <c r="O76" s="85">
        <f t="shared" si="16"/>
        <v>7.8281235924691467E-2</v>
      </c>
      <c r="P76" s="84">
        <f t="shared" si="16"/>
        <v>6.4134795399839531E-2</v>
      </c>
      <c r="Q76" s="85">
        <f t="shared" si="16"/>
        <v>6.1477409491591584E-2</v>
      </c>
      <c r="R76" s="84">
        <f t="shared" si="16"/>
        <v>6.6849543801061478E-2</v>
      </c>
      <c r="S76" s="85">
        <f t="shared" si="16"/>
        <v>5.3788432166810549E-2</v>
      </c>
      <c r="T76" s="84">
        <f t="shared" si="16"/>
        <v>4.4327983404301781E-2</v>
      </c>
      <c r="U76" s="85">
        <f t="shared" si="16"/>
        <v>0.11022070415133998</v>
      </c>
      <c r="V76" s="84">
        <f t="shared" si="16"/>
        <v>3.6252824042452579E-2</v>
      </c>
      <c r="W76" s="85">
        <f t="shared" si="16"/>
        <v>7.2640703210841165E-2</v>
      </c>
      <c r="X76" s="84">
        <f t="shared" si="16"/>
        <v>5.9344497458446381E-2</v>
      </c>
      <c r="Y76" s="85">
        <f t="shared" si="16"/>
        <v>9.426176660219214E-2</v>
      </c>
      <c r="Z76" s="84">
        <f t="shared" si="16"/>
        <v>6.2581796549672816E-2</v>
      </c>
      <c r="AA76" s="84">
        <f t="shared" si="16"/>
        <v>5.0776509728528381E-2</v>
      </c>
      <c r="AB76" s="104">
        <f t="shared" si="16"/>
        <v>6.2619016910833103E-2</v>
      </c>
      <c r="AC76" s="105">
        <f t="shared" si="16"/>
        <v>6.2024038379263333E-2</v>
      </c>
      <c r="AD76" s="18"/>
      <c r="AE76" s="18"/>
    </row>
    <row r="77" spans="1:31" s="8" customFormat="1" x14ac:dyDescent="0.2">
      <c r="A77" s="90" t="s">
        <v>22</v>
      </c>
      <c r="B77" s="84">
        <f>B13/B31</f>
        <v>8.0564233645744582E-2</v>
      </c>
      <c r="C77" s="85">
        <f t="shared" ref="C77:AC77" si="17">C13/C31</f>
        <v>5.7209573847051956E-2</v>
      </c>
      <c r="D77" s="84">
        <f t="shared" si="17"/>
        <v>7.2561296740593362E-2</v>
      </c>
      <c r="E77" s="85">
        <f t="shared" si="17"/>
        <v>4.8986395655213205E-2</v>
      </c>
      <c r="F77" s="84">
        <f t="shared" si="17"/>
        <v>9.5747119251526333E-2</v>
      </c>
      <c r="G77" s="85">
        <f t="shared" si="17"/>
        <v>2.8945922089169428E-2</v>
      </c>
      <c r="H77" s="84">
        <f t="shared" si="17"/>
        <v>8.4489188272924245E-2</v>
      </c>
      <c r="I77" s="85">
        <f t="shared" si="17"/>
        <v>5.2919684798798265E-2</v>
      </c>
      <c r="J77" s="84">
        <f t="shared" si="17"/>
        <v>4.3146433296021164E-2</v>
      </c>
      <c r="K77" s="85">
        <f t="shared" si="17"/>
        <v>0.13945970907411684</v>
      </c>
      <c r="L77" s="84">
        <f t="shared" si="17"/>
        <v>3.7876137158852345E-2</v>
      </c>
      <c r="M77" s="85">
        <f t="shared" si="17"/>
        <v>0.13068051128708968</v>
      </c>
      <c r="N77" s="84">
        <f t="shared" si="17"/>
        <v>5.571911164172625E-2</v>
      </c>
      <c r="O77" s="85">
        <f t="shared" si="17"/>
        <v>9.6357685493799361E-2</v>
      </c>
      <c r="P77" s="84">
        <f t="shared" si="17"/>
        <v>6.6354640278149232E-2</v>
      </c>
      <c r="Q77" s="85">
        <f t="shared" si="17"/>
        <v>5.6890999577139514E-2</v>
      </c>
      <c r="R77" s="84">
        <f t="shared" si="17"/>
        <v>7.2693660921939296E-2</v>
      </c>
      <c r="S77" s="85">
        <f t="shared" si="17"/>
        <v>5.8879518338977796E-2</v>
      </c>
      <c r="T77" s="84">
        <f t="shared" si="17"/>
        <v>4.5638170105906761E-2</v>
      </c>
      <c r="U77" s="85">
        <f t="shared" si="17"/>
        <v>7.3305307409353648E-2</v>
      </c>
      <c r="V77" s="84">
        <f t="shared" si="17"/>
        <v>3.4466453002679559E-2</v>
      </c>
      <c r="W77" s="85">
        <f t="shared" si="17"/>
        <v>0.1036747649859602</v>
      </c>
      <c r="X77" s="84">
        <f t="shared" si="17"/>
        <v>5.7099198553029591E-2</v>
      </c>
      <c r="Y77" s="85">
        <f t="shared" si="17"/>
        <v>7.4983881366860086E-2</v>
      </c>
      <c r="Z77" s="84">
        <f t="shared" si="17"/>
        <v>6.2923854848304581E-2</v>
      </c>
      <c r="AA77" s="84">
        <f t="shared" si="17"/>
        <v>5.2644496257209475E-2</v>
      </c>
      <c r="AB77" s="104">
        <f t="shared" si="17"/>
        <v>6.5873726376802805E-2</v>
      </c>
      <c r="AC77" s="105">
        <f t="shared" si="17"/>
        <v>6.7479354793319762E-2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5.4364290447789454E-2</v>
      </c>
      <c r="C78" s="85">
        <f t="shared" ref="C78:AC78" si="18">C14/C31</f>
        <v>5.890049721198945E-2</v>
      </c>
      <c r="D78" s="84">
        <f t="shared" si="18"/>
        <v>5.5766867575633448E-2</v>
      </c>
      <c r="E78" s="85">
        <f t="shared" si="18"/>
        <v>4.0813034360380709E-2</v>
      </c>
      <c r="F78" s="84">
        <f t="shared" si="18"/>
        <v>6.7971077910441546E-2</v>
      </c>
      <c r="G78" s="85">
        <f t="shared" si="18"/>
        <v>2.6580950318938094E-2</v>
      </c>
      <c r="H78" s="84">
        <f t="shared" si="18"/>
        <v>6.4089147001164457E-2</v>
      </c>
      <c r="I78" s="85">
        <f t="shared" si="18"/>
        <v>4.3524753987753489E-2</v>
      </c>
      <c r="J78" s="84">
        <f t="shared" si="18"/>
        <v>4.0907703266510637E-2</v>
      </c>
      <c r="K78" s="85">
        <f t="shared" si="18"/>
        <v>9.9976910644193021E-2</v>
      </c>
      <c r="L78" s="84">
        <f t="shared" si="18"/>
        <v>2.7787497084208072E-2</v>
      </c>
      <c r="M78" s="85">
        <f t="shared" si="18"/>
        <v>9.0953898728354091E-2</v>
      </c>
      <c r="N78" s="84">
        <f t="shared" si="18"/>
        <v>4.5950969352453568E-2</v>
      </c>
      <c r="O78" s="85">
        <f t="shared" si="18"/>
        <v>6.2036453172386874E-2</v>
      </c>
      <c r="P78" s="84">
        <f t="shared" si="18"/>
        <v>5.3383257555496125E-2</v>
      </c>
      <c r="Q78" s="85">
        <f t="shared" si="18"/>
        <v>4.2253521126760563E-2</v>
      </c>
      <c r="R78" s="84">
        <f t="shared" si="18"/>
        <v>5.3889120798298447E-2</v>
      </c>
      <c r="S78" s="85">
        <f t="shared" si="18"/>
        <v>4.9427806184562939E-2</v>
      </c>
      <c r="T78" s="84">
        <f t="shared" si="18"/>
        <v>3.5702587618735668E-2</v>
      </c>
      <c r="U78" s="85">
        <f t="shared" si="18"/>
        <v>5.5701523909616392E-2</v>
      </c>
      <c r="V78" s="84">
        <f t="shared" si="18"/>
        <v>3.2785162612304942E-2</v>
      </c>
      <c r="W78" s="85">
        <f t="shared" si="18"/>
        <v>8.1430838725430346E-2</v>
      </c>
      <c r="X78" s="84">
        <f t="shared" si="18"/>
        <v>4.9084728848972463E-2</v>
      </c>
      <c r="Y78" s="85">
        <f t="shared" si="18"/>
        <v>5.4352030947775631E-2</v>
      </c>
      <c r="Z78" s="84">
        <f t="shared" si="18"/>
        <v>5.4312908982748362E-2</v>
      </c>
      <c r="AA78" s="84">
        <f t="shared" si="18"/>
        <v>5.3053544402176134E-2</v>
      </c>
      <c r="AB78" s="104">
        <f t="shared" si="18"/>
        <v>5.1419098847574903E-2</v>
      </c>
      <c r="AC78" s="105">
        <f t="shared" si="18"/>
        <v>5.4174771681032269E-2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5.0080469563570956E-2</v>
      </c>
      <c r="C79" s="85">
        <f t="shared" ref="C79:AC79" si="19">C15/C31</f>
        <v>5.5639430722467138E-2</v>
      </c>
      <c r="D79" s="84">
        <f t="shared" si="19"/>
        <v>5.3718766457955411E-2</v>
      </c>
      <c r="E79" s="85">
        <f t="shared" si="19"/>
        <v>4.4146905414851854E-2</v>
      </c>
      <c r="F79" s="84">
        <f t="shared" si="19"/>
        <v>5.3905940697214064E-2</v>
      </c>
      <c r="G79" s="85">
        <f t="shared" si="19"/>
        <v>2.628116516496511E-2</v>
      </c>
      <c r="H79" s="84">
        <f t="shared" si="19"/>
        <v>5.7515145261854576E-2</v>
      </c>
      <c r="I79" s="85">
        <f t="shared" si="19"/>
        <v>4.436495105215587E-2</v>
      </c>
      <c r="J79" s="84">
        <f t="shared" si="19"/>
        <v>4.0907703266510637E-2</v>
      </c>
      <c r="K79" s="85">
        <f t="shared" si="19"/>
        <v>5.2528284460863543E-2</v>
      </c>
      <c r="L79" s="84">
        <f t="shared" si="19"/>
        <v>3.2744343363657571E-2</v>
      </c>
      <c r="M79" s="85">
        <f t="shared" si="19"/>
        <v>7.820458055400388E-2</v>
      </c>
      <c r="N79" s="84">
        <f t="shared" si="19"/>
        <v>4.2911991751346509E-2</v>
      </c>
      <c r="O79" s="85">
        <f t="shared" si="19"/>
        <v>5.3884034471368948E-2</v>
      </c>
      <c r="P79" s="84">
        <f t="shared" si="19"/>
        <v>4.80342337523402E-2</v>
      </c>
      <c r="Q79" s="85">
        <f t="shared" si="19"/>
        <v>4.3196825293562766E-2</v>
      </c>
      <c r="R79" s="84">
        <f t="shared" si="19"/>
        <v>5.1126085832985467E-2</v>
      </c>
      <c r="S79" s="85">
        <f t="shared" si="19"/>
        <v>4.3384908249773112E-2</v>
      </c>
      <c r="T79" s="84">
        <f t="shared" si="19"/>
        <v>5.3390108090402885E-2</v>
      </c>
      <c r="U79" s="85">
        <f t="shared" si="19"/>
        <v>4.2038885969521808E-2</v>
      </c>
      <c r="V79" s="84">
        <f t="shared" si="19"/>
        <v>3.4282561866232332E-2</v>
      </c>
      <c r="W79" s="85">
        <f t="shared" si="19"/>
        <v>5.6696374069100233E-2</v>
      </c>
      <c r="X79" s="84">
        <f t="shared" si="19"/>
        <v>4.4905978108335673E-2</v>
      </c>
      <c r="Y79" s="85">
        <f t="shared" si="19"/>
        <v>3.6621534493874917E-2</v>
      </c>
      <c r="Z79" s="84">
        <f t="shared" si="19"/>
        <v>5.2156454491374182E-2</v>
      </c>
      <c r="AA79" s="84">
        <f t="shared" si="19"/>
        <v>5.0108397758416162E-2</v>
      </c>
      <c r="AB79" s="104">
        <f t="shared" si="19"/>
        <v>4.802403477759485E-2</v>
      </c>
      <c r="AC79" s="105">
        <f t="shared" si="19"/>
        <v>4.8002601210475573E-2</v>
      </c>
      <c r="AD79" s="18"/>
      <c r="AE79" s="18"/>
    </row>
    <row r="80" spans="1:31" s="8" customFormat="1" x14ac:dyDescent="0.2">
      <c r="A80" s="89" t="s">
        <v>25</v>
      </c>
      <c r="B80" s="84">
        <f>B16/B31</f>
        <v>4.6625011833759347E-2</v>
      </c>
      <c r="C80" s="85">
        <f t="shared" ref="C80:AC80" si="20">C16/C31</f>
        <v>5.9605048614046745E-2</v>
      </c>
      <c r="D80" s="84">
        <f t="shared" si="20"/>
        <v>5.1787699689858975E-2</v>
      </c>
      <c r="E80" s="85">
        <f t="shared" si="20"/>
        <v>4.9147711996558582E-2</v>
      </c>
      <c r="F80" s="84">
        <f t="shared" si="20"/>
        <v>4.3883228105269741E-2</v>
      </c>
      <c r="G80" s="85">
        <f t="shared" si="20"/>
        <v>3.4541911629998499E-2</v>
      </c>
      <c r="H80" s="84">
        <f t="shared" si="20"/>
        <v>5.3299529796736585E-2</v>
      </c>
      <c r="I80" s="85">
        <f t="shared" si="20"/>
        <v>4.9495245248430998E-2</v>
      </c>
      <c r="J80" s="84">
        <f t="shared" si="20"/>
        <v>4.5283402869644857E-2</v>
      </c>
      <c r="K80" s="85">
        <f t="shared" si="20"/>
        <v>4.4447009928422994E-2</v>
      </c>
      <c r="L80" s="84">
        <f t="shared" si="20"/>
        <v>4.0500349895031491E-2</v>
      </c>
      <c r="M80" s="85">
        <f t="shared" si="20"/>
        <v>5.9376334899615552E-2</v>
      </c>
      <c r="N80" s="84">
        <f t="shared" si="20"/>
        <v>4.4092308944633625E-2</v>
      </c>
      <c r="O80" s="85">
        <f t="shared" si="20"/>
        <v>4.5221151247635351E-2</v>
      </c>
      <c r="P80" s="84">
        <f t="shared" si="20"/>
        <v>4.7205135062851032E-2</v>
      </c>
      <c r="Q80" s="85">
        <f t="shared" si="20"/>
        <v>3.9651302735582081E-2</v>
      </c>
      <c r="R80" s="84">
        <f t="shared" si="20"/>
        <v>5.0489991452481765E-2</v>
      </c>
      <c r="S80" s="85">
        <f t="shared" si="20"/>
        <v>4.0927905792770655E-2</v>
      </c>
      <c r="T80" s="84">
        <f t="shared" si="20"/>
        <v>4.8913636859919202E-2</v>
      </c>
      <c r="U80" s="85">
        <f t="shared" si="20"/>
        <v>4.1250656857593271E-2</v>
      </c>
      <c r="V80" s="84">
        <f t="shared" si="20"/>
        <v>4.2163610571113327E-2</v>
      </c>
      <c r="W80" s="85">
        <f t="shared" si="20"/>
        <v>4.9786350872909294E-2</v>
      </c>
      <c r="X80" s="84">
        <f t="shared" si="20"/>
        <v>4.9895531231484082E-2</v>
      </c>
      <c r="Y80" s="85">
        <f t="shared" si="20"/>
        <v>3.5912314635718888E-2</v>
      </c>
      <c r="Z80" s="84">
        <f t="shared" si="20"/>
        <v>5.2453896490184414E-2</v>
      </c>
      <c r="AA80" s="84">
        <f t="shared" si="20"/>
        <v>5.6312294623743882E-2</v>
      </c>
      <c r="AB80" s="104">
        <f t="shared" si="20"/>
        <v>4.7694011789786737E-2</v>
      </c>
      <c r="AC80" s="105">
        <f t="shared" si="20"/>
        <v>4.7820060124470203E-2</v>
      </c>
      <c r="AD80" s="18"/>
      <c r="AE80" s="18"/>
    </row>
    <row r="81" spans="1:31" s="8" customFormat="1" x14ac:dyDescent="0.2">
      <c r="A81" s="90" t="s">
        <v>26</v>
      </c>
      <c r="B81" s="84">
        <f>B17/B31</f>
        <v>4.6648679352456687E-2</v>
      </c>
      <c r="C81" s="85">
        <f t="shared" ref="C81:AC81" si="21">C17/C31</f>
        <v>5.5095919640880085E-2</v>
      </c>
      <c r="D81" s="84">
        <f t="shared" si="21"/>
        <v>4.8101117678038506E-2</v>
      </c>
      <c r="E81" s="85">
        <f t="shared" si="21"/>
        <v>4.5168575576705922E-2</v>
      </c>
      <c r="F81" s="84">
        <f t="shared" si="21"/>
        <v>3.9757454522723008E-2</v>
      </c>
      <c r="G81" s="85">
        <f t="shared" si="21"/>
        <v>3.6806955015572171E-2</v>
      </c>
      <c r="H81" s="84">
        <f t="shared" si="21"/>
        <v>5.0351546953996726E-2</v>
      </c>
      <c r="I81" s="85">
        <f t="shared" si="21"/>
        <v>4.8909653355059639E-2</v>
      </c>
      <c r="J81" s="84">
        <f t="shared" si="21"/>
        <v>3.8465452325226419E-2</v>
      </c>
      <c r="K81" s="85">
        <f t="shared" si="21"/>
        <v>4.4677903486492726E-2</v>
      </c>
      <c r="L81" s="84">
        <f t="shared" si="21"/>
        <v>3.9975507347795661E-2</v>
      </c>
      <c r="M81" s="85">
        <f t="shared" si="21"/>
        <v>4.5936976308612362E-2</v>
      </c>
      <c r="N81" s="84">
        <f t="shared" si="21"/>
        <v>4.3617468694460648E-2</v>
      </c>
      <c r="O81" s="85">
        <f t="shared" si="21"/>
        <v>4.5521424496291624E-2</v>
      </c>
      <c r="P81" s="84">
        <f t="shared" si="21"/>
        <v>4.4022465899973252E-2</v>
      </c>
      <c r="Q81" s="85">
        <f t="shared" si="21"/>
        <v>4.153791106918648E-2</v>
      </c>
      <c r="R81" s="84">
        <f t="shared" si="21"/>
        <v>4.9853897071978057E-2</v>
      </c>
      <c r="S81" s="85">
        <f t="shared" si="21"/>
        <v>4.1060716736392409E-2</v>
      </c>
      <c r="T81" s="84">
        <f t="shared" si="21"/>
        <v>3.4283218691996943E-2</v>
      </c>
      <c r="U81" s="85">
        <f t="shared" si="21"/>
        <v>4.3221229637414607E-2</v>
      </c>
      <c r="V81" s="84">
        <f t="shared" si="21"/>
        <v>4.1112804077129195E-2</v>
      </c>
      <c r="W81" s="85">
        <f t="shared" si="21"/>
        <v>4.9127090709315105E-2</v>
      </c>
      <c r="X81" s="84">
        <f t="shared" si="21"/>
        <v>4.2567125081859856E-2</v>
      </c>
      <c r="Y81" s="85">
        <f t="shared" si="21"/>
        <v>3.5718891038039977E-2</v>
      </c>
      <c r="Z81" s="84">
        <f t="shared" si="21"/>
        <v>5.6484235574063055E-2</v>
      </c>
      <c r="AA81" s="84">
        <f t="shared" si="21"/>
        <v>5.6285024747412774E-2</v>
      </c>
      <c r="AB81" s="104">
        <f t="shared" si="21"/>
        <v>4.6045793534584135E-2</v>
      </c>
      <c r="AC81" s="105">
        <f t="shared" si="21"/>
        <v>4.6778054758522862E-2</v>
      </c>
      <c r="AD81" s="18"/>
      <c r="AE81" s="18"/>
    </row>
    <row r="82" spans="1:31" s="8" customFormat="1" x14ac:dyDescent="0.2">
      <c r="A82" s="89" t="s">
        <v>27</v>
      </c>
      <c r="B82" s="84">
        <f>B18/B31</f>
        <v>4.5157625674524283E-2</v>
      </c>
      <c r="C82" s="85">
        <f t="shared" ref="C82:AC82" si="22">C18/C31</f>
        <v>5.5156309761056427E-2</v>
      </c>
      <c r="D82" s="84">
        <f t="shared" si="22"/>
        <v>4.8569255076364913E-2</v>
      </c>
      <c r="E82" s="85">
        <f t="shared" si="22"/>
        <v>4.5276119804269509E-2</v>
      </c>
      <c r="F82" s="84">
        <f t="shared" si="22"/>
        <v>3.7611218770186076E-2</v>
      </c>
      <c r="G82" s="85">
        <f t="shared" si="22"/>
        <v>4.0687507286444713E-2</v>
      </c>
      <c r="H82" s="84">
        <f t="shared" si="22"/>
        <v>5.0631605324057014E-2</v>
      </c>
      <c r="I82" s="85">
        <f t="shared" si="22"/>
        <v>5.0551856708209747E-2</v>
      </c>
      <c r="J82" s="84">
        <f t="shared" si="22"/>
        <v>4.5283402869644857E-2</v>
      </c>
      <c r="K82" s="85">
        <f t="shared" si="22"/>
        <v>3.7866543523435693E-2</v>
      </c>
      <c r="L82" s="84">
        <f t="shared" si="22"/>
        <v>4.8606251457895967E-2</v>
      </c>
      <c r="M82" s="85">
        <f t="shared" si="22"/>
        <v>4.6101271645910692E-2</v>
      </c>
      <c r="N82" s="84">
        <f t="shared" si="22"/>
        <v>4.8677909074875521E-2</v>
      </c>
      <c r="O82" s="85">
        <f t="shared" si="22"/>
        <v>4.0476833918866167E-2</v>
      </c>
      <c r="P82" s="84">
        <f t="shared" si="22"/>
        <v>5.4025140411874832E-2</v>
      </c>
      <c r="Q82" s="85">
        <f t="shared" si="22"/>
        <v>4.2611326155547607E-2</v>
      </c>
      <c r="R82" s="84">
        <f t="shared" si="22"/>
        <v>5.3610829506828078E-2</v>
      </c>
      <c r="S82" s="85">
        <f t="shared" si="22"/>
        <v>4.4624477056909487E-2</v>
      </c>
      <c r="T82" s="84">
        <f t="shared" si="22"/>
        <v>4.7385085708046733E-2</v>
      </c>
      <c r="U82" s="85">
        <f t="shared" si="22"/>
        <v>3.7966368891224379E-2</v>
      </c>
      <c r="V82" s="84">
        <f t="shared" si="22"/>
        <v>4.8836231807912571E-2</v>
      </c>
      <c r="W82" s="85">
        <f t="shared" si="22"/>
        <v>4.7710902209742403E-2</v>
      </c>
      <c r="X82" s="84">
        <f t="shared" si="22"/>
        <v>5.129884304736957E-2</v>
      </c>
      <c r="Y82" s="85">
        <f t="shared" si="22"/>
        <v>3.2430689877498385E-2</v>
      </c>
      <c r="Z82" s="84">
        <f t="shared" si="22"/>
        <v>5.6781677572873293E-2</v>
      </c>
      <c r="AA82" s="84">
        <f t="shared" si="22"/>
        <v>5.7225835480836096E-2</v>
      </c>
      <c r="AB82" s="104">
        <f t="shared" si="22"/>
        <v>4.9600179046954303E-2</v>
      </c>
      <c r="AC82" s="105">
        <f t="shared" si="22"/>
        <v>4.6951088496298789E-2</v>
      </c>
      <c r="AD82" s="18"/>
      <c r="AE82" s="18"/>
    </row>
    <row r="83" spans="1:31" s="8" customFormat="1" x14ac:dyDescent="0.2">
      <c r="A83" s="90" t="s">
        <v>28</v>
      </c>
      <c r="B83" s="84">
        <f>B19/B31</f>
        <v>4.7595380100350276E-2</v>
      </c>
      <c r="C83" s="85">
        <f t="shared" ref="C83:AC83" si="23">C19/C31</f>
        <v>6.681160295508988E-2</v>
      </c>
      <c r="D83" s="84">
        <f t="shared" si="23"/>
        <v>6.2086722453039971E-2</v>
      </c>
      <c r="E83" s="85">
        <f t="shared" si="23"/>
        <v>5.5761681991719096E-2</v>
      </c>
      <c r="F83" s="84">
        <f t="shared" si="23"/>
        <v>3.8257173219978749E-2</v>
      </c>
      <c r="G83" s="85">
        <f t="shared" si="23"/>
        <v>6.3554452642273038E-2</v>
      </c>
      <c r="H83" s="84">
        <f t="shared" si="23"/>
        <v>5.6439131524254532E-2</v>
      </c>
      <c r="I83" s="85">
        <f t="shared" si="23"/>
        <v>6.3880437411683838E-2</v>
      </c>
      <c r="J83" s="84">
        <f t="shared" si="23"/>
        <v>6.2175638546860687E-2</v>
      </c>
      <c r="K83" s="85">
        <f t="shared" si="23"/>
        <v>3.3710459478180556E-2</v>
      </c>
      <c r="L83" s="84">
        <f t="shared" si="23"/>
        <v>7.1990902729181253E-2</v>
      </c>
      <c r="M83" s="85">
        <f t="shared" si="23"/>
        <v>4.5904117241152696E-2</v>
      </c>
      <c r="N83" s="84">
        <f t="shared" si="23"/>
        <v>6.3615026658888338E-2</v>
      </c>
      <c r="O83" s="85">
        <f t="shared" si="23"/>
        <v>4.8028706122571541E-2</v>
      </c>
      <c r="P83" s="84">
        <f t="shared" si="23"/>
        <v>6.8226798609253805E-2</v>
      </c>
      <c r="Q83" s="85">
        <f t="shared" si="23"/>
        <v>4.5538821845623391E-2</v>
      </c>
      <c r="R83" s="84">
        <f t="shared" si="23"/>
        <v>5.8759218399029957E-2</v>
      </c>
      <c r="S83" s="85">
        <f t="shared" si="23"/>
        <v>5.7639949531841421E-2</v>
      </c>
      <c r="T83" s="84">
        <f t="shared" si="23"/>
        <v>7.5990828693088763E-2</v>
      </c>
      <c r="U83" s="85">
        <f t="shared" si="23"/>
        <v>3.0084077771939045E-2</v>
      </c>
      <c r="V83" s="84">
        <f t="shared" si="23"/>
        <v>6.8486313245415861E-2</v>
      </c>
      <c r="W83" s="85">
        <f t="shared" si="23"/>
        <v>4.9029422536930781E-2</v>
      </c>
      <c r="X83" s="84">
        <f t="shared" si="23"/>
        <v>6.9230049583684158E-2</v>
      </c>
      <c r="Y83" s="85">
        <f t="shared" si="23"/>
        <v>3.7911025145067695E-2</v>
      </c>
      <c r="Z83" s="84">
        <f t="shared" si="23"/>
        <v>6.4306960142772165E-2</v>
      </c>
      <c r="AA83" s="84">
        <f t="shared" si="23"/>
        <v>6.1043618167191609E-2</v>
      </c>
      <c r="AB83" s="104">
        <f t="shared" si="23"/>
        <v>6.0428347077968882E-2</v>
      </c>
      <c r="AC83" s="105">
        <f t="shared" si="23"/>
        <v>5.5872784074811423E-2</v>
      </c>
      <c r="AD83" s="18"/>
      <c r="AE83" s="18"/>
    </row>
    <row r="84" spans="1:31" s="8" customFormat="1" x14ac:dyDescent="0.2">
      <c r="A84" s="89" t="s">
        <v>29</v>
      </c>
      <c r="B84" s="84">
        <f>B20/B31</f>
        <v>6.193789643093818E-2</v>
      </c>
      <c r="C84" s="85">
        <f t="shared" ref="C84:AC84" si="24">C20/C31</f>
        <v>8.8994907099865128E-2</v>
      </c>
      <c r="D84" s="84">
        <f t="shared" si="24"/>
        <v>9.6553338404821817E-2</v>
      </c>
      <c r="E84" s="85">
        <f t="shared" si="24"/>
        <v>7.4420605474001186E-2</v>
      </c>
      <c r="F84" s="84">
        <f t="shared" si="24"/>
        <v>5.2572357316996936E-2</v>
      </c>
      <c r="G84" s="85">
        <f t="shared" si="24"/>
        <v>0.10815582166114285</v>
      </c>
      <c r="H84" s="84">
        <f t="shared" si="24"/>
        <v>6.498828176820011E-2</v>
      </c>
      <c r="I84" s="85">
        <f t="shared" si="24"/>
        <v>8.8755362621414841E-2</v>
      </c>
      <c r="J84" s="84">
        <f t="shared" si="24"/>
        <v>0.11305586649028188</v>
      </c>
      <c r="K84" s="85">
        <f t="shared" si="24"/>
        <v>3.3710459478180556E-2</v>
      </c>
      <c r="L84" s="84">
        <f t="shared" si="24"/>
        <v>9.4121763470958714E-2</v>
      </c>
      <c r="M84" s="85">
        <f t="shared" si="24"/>
        <v>4.3242532776919793E-2</v>
      </c>
      <c r="N84" s="84">
        <f t="shared" si="24"/>
        <v>9.0708054647329367E-2</v>
      </c>
      <c r="O84" s="85">
        <f t="shared" si="24"/>
        <v>6.017475903071795E-2</v>
      </c>
      <c r="P84" s="84">
        <f t="shared" si="24"/>
        <v>0.10061513773736293</v>
      </c>
      <c r="Q84" s="85">
        <f t="shared" si="24"/>
        <v>5.9102885209641222E-2</v>
      </c>
      <c r="R84" s="84">
        <f t="shared" si="24"/>
        <v>8.9391138410161608E-2</v>
      </c>
      <c r="S84" s="85">
        <f t="shared" si="24"/>
        <v>7.729596918786108E-2</v>
      </c>
      <c r="T84" s="84">
        <f t="shared" si="24"/>
        <v>0.15776831531826618</v>
      </c>
      <c r="U84" s="85">
        <f t="shared" si="24"/>
        <v>2.7982133473462952E-2</v>
      </c>
      <c r="V84" s="84">
        <f t="shared" si="24"/>
        <v>0.12325960174433878</v>
      </c>
      <c r="W84" s="85">
        <f t="shared" si="24"/>
        <v>6.2800634843120498E-2</v>
      </c>
      <c r="X84" s="84">
        <f t="shared" si="24"/>
        <v>0.10621511210902174</v>
      </c>
      <c r="Y84" s="85">
        <f t="shared" si="24"/>
        <v>4.6937459703417152E-2</v>
      </c>
      <c r="Z84" s="84">
        <f t="shared" si="24"/>
        <v>7.7290303390838783E-2</v>
      </c>
      <c r="AA84" s="84">
        <f t="shared" si="24"/>
        <v>7.9368975061698099E-2</v>
      </c>
      <c r="AB84" s="104">
        <f t="shared" si="24"/>
        <v>8.5773733204864616E-2</v>
      </c>
      <c r="AC84" s="105">
        <f t="shared" si="24"/>
        <v>7.5165095102004337E-2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7.4742024046198993E-2</v>
      </c>
      <c r="C85" s="85">
        <f t="shared" ref="C85:AC85" si="25">C21/C31</f>
        <v>0.10525997946735914</v>
      </c>
      <c r="D85" s="84">
        <f t="shared" si="25"/>
        <v>7.8471531394464278E-2</v>
      </c>
      <c r="E85" s="85">
        <f t="shared" si="25"/>
        <v>9.4047427004355547E-2</v>
      </c>
      <c r="F85" s="84">
        <f t="shared" si="25"/>
        <v>5.0634493967618925E-2</v>
      </c>
      <c r="G85" s="85">
        <f t="shared" si="25"/>
        <v>0.14444648002265043</v>
      </c>
      <c r="H85" s="84">
        <f t="shared" si="25"/>
        <v>7.3625871497427886E-2</v>
      </c>
      <c r="I85" s="85">
        <f t="shared" si="25"/>
        <v>0.1071760467455094</v>
      </c>
      <c r="J85" s="84">
        <f t="shared" si="25"/>
        <v>0.14317696143278721</v>
      </c>
      <c r="K85" s="85">
        <f t="shared" si="25"/>
        <v>3.9021011313784347E-2</v>
      </c>
      <c r="L85" s="84">
        <f t="shared" si="25"/>
        <v>0.10109050618147888</v>
      </c>
      <c r="M85" s="85">
        <f t="shared" si="25"/>
        <v>4.5674103768935034E-2</v>
      </c>
      <c r="N85" s="84">
        <f t="shared" si="25"/>
        <v>9.5754928163453587E-2</v>
      </c>
      <c r="O85" s="85">
        <f t="shared" si="25"/>
        <v>6.6435456265201337E-2</v>
      </c>
      <c r="P85" s="84">
        <f t="shared" si="25"/>
        <v>0.1010430596416154</v>
      </c>
      <c r="Q85" s="85">
        <f t="shared" si="25"/>
        <v>7.6212471131639717E-2</v>
      </c>
      <c r="R85" s="84">
        <f t="shared" si="25"/>
        <v>9.3167948794402364E-2</v>
      </c>
      <c r="S85" s="85">
        <f t="shared" si="25"/>
        <v>9.1396064369037341E-2</v>
      </c>
      <c r="T85" s="84">
        <f t="shared" si="25"/>
        <v>0.12763402118135167</v>
      </c>
      <c r="U85" s="85">
        <f t="shared" si="25"/>
        <v>3.5207566999474513E-2</v>
      </c>
      <c r="V85" s="84">
        <f t="shared" si="25"/>
        <v>9.6989439394735463E-2</v>
      </c>
      <c r="W85" s="85">
        <f t="shared" si="25"/>
        <v>6.5901599316322793E-2</v>
      </c>
      <c r="X85" s="84">
        <f t="shared" si="25"/>
        <v>0.11475972183241338</v>
      </c>
      <c r="Y85" s="85">
        <f t="shared" si="25"/>
        <v>5.6608639587362994E-2</v>
      </c>
      <c r="Z85" s="84">
        <f t="shared" si="25"/>
        <v>8.3819155264723375E-2</v>
      </c>
      <c r="AA85" s="84">
        <f t="shared" si="25"/>
        <v>0.10163482908605009</v>
      </c>
      <c r="AB85" s="104">
        <f t="shared" si="25"/>
        <v>8.8192005098286161E-2</v>
      </c>
      <c r="AC85" s="105">
        <f t="shared" si="25"/>
        <v>9.1259134184811436E-2</v>
      </c>
      <c r="AD85" s="18"/>
      <c r="AE85" s="18"/>
    </row>
    <row r="86" spans="1:31" s="8" customFormat="1" x14ac:dyDescent="0.2">
      <c r="A86" s="89" t="s">
        <v>31</v>
      </c>
      <c r="B86" s="84">
        <f>B22/B31</f>
        <v>6.9298494745810846E-2</v>
      </c>
      <c r="C86" s="85">
        <f t="shared" ref="C86:AC86" si="26">C22/C31</f>
        <v>9.567808039938E-2</v>
      </c>
      <c r="D86" s="84">
        <f t="shared" si="26"/>
        <v>6.1091930481596349E-2</v>
      </c>
      <c r="E86" s="85">
        <f t="shared" si="26"/>
        <v>8.6035382050868414E-2</v>
      </c>
      <c r="F86" s="84">
        <f t="shared" si="26"/>
        <v>4.0361734491883898E-2</v>
      </c>
      <c r="G86" s="85">
        <f t="shared" si="26"/>
        <v>0.11688290058791199</v>
      </c>
      <c r="H86" s="84">
        <f t="shared" si="26"/>
        <v>6.7110829414972803E-2</v>
      </c>
      <c r="I86" s="85">
        <f t="shared" si="26"/>
        <v>9.1721512863926269E-2</v>
      </c>
      <c r="J86" s="84">
        <f t="shared" si="26"/>
        <v>0.10145517451918185</v>
      </c>
      <c r="K86" s="85">
        <f t="shared" si="26"/>
        <v>3.6942969291156778E-2</v>
      </c>
      <c r="L86" s="84">
        <f t="shared" si="26"/>
        <v>0.10071145323069745</v>
      </c>
      <c r="M86" s="85">
        <f t="shared" si="26"/>
        <v>3.3614826011237803E-2</v>
      </c>
      <c r="N86" s="84">
        <f t="shared" si="26"/>
        <v>8.5254175202485447E-2</v>
      </c>
      <c r="O86" s="85">
        <f t="shared" si="26"/>
        <v>5.9859472119628859E-2</v>
      </c>
      <c r="P86" s="84">
        <f t="shared" si="26"/>
        <v>7.0232682535437282E-2</v>
      </c>
      <c r="Q86" s="85">
        <f t="shared" si="26"/>
        <v>7.627752659141919E-2</v>
      </c>
      <c r="R86" s="84">
        <f t="shared" si="26"/>
        <v>6.7664539726081857E-2</v>
      </c>
      <c r="S86" s="85">
        <f t="shared" si="26"/>
        <v>7.9332403656727987E-2</v>
      </c>
      <c r="T86" s="84">
        <f t="shared" si="26"/>
        <v>8.2214215525712411E-2</v>
      </c>
      <c r="U86" s="85">
        <f t="shared" si="26"/>
        <v>2.4829217025748817E-2</v>
      </c>
      <c r="V86" s="84">
        <f t="shared" si="26"/>
        <v>0.10479167761256765</v>
      </c>
      <c r="W86" s="85">
        <f t="shared" si="26"/>
        <v>5.6061530948602126E-2</v>
      </c>
      <c r="X86" s="84">
        <f t="shared" si="26"/>
        <v>8.1797486512614218E-2</v>
      </c>
      <c r="Y86" s="85">
        <f t="shared" si="26"/>
        <v>5.8220502901353964E-2</v>
      </c>
      <c r="Z86" s="84">
        <f t="shared" si="26"/>
        <v>7.6368233194527069E-2</v>
      </c>
      <c r="AA86" s="84">
        <f t="shared" si="26"/>
        <v>7.9955277402816979E-2</v>
      </c>
      <c r="AB86" s="104">
        <f t="shared" si="26"/>
        <v>7.5349558831339286E-2</v>
      </c>
      <c r="AC86" s="105">
        <f t="shared" si="26"/>
        <v>7.8125683340653992E-2</v>
      </c>
      <c r="AD86" s="18"/>
      <c r="AE86" s="18"/>
    </row>
    <row r="87" spans="1:31" s="8" customFormat="1" x14ac:dyDescent="0.2">
      <c r="A87" s="90" t="s">
        <v>32</v>
      </c>
      <c r="B87" s="84">
        <f>B23/B31</f>
        <v>7.3747988260910724E-2</v>
      </c>
      <c r="C87" s="85">
        <f t="shared" ref="C87:AC87" si="27">C23/C31</f>
        <v>7.8225335668417981E-2</v>
      </c>
      <c r="D87" s="84">
        <f t="shared" si="27"/>
        <v>4.2483468898121601E-2</v>
      </c>
      <c r="E87" s="85">
        <f t="shared" si="27"/>
        <v>8.4207130182287468E-2</v>
      </c>
      <c r="F87" s="84">
        <f t="shared" si="27"/>
        <v>3.5819216103019316E-2</v>
      </c>
      <c r="G87" s="85">
        <f t="shared" si="27"/>
        <v>0.10617390869876589</v>
      </c>
      <c r="H87" s="84">
        <f t="shared" si="27"/>
        <v>5.953451350913138E-2</v>
      </c>
      <c r="I87" s="85">
        <f t="shared" si="27"/>
        <v>8.8551678484590016E-2</v>
      </c>
      <c r="J87" s="84">
        <f t="shared" si="27"/>
        <v>0.11712628472575558</v>
      </c>
      <c r="K87" s="85">
        <f t="shared" si="27"/>
        <v>3.5788501500808124E-2</v>
      </c>
      <c r="L87" s="84">
        <f t="shared" si="27"/>
        <v>0.1043270352227665</v>
      </c>
      <c r="M87" s="85">
        <f t="shared" si="27"/>
        <v>3.0558932737488911E-2</v>
      </c>
      <c r="N87" s="84">
        <f t="shared" si="27"/>
        <v>8.3680418944769297E-2</v>
      </c>
      <c r="O87" s="85">
        <f t="shared" si="27"/>
        <v>6.1841275560760293E-2</v>
      </c>
      <c r="P87" s="84">
        <f t="shared" si="27"/>
        <v>4.6456271730409199E-2</v>
      </c>
      <c r="Q87" s="85">
        <f t="shared" si="27"/>
        <v>8.1384380184106958E-2</v>
      </c>
      <c r="R87" s="84">
        <f t="shared" si="27"/>
        <v>5.6135329079452165E-2</v>
      </c>
      <c r="S87" s="85">
        <f t="shared" si="27"/>
        <v>8.8983332226575465E-2</v>
      </c>
      <c r="T87" s="84">
        <f t="shared" si="27"/>
        <v>4.7712632383447973E-2</v>
      </c>
      <c r="U87" s="85">
        <f t="shared" si="27"/>
        <v>3.0346820809248554E-2</v>
      </c>
      <c r="V87" s="84">
        <f t="shared" si="27"/>
        <v>0.12005464193768718</v>
      </c>
      <c r="W87" s="85">
        <f t="shared" si="27"/>
        <v>4.7515565864973755E-2</v>
      </c>
      <c r="X87" s="84">
        <f t="shared" si="27"/>
        <v>5.170424423862538E-2</v>
      </c>
      <c r="Y87" s="85">
        <f t="shared" si="27"/>
        <v>5.8156028368794327E-2</v>
      </c>
      <c r="Z87" s="84">
        <f t="shared" si="27"/>
        <v>6.1763831052944675E-2</v>
      </c>
      <c r="AA87" s="84">
        <f t="shared" si="27"/>
        <v>7.9259895556373652E-2</v>
      </c>
      <c r="AB87" s="104">
        <f t="shared" si="27"/>
        <v>6.8045429371287242E-2</v>
      </c>
      <c r="AC87" s="105">
        <f t="shared" si="27"/>
        <v>7.5214533312797455E-2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5.7441067878443622E-2</v>
      </c>
      <c r="C88" s="85">
        <f t="shared" ref="C88:AC88" si="28">C24/C31</f>
        <v>5.2217323912474585E-2</v>
      </c>
      <c r="D88" s="84">
        <f t="shared" si="28"/>
        <v>3.3881444203873838E-2</v>
      </c>
      <c r="E88" s="85">
        <f t="shared" si="28"/>
        <v>6.5709523041350762E-2</v>
      </c>
      <c r="F88" s="84">
        <f t="shared" si="28"/>
        <v>3.0068137775832969E-2</v>
      </c>
      <c r="G88" s="85">
        <f t="shared" si="28"/>
        <v>6.9816631414153188E-2</v>
      </c>
      <c r="H88" s="84">
        <f t="shared" si="28"/>
        <v>3.8471176097755112E-2</v>
      </c>
      <c r="I88" s="85">
        <f t="shared" si="28"/>
        <v>6.4402378012297423E-2</v>
      </c>
      <c r="J88" s="84">
        <f t="shared" si="28"/>
        <v>7.2860486414979136E-2</v>
      </c>
      <c r="K88" s="85">
        <f t="shared" si="28"/>
        <v>2.6321865619949203E-2</v>
      </c>
      <c r="L88" s="84">
        <f t="shared" si="28"/>
        <v>8.0388383484954515E-2</v>
      </c>
      <c r="M88" s="85">
        <f t="shared" si="28"/>
        <v>2.5860086090756743E-2</v>
      </c>
      <c r="N88" s="84">
        <f t="shared" si="28"/>
        <v>5.5420640627331805E-2</v>
      </c>
      <c r="O88" s="85">
        <f t="shared" si="28"/>
        <v>4.9755277302345136E-2</v>
      </c>
      <c r="P88" s="84">
        <f t="shared" si="28"/>
        <v>3.1987162342872424E-2</v>
      </c>
      <c r="Q88" s="85">
        <f t="shared" si="28"/>
        <v>6.3396545555085712E-2</v>
      </c>
      <c r="R88" s="84">
        <f t="shared" si="28"/>
        <v>4.5103067167590993E-2</v>
      </c>
      <c r="S88" s="85">
        <f t="shared" si="28"/>
        <v>6.3682847466631248E-2</v>
      </c>
      <c r="T88" s="84">
        <f t="shared" si="28"/>
        <v>3.8213778796811877E-2</v>
      </c>
      <c r="U88" s="85">
        <f t="shared" si="28"/>
        <v>3.5864424592748294E-2</v>
      </c>
      <c r="V88" s="84">
        <f t="shared" si="28"/>
        <v>8.1490043608469495E-2</v>
      </c>
      <c r="W88" s="85">
        <f t="shared" si="28"/>
        <v>3.787083384202173E-2</v>
      </c>
      <c r="X88" s="84">
        <f t="shared" si="28"/>
        <v>3.2868681198740139E-2</v>
      </c>
      <c r="Y88" s="85">
        <f t="shared" si="28"/>
        <v>5.7446808510638298E-2</v>
      </c>
      <c r="Z88" s="84">
        <f t="shared" si="28"/>
        <v>4.8364069006543726E-2</v>
      </c>
      <c r="AA88" s="84">
        <f t="shared" si="28"/>
        <v>6.0961808538198277E-2</v>
      </c>
      <c r="AB88" s="104">
        <f t="shared" si="28"/>
        <v>4.9010310373343247E-2</v>
      </c>
      <c r="AC88" s="105">
        <f t="shared" si="28"/>
        <v>5.5918419346312767E-2</v>
      </c>
      <c r="AD88" s="18"/>
      <c r="AE88" s="18"/>
    </row>
    <row r="89" spans="1:31" s="8" customFormat="1" x14ac:dyDescent="0.2">
      <c r="A89" s="90" t="s">
        <v>34</v>
      </c>
      <c r="B89" s="84">
        <f>B25/B31</f>
        <v>1.5218214522389473E-2</v>
      </c>
      <c r="C89" s="85">
        <f t="shared" ref="C89:AC89" si="29">C25/C31</f>
        <v>2.9872979447229098E-2</v>
      </c>
      <c r="D89" s="84">
        <f t="shared" si="29"/>
        <v>1.4102639124583064E-2</v>
      </c>
      <c r="E89" s="85">
        <f t="shared" si="29"/>
        <v>5.2750443619938699E-2</v>
      </c>
      <c r="F89" s="84">
        <f t="shared" si="29"/>
        <v>1.2002250421954117E-2</v>
      </c>
      <c r="G89" s="85">
        <f t="shared" si="29"/>
        <v>4.9847609213397065E-2</v>
      </c>
      <c r="H89" s="84">
        <f t="shared" si="29"/>
        <v>1.7525758000088439E-2</v>
      </c>
      <c r="I89" s="85">
        <f t="shared" si="29"/>
        <v>3.9120084528916785E-2</v>
      </c>
      <c r="J89" s="84">
        <f t="shared" si="29"/>
        <v>2.6762999898239544E-2</v>
      </c>
      <c r="K89" s="85">
        <f t="shared" si="29"/>
        <v>1.6162549064881088E-2</v>
      </c>
      <c r="L89" s="84">
        <f t="shared" si="29"/>
        <v>5.9744576627011894E-2</v>
      </c>
      <c r="M89" s="85">
        <f t="shared" si="29"/>
        <v>1.7020996944106727E-2</v>
      </c>
      <c r="N89" s="84">
        <f t="shared" si="29"/>
        <v>3.1597226932938989E-2</v>
      </c>
      <c r="O89" s="85">
        <f t="shared" si="29"/>
        <v>3.3765726811398375E-2</v>
      </c>
      <c r="P89" s="84">
        <f t="shared" si="29"/>
        <v>2.5193902112864403E-2</v>
      </c>
      <c r="Q89" s="85">
        <f t="shared" si="29"/>
        <v>4.2806492534885991E-2</v>
      </c>
      <c r="R89" s="84">
        <f t="shared" si="29"/>
        <v>2.8723636869620529E-2</v>
      </c>
      <c r="S89" s="85">
        <f t="shared" si="29"/>
        <v>4.013104013104013E-2</v>
      </c>
      <c r="T89" s="84">
        <f t="shared" si="29"/>
        <v>3.2317938639589476E-2</v>
      </c>
      <c r="U89" s="85">
        <f t="shared" si="29"/>
        <v>2.955859169732002E-2</v>
      </c>
      <c r="V89" s="84">
        <f t="shared" si="29"/>
        <v>4.027215888194189E-2</v>
      </c>
      <c r="W89" s="85">
        <f t="shared" si="29"/>
        <v>2.0632401416188498E-2</v>
      </c>
      <c r="X89" s="84">
        <f t="shared" si="29"/>
        <v>1.6091308822153615E-2</v>
      </c>
      <c r="Y89" s="85">
        <f t="shared" si="29"/>
        <v>4.9258542875564151E-2</v>
      </c>
      <c r="Z89" s="84">
        <f t="shared" si="29"/>
        <v>2.8941106484235573E-2</v>
      </c>
      <c r="AA89" s="84">
        <f t="shared" si="29"/>
        <v>3.1060389141135247E-2</v>
      </c>
      <c r="AB89" s="104">
        <f t="shared" si="29"/>
        <v>2.6492879848872233E-2</v>
      </c>
      <c r="AC89" s="105">
        <f t="shared" si="29"/>
        <v>3.5517551515566383E-2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8.293576504217243E-3</v>
      </c>
      <c r="D90" s="84">
        <f t="shared" si="30"/>
        <v>4.0962022353560769E-4</v>
      </c>
      <c r="E90" s="85">
        <f t="shared" si="30"/>
        <v>1.441092649352046E-2</v>
      </c>
      <c r="F90" s="84">
        <f t="shared" si="30"/>
        <v>2.7088412410660335E-4</v>
      </c>
      <c r="G90" s="85">
        <f t="shared" si="30"/>
        <v>1.3973319121296405E-2</v>
      </c>
      <c r="H90" s="84">
        <f t="shared" si="30"/>
        <v>1.6656103061480183E-3</v>
      </c>
      <c r="I90" s="85">
        <f t="shared" si="30"/>
        <v>8.7456876249156629E-3</v>
      </c>
      <c r="J90" s="84">
        <f t="shared" si="30"/>
        <v>3.8668973237000102E-3</v>
      </c>
      <c r="K90" s="85">
        <f t="shared" si="30"/>
        <v>4.6178711613945973E-3</v>
      </c>
      <c r="L90" s="84">
        <f t="shared" si="30"/>
        <v>7.6976906927921623E-3</v>
      </c>
      <c r="M90" s="85">
        <f t="shared" si="30"/>
        <v>2.5958663293135739E-3</v>
      </c>
      <c r="N90" s="84">
        <f t="shared" si="30"/>
        <v>4.6263007231138664E-3</v>
      </c>
      <c r="O90" s="85">
        <f t="shared" si="30"/>
        <v>4.504098729844158E-3</v>
      </c>
      <c r="P90" s="84">
        <f t="shared" si="30"/>
        <v>4.1454934474458409E-3</v>
      </c>
      <c r="Q90" s="85">
        <f t="shared" si="30"/>
        <v>5.2369645122466906E-3</v>
      </c>
      <c r="R90" s="84">
        <f t="shared" si="30"/>
        <v>5.108632993420399E-3</v>
      </c>
      <c r="S90" s="85">
        <f t="shared" si="30"/>
        <v>3.0989220178409367E-3</v>
      </c>
      <c r="T90" s="84">
        <f t="shared" si="30"/>
        <v>1.3101867016049786E-3</v>
      </c>
      <c r="U90" s="85">
        <f t="shared" si="30"/>
        <v>6.5685759327377825E-4</v>
      </c>
      <c r="V90" s="84">
        <f t="shared" si="30"/>
        <v>5.3328429569694741E-3</v>
      </c>
      <c r="W90" s="85">
        <f t="shared" si="30"/>
        <v>7.8134537907459411E-4</v>
      </c>
      <c r="X90" s="84">
        <f t="shared" si="30"/>
        <v>1.7463435931019428E-3</v>
      </c>
      <c r="Y90" s="85">
        <f t="shared" si="30"/>
        <v>2.7079303675048355E-3</v>
      </c>
      <c r="Z90" s="84">
        <f t="shared" si="30"/>
        <v>2.2159428911362284E-3</v>
      </c>
      <c r="AA90" s="84">
        <f t="shared" si="30"/>
        <v>4.1177513259977368E-3</v>
      </c>
      <c r="AB90" s="104">
        <f t="shared" si="30"/>
        <v>3.0498676114681092E-3</v>
      </c>
      <c r="AC90" s="105">
        <f t="shared" si="30"/>
        <v>6.2881601189559407E-3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35">SUM(C71:C94)</f>
        <v>1</v>
      </c>
      <c r="D95" s="80">
        <f t="shared" si="35"/>
        <v>1</v>
      </c>
      <c r="E95" s="81">
        <f t="shared" si="35"/>
        <v>1</v>
      </c>
      <c r="F95" s="80">
        <f t="shared" si="35"/>
        <v>1</v>
      </c>
      <c r="G95" s="81">
        <f t="shared" si="35"/>
        <v>0.99999999999999989</v>
      </c>
      <c r="H95" s="80">
        <f t="shared" si="35"/>
        <v>0.99999999999999989</v>
      </c>
      <c r="I95" s="81">
        <f t="shared" si="35"/>
        <v>1</v>
      </c>
      <c r="J95" s="80">
        <f t="shared" si="35"/>
        <v>1</v>
      </c>
      <c r="K95" s="80">
        <f t="shared" si="35"/>
        <v>0.99999999999999989</v>
      </c>
      <c r="L95" s="80">
        <f t="shared" si="35"/>
        <v>1</v>
      </c>
      <c r="M95" s="81">
        <f t="shared" si="35"/>
        <v>1.0000000000000002</v>
      </c>
      <c r="N95" s="80">
        <f t="shared" si="35"/>
        <v>0.99999999999999989</v>
      </c>
      <c r="O95" s="81">
        <f t="shared" si="35"/>
        <v>0.99999999999999989</v>
      </c>
      <c r="P95" s="80">
        <f t="shared" si="35"/>
        <v>1</v>
      </c>
      <c r="Q95" s="81">
        <f t="shared" si="35"/>
        <v>1.0000000000000002</v>
      </c>
      <c r="R95" s="80">
        <f t="shared" si="35"/>
        <v>1</v>
      </c>
      <c r="S95" s="81">
        <f t="shared" si="35"/>
        <v>0.99999999999999989</v>
      </c>
      <c r="T95" s="80">
        <f t="shared" si="35"/>
        <v>1</v>
      </c>
      <c r="U95" s="81">
        <f t="shared" si="35"/>
        <v>0.99999999999999978</v>
      </c>
      <c r="V95" s="80">
        <f t="shared" si="35"/>
        <v>1.0000000000000002</v>
      </c>
      <c r="W95" s="81">
        <f t="shared" si="35"/>
        <v>0.99999999999999989</v>
      </c>
      <c r="X95" s="80">
        <f t="shared" si="35"/>
        <v>0.99999999999999989</v>
      </c>
      <c r="Y95" s="81">
        <f t="shared" si="35"/>
        <v>1</v>
      </c>
      <c r="Z95" s="80">
        <f t="shared" si="35"/>
        <v>1</v>
      </c>
      <c r="AA95" s="80">
        <f t="shared" si="35"/>
        <v>1</v>
      </c>
      <c r="AB95" s="80">
        <f t="shared" si="35"/>
        <v>1</v>
      </c>
      <c r="AC95" s="82">
        <f t="shared" si="35"/>
        <v>1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M17" sqref="M17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9" t="s">
        <v>43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 t="s">
        <v>42</v>
      </c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7" t="s">
        <v>0</v>
      </c>
      <c r="B5" s="298" t="s">
        <v>1</v>
      </c>
      <c r="C5" s="299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311" t="s">
        <v>8</v>
      </c>
      <c r="Q5" s="299"/>
      <c r="R5" s="298" t="s">
        <v>9</v>
      </c>
      <c r="S5" s="299"/>
      <c r="T5" s="298" t="s">
        <v>10</v>
      </c>
      <c r="U5" s="299"/>
      <c r="V5" s="298" t="s">
        <v>11</v>
      </c>
      <c r="W5" s="299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">
      <c r="A6" s="308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3.5" thickTop="1" x14ac:dyDescent="0.2">
      <c r="A7" s="92" t="s">
        <v>16</v>
      </c>
      <c r="B7" s="35">
        <f>SUM(Daily!B9,Daily!B40,Daily!B257,Daily!B474,Daily!B691,Daily!B908)</f>
        <v>0</v>
      </c>
      <c r="C7" s="41">
        <f>SUM(Daily!C9,Daily!C40,Daily!C257,Daily!C474,Daily!C691,Daily!C908)</f>
        <v>0</v>
      </c>
      <c r="D7" s="35">
        <f>SUM(Daily!D9,Daily!D40,Daily!D257,Daily!D474,Daily!D691,Daily!D908)</f>
        <v>0</v>
      </c>
      <c r="E7" s="41">
        <f>SUM(Daily!E9,Daily!E40,Daily!E257,Daily!E474,Daily!E691,Daily!E908)</f>
        <v>0</v>
      </c>
      <c r="F7" s="35">
        <f>SUM(Daily!F9,Daily!F40,Daily!F257,Daily!F474,Daily!F691,Daily!F908)</f>
        <v>0</v>
      </c>
      <c r="G7" s="41">
        <f>SUM(Daily!G9,Daily!G40,Daily!G257,Daily!G474,Daily!G691,Daily!G908)</f>
        <v>0</v>
      </c>
      <c r="H7" s="35">
        <f>SUM(Daily!H9,Daily!H40,Daily!H257,Daily!H474,Daily!H691,Daily!H908)</f>
        <v>0</v>
      </c>
      <c r="I7" s="41">
        <f>SUM(Daily!I9,Daily!I40,Daily!I257,Daily!I474,Daily!I691,Daily!I908)</f>
        <v>0</v>
      </c>
      <c r="J7" s="35">
        <f>SUM(Daily!J9,Daily!J40,Daily!J257,Daily!J474,Daily!J691,Daily!J908)</f>
        <v>0</v>
      </c>
      <c r="K7" s="41">
        <f>SUM(Daily!K9,Daily!K40,Daily!K257,Daily!K474,Daily!K691,Daily!K908)</f>
        <v>0</v>
      </c>
      <c r="L7" s="35">
        <f>SUM(Daily!L9,Daily!L40,Daily!L257,Daily!L474,Daily!L691,Daily!L908)</f>
        <v>0</v>
      </c>
      <c r="M7" s="41">
        <f>SUM(Daily!M9,Daily!M40,Daily!M257,Daily!M474,Daily!M691,Daily!M908)</f>
        <v>0</v>
      </c>
      <c r="N7" s="35">
        <f>SUM(Daily!N9,Daily!N40,Daily!N257,Daily!N474,Daily!N691,Daily!N908)</f>
        <v>0</v>
      </c>
      <c r="O7" s="41">
        <f>SUM(Daily!O9,Daily!O40,Daily!O257,Daily!O474,Daily!O691,Daily!O908)</f>
        <v>0</v>
      </c>
      <c r="P7" s="35">
        <f>SUM(Daily!P9,Daily!P40,Daily!P257,Daily!P474,Daily!P691,Daily!P908)</f>
        <v>0</v>
      </c>
      <c r="Q7" s="41">
        <f>SUM(Daily!Q9,Daily!Q40,Daily!Q257,Daily!Q474,Daily!Q691,Daily!Q908)</f>
        <v>0</v>
      </c>
      <c r="R7" s="35">
        <f>SUM(Daily!R9,Daily!R40,Daily!R257,Daily!R474,Daily!R691,Daily!R908)</f>
        <v>0</v>
      </c>
      <c r="S7" s="41">
        <f>SUM(Daily!S9,Daily!S40,Daily!S257,Daily!S474,Daily!S691,Daily!S908)</f>
        <v>0</v>
      </c>
      <c r="T7" s="35">
        <f>SUM(Daily!T9,Daily!T40,Daily!T257,Daily!T474,Daily!T691,Daily!T908)</f>
        <v>0</v>
      </c>
      <c r="U7" s="41">
        <f>SUM(Daily!U9,Daily!U40,Daily!U257,Daily!U474,Daily!U691,Daily!U908)</f>
        <v>0</v>
      </c>
      <c r="V7" s="35">
        <f>SUM(Daily!V9,Daily!V40,Daily!V257,Daily!V474,Daily!V691,Daily!V908)</f>
        <v>0</v>
      </c>
      <c r="W7" s="41">
        <f>SUM(Daily!W9,Daily!W40,Daily!W257,Daily!W474,Daily!W691,Daily!W908)</f>
        <v>0</v>
      </c>
      <c r="X7" s="35">
        <f>SUM(Daily!X9,Daily!X40,Daily!X257,Daily!X474,Daily!X691,Daily!X908)</f>
        <v>0</v>
      </c>
      <c r="Y7" s="41">
        <f>SUM(Daily!Y9,Daily!Y40,Daily!Y257,Daily!Y474,Daily!Y691,Daily!Y908)</f>
        <v>0</v>
      </c>
      <c r="Z7" s="35">
        <f>SUM(Daily!Z9,Daily!Z40,Daily!Z257,Daily!Z474,Daily!Z691,Daily!Z908)</f>
        <v>0</v>
      </c>
      <c r="AA7" s="41">
        <f>SUM(Daily!AA9,Daily!AA40,Daily!AA257,Daily!AA474,Daily!AA691,Daily!AA908)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x14ac:dyDescent="0.2">
      <c r="A8" s="93" t="s">
        <v>17</v>
      </c>
      <c r="B8" s="3">
        <f>SUM(Daily!B10,Daily!B41,Daily!B258,Daily!B475,Daily!B692,Daily!B909)</f>
        <v>385</v>
      </c>
      <c r="C8" s="32">
        <f>SUM(Daily!C10,Daily!C41,Daily!C258,Daily!C475,Daily!C692,Daily!C909)</f>
        <v>1</v>
      </c>
      <c r="D8" s="3">
        <f>SUM(Daily!D10,Daily!D41,Daily!D258,Daily!D475,Daily!D692,Daily!D909)</f>
        <v>194</v>
      </c>
      <c r="E8" s="32">
        <f>SUM(Daily!E10,Daily!E41,Daily!E258,Daily!E475,Daily!E692,Daily!E909)</f>
        <v>1</v>
      </c>
      <c r="F8" s="3">
        <f>SUM(Daily!F10,Daily!F41,Daily!F258,Daily!F475,Daily!F692,Daily!F909)</f>
        <v>925</v>
      </c>
      <c r="G8" s="32">
        <f>SUM(Daily!G10,Daily!G41,Daily!G258,Daily!G475,Daily!G692,Daily!G909)</f>
        <v>12</v>
      </c>
      <c r="H8" s="3">
        <f>SUM(Daily!H10,Daily!H41,Daily!H258,Daily!H475,Daily!H692,Daily!H909)</f>
        <v>648</v>
      </c>
      <c r="I8" s="32">
        <f>SUM(Daily!I10,Daily!I41,Daily!I258,Daily!I475,Daily!I692,Daily!I909)</f>
        <v>67</v>
      </c>
      <c r="J8" s="3">
        <f>SUM(Daily!J10,Daily!J41,Daily!J258,Daily!J475,Daily!J692,Daily!J909)</f>
        <v>16</v>
      </c>
      <c r="K8" s="32">
        <f>SUM(Daily!K10,Daily!K41,Daily!K258,Daily!K475,Daily!K692,Daily!K909)</f>
        <v>27</v>
      </c>
      <c r="L8" s="3">
        <f>SUM(Daily!L10,Daily!L41,Daily!L258,Daily!L475,Daily!L692,Daily!L909)</f>
        <v>53</v>
      </c>
      <c r="M8" s="32">
        <f>SUM(Daily!M10,Daily!M41,Daily!M258,Daily!M475,Daily!M692,Daily!M909)</f>
        <v>82</v>
      </c>
      <c r="N8" s="3">
        <f>SUM(Daily!N10,Daily!N41,Daily!N258,Daily!N475,Daily!N692,Daily!N909)</f>
        <v>279</v>
      </c>
      <c r="O8" s="32">
        <f>SUM(Daily!O10,Daily!O41,Daily!O258,Daily!O475,Daily!O692,Daily!O909)</f>
        <v>136</v>
      </c>
      <c r="P8" s="3">
        <f>SUM(Daily!P10,Daily!P41,Daily!P258,Daily!P475,Daily!P692,Daily!P909)</f>
        <v>104</v>
      </c>
      <c r="Q8" s="32">
        <f>SUM(Daily!Q10,Daily!Q41,Daily!Q258,Daily!Q475,Daily!Q692,Daily!Q909)</f>
        <v>52</v>
      </c>
      <c r="R8" s="3">
        <f>SUM(Daily!R10,Daily!R41,Daily!R258,Daily!R475,Daily!R692,Daily!R909)</f>
        <v>33</v>
      </c>
      <c r="S8" s="32">
        <f>SUM(Daily!S10,Daily!S41,Daily!S258,Daily!S475,Daily!S692,Daily!S909)</f>
        <v>89</v>
      </c>
      <c r="T8" s="3">
        <f>SUM(Daily!T10,Daily!T41,Daily!T258,Daily!T475,Daily!T692,Daily!T909)</f>
        <v>1</v>
      </c>
      <c r="U8" s="32">
        <f>SUM(Daily!U10,Daily!U41,Daily!U258,Daily!U475,Daily!U692,Daily!U909)</f>
        <v>9</v>
      </c>
      <c r="V8" s="3">
        <f>SUM(Daily!V10,Daily!V41,Daily!V258,Daily!V475,Daily!V692,Daily!V909)</f>
        <v>8</v>
      </c>
      <c r="W8" s="32">
        <f>SUM(Daily!W10,Daily!W41,Daily!W258,Daily!W475,Daily!W692,Daily!W909)</f>
        <v>1</v>
      </c>
      <c r="X8" s="3">
        <f>SUM(Daily!X10,Daily!X41,Daily!X258,Daily!X475,Daily!X692,Daily!X909)</f>
        <v>4</v>
      </c>
      <c r="Y8" s="32">
        <f>SUM(Daily!Y10,Daily!Y41,Daily!Y258,Daily!Y475,Daily!Y692,Daily!Y909)</f>
        <v>0</v>
      </c>
      <c r="Z8" s="3">
        <f>SUM(Daily!Z10,Daily!Z41,Daily!Z258,Daily!Z475,Daily!Z692,Daily!Z909)</f>
        <v>0</v>
      </c>
      <c r="AA8" s="32">
        <f>SUM(Daily!AA10,Daily!AA41,Daily!AA258,Daily!AA475,Daily!AA692,Daily!AA909)</f>
        <v>0</v>
      </c>
      <c r="AB8" s="112">
        <f t="shared" ref="AB8:AC30" si="0">B8+D8+F8+H8+J8+L8+N8+P8+R8+T8+V8+X8+Z8</f>
        <v>2650</v>
      </c>
      <c r="AC8" s="19">
        <f t="shared" si="0"/>
        <v>477</v>
      </c>
    </row>
    <row r="9" spans="1:29" x14ac:dyDescent="0.2">
      <c r="A9" s="94" t="s">
        <v>18</v>
      </c>
      <c r="B9" s="3">
        <f>SUM(Daily!B11,Daily!B42,Daily!B259,Daily!B476,Daily!B693,Daily!B910)</f>
        <v>1376</v>
      </c>
      <c r="C9" s="32">
        <f>SUM(Daily!C11,Daily!C42,Daily!C259,Daily!C476,Daily!C693,Daily!C910)</f>
        <v>98</v>
      </c>
      <c r="D9" s="3">
        <f>SUM(Daily!D11,Daily!D42,Daily!D259,Daily!D476,Daily!D693,Daily!D910)</f>
        <v>631</v>
      </c>
      <c r="E9" s="32">
        <f>SUM(Daily!E11,Daily!E42,Daily!E259,Daily!E476,Daily!E693,Daily!E910)</f>
        <v>152</v>
      </c>
      <c r="F9" s="3">
        <f>SUM(Daily!F11,Daily!F42,Daily!F259,Daily!F476,Daily!F693,Daily!F910)</f>
        <v>3170</v>
      </c>
      <c r="G9" s="32">
        <f>SUM(Daily!G11,Daily!G42,Daily!G259,Daily!G476,Daily!G693,Daily!G910)</f>
        <v>630</v>
      </c>
      <c r="H9" s="3">
        <f>SUM(Daily!H11,Daily!H42,Daily!H259,Daily!H476,Daily!H693,Daily!H910)</f>
        <v>2566</v>
      </c>
      <c r="I9" s="32">
        <f>SUM(Daily!I11,Daily!I42,Daily!I259,Daily!I476,Daily!I693,Daily!I910)</f>
        <v>1141</v>
      </c>
      <c r="J9" s="3">
        <f>SUM(Daily!J11,Daily!J42,Daily!J259,Daily!J476,Daily!J693,Daily!J910)</f>
        <v>117</v>
      </c>
      <c r="K9" s="32">
        <f>SUM(Daily!K11,Daily!K42,Daily!K259,Daily!K476,Daily!K693,Daily!K910)</f>
        <v>255</v>
      </c>
      <c r="L9" s="3">
        <f>SUM(Daily!L11,Daily!L42,Daily!L259,Daily!L476,Daily!L693,Daily!L910)</f>
        <v>482</v>
      </c>
      <c r="M9" s="32">
        <f>SUM(Daily!M11,Daily!M42,Daily!M259,Daily!M476,Daily!M693,Daily!M910)</f>
        <v>1038</v>
      </c>
      <c r="N9" s="3">
        <f>SUM(Daily!N11,Daily!N42,Daily!N259,Daily!N476,Daily!N693,Daily!N910)</f>
        <v>1830</v>
      </c>
      <c r="O9" s="32">
        <f>SUM(Daily!O11,Daily!O42,Daily!O259,Daily!O476,Daily!O693,Daily!O910)</f>
        <v>2140</v>
      </c>
      <c r="P9" s="3">
        <f>SUM(Daily!P11,Daily!P42,Daily!P259,Daily!P476,Daily!P693,Daily!P910)</f>
        <v>1051</v>
      </c>
      <c r="Q9" s="32">
        <f>SUM(Daily!Q11,Daily!Q42,Daily!Q259,Daily!Q476,Daily!Q693,Daily!Q910)</f>
        <v>1102</v>
      </c>
      <c r="R9" s="3">
        <f>SUM(Daily!R11,Daily!R42,Daily!R259,Daily!R476,Daily!R693,Daily!R910)</f>
        <v>1215</v>
      </c>
      <c r="S9" s="32">
        <f>SUM(Daily!S11,Daily!S42,Daily!S259,Daily!S476,Daily!S693,Daily!S910)</f>
        <v>1146</v>
      </c>
      <c r="T9" s="3">
        <f>SUM(Daily!T11,Daily!T42,Daily!T259,Daily!T476,Daily!T693,Daily!T910)</f>
        <v>108</v>
      </c>
      <c r="U9" s="32">
        <f>SUM(Daily!U11,Daily!U42,Daily!U259,Daily!U476,Daily!U693,Daily!U910)</f>
        <v>479</v>
      </c>
      <c r="V9" s="3">
        <f>SUM(Daily!V11,Daily!V42,Daily!V259,Daily!V476,Daily!V693,Daily!V910)</f>
        <v>487</v>
      </c>
      <c r="W9" s="32">
        <f>SUM(Daily!W11,Daily!W42,Daily!W259,Daily!W476,Daily!W693,Daily!W910)</f>
        <v>1312</v>
      </c>
      <c r="X9" s="3">
        <f>SUM(Daily!X11,Daily!X42,Daily!X259,Daily!X476,Daily!X693,Daily!X910)</f>
        <v>880</v>
      </c>
      <c r="Y9" s="32">
        <f>SUM(Daily!Y11,Daily!Y42,Daily!Y259,Daily!Y476,Daily!Y693,Daily!Y910)</f>
        <v>628</v>
      </c>
      <c r="Z9" s="3">
        <f>SUM(Daily!Z11,Daily!Z42,Daily!Z259,Daily!Z476,Daily!Z693,Daily!Z910)</f>
        <v>2231</v>
      </c>
      <c r="AA9" s="32">
        <f>SUM(Daily!AA11,Daily!AA42,Daily!AA259,Daily!AA476,Daily!AA693,Daily!AA910)</f>
        <v>1733</v>
      </c>
      <c r="AB9" s="112">
        <f t="shared" si="0"/>
        <v>16144</v>
      </c>
      <c r="AC9" s="19">
        <f t="shared" si="0"/>
        <v>11854</v>
      </c>
    </row>
    <row r="10" spans="1:29" x14ac:dyDescent="0.2">
      <c r="A10" s="93" t="s">
        <v>19</v>
      </c>
      <c r="B10" s="3">
        <f>SUM(Daily!B12,Daily!B43,Daily!B260,Daily!B477,Daily!B694,Daily!B911)</f>
        <v>1928</v>
      </c>
      <c r="C10" s="32">
        <f>SUM(Daily!C12,Daily!C43,Daily!C260,Daily!C477,Daily!C694,Daily!C911)</f>
        <v>1467</v>
      </c>
      <c r="D10" s="3">
        <f>SUM(Daily!D12,Daily!D43,Daily!D260,Daily!D477,Daily!D694,Daily!D911)</f>
        <v>963</v>
      </c>
      <c r="E10" s="32">
        <f>SUM(Daily!E12,Daily!E43,Daily!E260,Daily!E477,Daily!E694,Daily!E911)</f>
        <v>738</v>
      </c>
      <c r="F10" s="3">
        <f>SUM(Daily!F12,Daily!F43,Daily!F260,Daily!F477,Daily!F694,Daily!F911)</f>
        <v>3724</v>
      </c>
      <c r="G10" s="32">
        <f>SUM(Daily!G12,Daily!G43,Daily!G260,Daily!G477,Daily!G694,Daily!G911)</f>
        <v>2126</v>
      </c>
      <c r="H10" s="3">
        <f>SUM(Daily!H12,Daily!H43,Daily!H260,Daily!H477,Daily!H694,Daily!H911)</f>
        <v>3611</v>
      </c>
      <c r="I10" s="32">
        <f>SUM(Daily!I12,Daily!I43,Daily!I260,Daily!I477,Daily!I694,Daily!I911)</f>
        <v>2711</v>
      </c>
      <c r="J10" s="3">
        <f>SUM(Daily!J12,Daily!J43,Daily!J260,Daily!J477,Daily!J694,Daily!J911)</f>
        <v>220</v>
      </c>
      <c r="K10" s="32">
        <f>SUM(Daily!K12,Daily!K43,Daily!K260,Daily!K477,Daily!K694,Daily!K911)</f>
        <v>347</v>
      </c>
      <c r="L10" s="3">
        <f>SUM(Daily!L12,Daily!L43,Daily!L260,Daily!L477,Daily!L694,Daily!L911)</f>
        <v>1039</v>
      </c>
      <c r="M10" s="32">
        <f>SUM(Daily!M12,Daily!M43,Daily!M260,Daily!M477,Daily!M694,Daily!M911)</f>
        <v>1381</v>
      </c>
      <c r="N10" s="3">
        <f>SUM(Daily!N12,Daily!N43,Daily!N260,Daily!N477,Daily!N694,Daily!N911)</f>
        <v>3351</v>
      </c>
      <c r="O10" s="32">
        <f>SUM(Daily!O12,Daily!O43,Daily!O260,Daily!O477,Daily!O694,Daily!O911)</f>
        <v>3429</v>
      </c>
      <c r="P10" s="3">
        <f>SUM(Daily!P12,Daily!P43,Daily!P260,Daily!P477,Daily!P694,Daily!P911)</f>
        <v>1742</v>
      </c>
      <c r="Q10" s="32">
        <f>SUM(Daily!Q12,Daily!Q43,Daily!Q260,Daily!Q477,Daily!Q694,Daily!Q911)</f>
        <v>1650</v>
      </c>
      <c r="R10" s="3">
        <f>SUM(Daily!R12,Daily!R43,Daily!R260,Daily!R477,Daily!R694,Daily!R911)</f>
        <v>2281</v>
      </c>
      <c r="S10" s="32">
        <f>SUM(Daily!S12,Daily!S43,Daily!S260,Daily!S477,Daily!S694,Daily!S911)</f>
        <v>2118</v>
      </c>
      <c r="T10" s="3">
        <f>SUM(Daily!T12,Daily!T43,Daily!T260,Daily!T477,Daily!T694,Daily!T911)</f>
        <v>348</v>
      </c>
      <c r="U10" s="32">
        <f>SUM(Daily!U12,Daily!U43,Daily!U260,Daily!U477,Daily!U694,Daily!U911)</f>
        <v>686</v>
      </c>
      <c r="V10" s="3">
        <f>SUM(Daily!V12,Daily!V43,Daily!V260,Daily!V477,Daily!V694,Daily!V911)</f>
        <v>1299</v>
      </c>
      <c r="W10" s="32">
        <f>SUM(Daily!W12,Daily!W43,Daily!W260,Daily!W477,Daily!W694,Daily!W911)</f>
        <v>2118</v>
      </c>
      <c r="X10" s="3">
        <f>SUM(Daily!X12,Daily!X43,Daily!X260,Daily!X477,Daily!X694,Daily!X911)</f>
        <v>1624</v>
      </c>
      <c r="Y10" s="32">
        <f>SUM(Daily!Y12,Daily!Y43,Daily!Y260,Daily!Y477,Daily!Y694,Daily!Y911)</f>
        <v>834</v>
      </c>
      <c r="Z10" s="3">
        <f>SUM(Daily!Z12,Daily!Z43,Daily!Z260,Daily!Z477,Daily!Z694,Daily!Z911)</f>
        <v>3462</v>
      </c>
      <c r="AA10" s="32">
        <f>SUM(Daily!AA12,Daily!AA43,Daily!AA260,Daily!AA477,Daily!AA694,Daily!AA911)</f>
        <v>3220</v>
      </c>
      <c r="AB10" s="112">
        <f t="shared" si="0"/>
        <v>25592</v>
      </c>
      <c r="AC10" s="19">
        <f t="shared" si="0"/>
        <v>22825</v>
      </c>
    </row>
    <row r="11" spans="1:29" x14ac:dyDescent="0.2">
      <c r="A11" s="94" t="s">
        <v>20</v>
      </c>
      <c r="B11" s="3">
        <f>SUM(Daily!B13,Daily!B44,Daily!B261,Daily!B478,Daily!B695,Daily!B912)</f>
        <v>2170</v>
      </c>
      <c r="C11" s="32">
        <f>SUM(Daily!C13,Daily!C44,Daily!C261,Daily!C478,Daily!C695,Daily!C912)</f>
        <v>2218</v>
      </c>
      <c r="D11" s="3">
        <f>SUM(Daily!D13,Daily!D44,Daily!D261,Daily!D478,Daily!D695,Daily!D912)</f>
        <v>853</v>
      </c>
      <c r="E11" s="32">
        <f>SUM(Daily!E13,Daily!E44,Daily!E261,Daily!E478,Daily!E695,Daily!E912)</f>
        <v>950</v>
      </c>
      <c r="F11" s="3">
        <f>SUM(Daily!F13,Daily!F44,Daily!F261,Daily!F478,Daily!F695,Daily!F912)</f>
        <v>3796</v>
      </c>
      <c r="G11" s="32">
        <f>SUM(Daily!G13,Daily!G44,Daily!G261,Daily!G478,Daily!G695,Daily!G912)</f>
        <v>2784</v>
      </c>
      <c r="H11" s="3">
        <f>SUM(Daily!H13,Daily!H44,Daily!H261,Daily!H478,Daily!H695,Daily!H912)</f>
        <v>4106</v>
      </c>
      <c r="I11" s="32">
        <f>SUM(Daily!I13,Daily!I44,Daily!I261,Daily!I478,Daily!I695,Daily!I912)</f>
        <v>3837</v>
      </c>
      <c r="J11" s="3">
        <f>SUM(Daily!J13,Daily!J44,Daily!J261,Daily!J478,Daily!J695,Daily!J912)</f>
        <v>307</v>
      </c>
      <c r="K11" s="32">
        <f>SUM(Daily!K13,Daily!K44,Daily!K261,Daily!K478,Daily!K695,Daily!K912)</f>
        <v>566</v>
      </c>
      <c r="L11" s="3">
        <f>SUM(Daily!L13,Daily!L44,Daily!L261,Daily!L478,Daily!L695,Daily!L912)</f>
        <v>1326</v>
      </c>
      <c r="M11" s="32">
        <f>SUM(Daily!M13,Daily!M44,Daily!M261,Daily!M478,Daily!M695,Daily!M912)</f>
        <v>1993</v>
      </c>
      <c r="N11" s="3">
        <f>SUM(Daily!N13,Daily!N44,Daily!N261,Daily!N478,Daily!N695,Daily!N912)</f>
        <v>3993</v>
      </c>
      <c r="O11" s="32">
        <f>SUM(Daily!O13,Daily!O44,Daily!O261,Daily!O478,Daily!O695,Daily!O912)</f>
        <v>3904</v>
      </c>
      <c r="P11" s="3">
        <f>SUM(Daily!P13,Daily!P44,Daily!P261,Daily!P478,Daily!P695,Daily!P912)</f>
        <v>2075</v>
      </c>
      <c r="Q11" s="32">
        <f>SUM(Daily!Q13,Daily!Q44,Daily!Q261,Daily!Q478,Daily!Q695,Daily!Q912)</f>
        <v>1662</v>
      </c>
      <c r="R11" s="3">
        <f>SUM(Daily!R13,Daily!R44,Daily!R261,Daily!R478,Daily!R695,Daily!R912)</f>
        <v>2898</v>
      </c>
      <c r="S11" s="32">
        <f>SUM(Daily!S13,Daily!S44,Daily!S261,Daily!S478,Daily!S695,Daily!S912)</f>
        <v>2449</v>
      </c>
      <c r="T11" s="3">
        <f>SUM(Daily!T13,Daily!T44,Daily!T261,Daily!T478,Daily!T695,Daily!T912)</f>
        <v>593</v>
      </c>
      <c r="U11" s="32">
        <f>SUM(Daily!U13,Daily!U44,Daily!U261,Daily!U478,Daily!U695,Daily!U912)</f>
        <v>541</v>
      </c>
      <c r="V11" s="3">
        <f>SUM(Daily!V13,Daily!V44,Daily!V261,Daily!V478,Daily!V695,Daily!V912)</f>
        <v>1685</v>
      </c>
      <c r="W11" s="32">
        <f>SUM(Daily!W13,Daily!W44,Daily!W261,Daily!W478,Daily!W695,Daily!W912)</f>
        <v>2477</v>
      </c>
      <c r="X11" s="3">
        <f>SUM(Daily!X13,Daily!X44,Daily!X261,Daily!X478,Daily!X695,Daily!X912)</f>
        <v>2024</v>
      </c>
      <c r="Y11" s="32">
        <f>SUM(Daily!Y13,Daily!Y44,Daily!Y261,Daily!Y478,Daily!Y695,Daily!Y912)</f>
        <v>994</v>
      </c>
      <c r="Z11" s="3">
        <f>SUM(Daily!Z13,Daily!Z44,Daily!Z261,Daily!Z478,Daily!Z695,Daily!Z912)</f>
        <v>4145</v>
      </c>
      <c r="AA11" s="32">
        <f>SUM(Daily!AA13,Daily!AA44,Daily!AA261,Daily!AA478,Daily!AA695,Daily!AA912)</f>
        <v>4851</v>
      </c>
      <c r="AB11" s="112">
        <f t="shared" si="0"/>
        <v>29971</v>
      </c>
      <c r="AC11" s="19">
        <f t="shared" si="0"/>
        <v>29226</v>
      </c>
    </row>
    <row r="12" spans="1:29" x14ac:dyDescent="0.2">
      <c r="A12" s="93" t="s">
        <v>21</v>
      </c>
      <c r="B12" s="3">
        <f>SUM(Daily!B14,Daily!B45,Daily!B262,Daily!B479,Daily!B696,Daily!B913)</f>
        <v>3574</v>
      </c>
      <c r="C12" s="32">
        <f>SUM(Daily!C14,Daily!C45,Daily!C262,Daily!C479,Daily!C696,Daily!C913)</f>
        <v>2270</v>
      </c>
      <c r="D12" s="3">
        <f>SUM(Daily!D14,Daily!D45,Daily!D262,Daily!D479,Daily!D696,Daily!D913)</f>
        <v>1017</v>
      </c>
      <c r="E12" s="32">
        <f>SUM(Daily!E14,Daily!E45,Daily!E262,Daily!E479,Daily!E696,Daily!E913)</f>
        <v>986</v>
      </c>
      <c r="F12" s="3">
        <f>SUM(Daily!F14,Daily!F45,Daily!F262,Daily!F479,Daily!F696,Daily!F913)</f>
        <v>4466</v>
      </c>
      <c r="G12" s="32">
        <f>SUM(Daily!G14,Daily!G45,Daily!G262,Daily!G479,Daily!G696,Daily!G913)</f>
        <v>2315</v>
      </c>
      <c r="H12" s="3">
        <f>SUM(Daily!H14,Daily!H45,Daily!H262,Daily!H479,Daily!H696,Daily!H913)</f>
        <v>5209</v>
      </c>
      <c r="I12" s="32">
        <f>SUM(Daily!I14,Daily!I45,Daily!I262,Daily!I479,Daily!I696,Daily!I913)</f>
        <v>3949</v>
      </c>
      <c r="J12" s="3">
        <f>SUM(Daily!J14,Daily!J45,Daily!J262,Daily!J479,Daily!J696,Daily!J913)</f>
        <v>320</v>
      </c>
      <c r="K12" s="32">
        <f>SUM(Daily!K14,Daily!K45,Daily!K262,Daily!K479,Daily!K696,Daily!K913)</f>
        <v>642</v>
      </c>
      <c r="L12" s="3">
        <f>SUM(Daily!L14,Daily!L45,Daily!L262,Daily!L479,Daily!L696,Daily!L913)</f>
        <v>955</v>
      </c>
      <c r="M12" s="32">
        <f>SUM(Daily!M14,Daily!M45,Daily!M262,Daily!M479,Daily!M696,Daily!M913)</f>
        <v>2473</v>
      </c>
      <c r="N12" s="3">
        <f>SUM(Daily!N14,Daily!N45,Daily!N262,Daily!N479,Daily!N696,Daily!N913)</f>
        <v>3969</v>
      </c>
      <c r="O12" s="32">
        <f>SUM(Daily!O14,Daily!O45,Daily!O262,Daily!O479,Daily!O696,Daily!O913)</f>
        <v>4528</v>
      </c>
      <c r="P12" s="3">
        <f>SUM(Daily!P14,Daily!P45,Daily!P262,Daily!P479,Daily!P696,Daily!P913)</f>
        <v>2258</v>
      </c>
      <c r="Q12" s="32">
        <f>SUM(Daily!Q14,Daily!Q45,Daily!Q262,Daily!Q479,Daily!Q696,Daily!Q913)</f>
        <v>1557</v>
      </c>
      <c r="R12" s="3">
        <f>SUM(Daily!R14,Daily!R45,Daily!R262,Daily!R479,Daily!R696,Daily!R913)</f>
        <v>3483</v>
      </c>
      <c r="S12" s="32">
        <f>SUM(Daily!S14,Daily!S45,Daily!S262,Daily!S479,Daily!S696,Daily!S913)</f>
        <v>2491</v>
      </c>
      <c r="T12" s="3">
        <f>SUM(Daily!T14,Daily!T45,Daily!T262,Daily!T479,Daily!T696,Daily!T913)</f>
        <v>364</v>
      </c>
      <c r="U12" s="32">
        <f>SUM(Daily!U14,Daily!U45,Daily!U262,Daily!U479,Daily!U696,Daily!U913)</f>
        <v>484</v>
      </c>
      <c r="V12" s="3">
        <f>SUM(Daily!V14,Daily!V45,Daily!V262,Daily!V479,Daily!V696,Daily!V913)</f>
        <v>1473</v>
      </c>
      <c r="W12" s="32">
        <f>SUM(Daily!W14,Daily!W45,Daily!W262,Daily!W479,Daily!W696,Daily!W913)</f>
        <v>3031</v>
      </c>
      <c r="X12" s="3">
        <f>SUM(Daily!X14,Daily!X45,Daily!X262,Daily!X479,Daily!X696,Daily!X913)</f>
        <v>1881</v>
      </c>
      <c r="Y12" s="32">
        <f>SUM(Daily!Y14,Daily!Y45,Daily!Y262,Daily!Y479,Daily!Y696,Daily!Y913)</f>
        <v>1043</v>
      </c>
      <c r="Z12" s="3">
        <f>SUM(Daily!Z14,Daily!Z45,Daily!Z262,Daily!Z479,Daily!Z696,Daily!Z913)</f>
        <v>4883</v>
      </c>
      <c r="AA12" s="32">
        <f>SUM(Daily!AA14,Daily!AA45,Daily!AA262,Daily!AA479,Daily!AA696,Daily!AA913)</f>
        <v>5081</v>
      </c>
      <c r="AB12" s="112">
        <f t="shared" si="0"/>
        <v>33852</v>
      </c>
      <c r="AC12" s="19">
        <f t="shared" si="0"/>
        <v>30850</v>
      </c>
    </row>
    <row r="13" spans="1:29" x14ac:dyDescent="0.2">
      <c r="A13" s="94" t="s">
        <v>22</v>
      </c>
      <c r="B13" s="3">
        <f>SUM(Daily!B15,Daily!B46,Daily!B263,Daily!B480,Daily!B697,Daily!B914)</f>
        <v>4160</v>
      </c>
      <c r="C13" s="32">
        <f>SUM(Daily!C15,Daily!C46,Daily!C263,Daily!C480,Daily!C697,Daily!C914)</f>
        <v>3576</v>
      </c>
      <c r="D13" s="3">
        <f>SUM(Daily!D15,Daily!D46,Daily!D263,Daily!D480,Daily!D697,Daily!D914)</f>
        <v>1456</v>
      </c>
      <c r="E13" s="32">
        <f>SUM(Daily!E15,Daily!E46,Daily!E263,Daily!E480,Daily!E697,Daily!E914)</f>
        <v>1055</v>
      </c>
      <c r="F13" s="3">
        <f>SUM(Daily!F15,Daily!F46,Daily!F263,Daily!F480,Daily!F697,Daily!F914)</f>
        <v>5841</v>
      </c>
      <c r="G13" s="32">
        <f>SUM(Daily!G15,Daily!G46,Daily!G263,Daily!G480,Daily!G697,Daily!G914)</f>
        <v>2057</v>
      </c>
      <c r="H13" s="3">
        <f>SUM(Daily!H15,Daily!H46,Daily!H263,Daily!H480,Daily!H697,Daily!H914)</f>
        <v>7077</v>
      </c>
      <c r="I13" s="32">
        <f>SUM(Daily!I15,Daily!I46,Daily!I263,Daily!I480,Daily!I697,Daily!I914)</f>
        <v>4972</v>
      </c>
      <c r="J13" s="3">
        <f>SUM(Daily!J15,Daily!J46,Daily!J263,Daily!J480,Daily!J697,Daily!J914)</f>
        <v>434</v>
      </c>
      <c r="K13" s="32">
        <f>SUM(Daily!K15,Daily!K46,Daily!K263,Daily!K480,Daily!K697,Daily!K914)</f>
        <v>1301</v>
      </c>
      <c r="L13" s="3">
        <f>SUM(Daily!L15,Daily!L46,Daily!L263,Daily!L480,Daily!L697,Daily!L914)</f>
        <v>1104</v>
      </c>
      <c r="M13" s="32">
        <f>SUM(Daily!M15,Daily!M46,Daily!M263,Daily!M480,Daily!M697,Daily!M914)</f>
        <v>4517</v>
      </c>
      <c r="N13" s="3">
        <f>SUM(Daily!N15,Daily!N46,Daily!N263,Daily!N480,Daily!N697,Daily!N914)</f>
        <v>4706</v>
      </c>
      <c r="O13" s="32">
        <f>SUM(Daily!O15,Daily!O46,Daily!O263,Daily!O480,Daily!O697,Daily!O914)</f>
        <v>7476</v>
      </c>
      <c r="P13" s="3">
        <f>SUM(Daily!P15,Daily!P46,Daily!P263,Daily!P480,Daily!P697,Daily!P914)</f>
        <v>2653</v>
      </c>
      <c r="Q13" s="32">
        <f>SUM(Daily!Q15,Daily!Q46,Daily!Q263,Daily!Q480,Daily!Q697,Daily!Q914)</f>
        <v>1822</v>
      </c>
      <c r="R13" s="3">
        <f>SUM(Daily!R15,Daily!R46,Daily!R263,Daily!R480,Daily!R697,Daily!R914)</f>
        <v>4383</v>
      </c>
      <c r="S13" s="32">
        <f>SUM(Daily!S15,Daily!S46,Daily!S263,Daily!S480,Daily!S697,Daily!S914)</f>
        <v>3248</v>
      </c>
      <c r="T13" s="3">
        <f>SUM(Daily!T15,Daily!T46,Daily!T263,Daily!T480,Daily!T697,Daily!T914)</f>
        <v>344</v>
      </c>
      <c r="U13" s="32">
        <f>SUM(Daily!U15,Daily!U46,Daily!U263,Daily!U480,Daily!U697,Daily!U914)</f>
        <v>361</v>
      </c>
      <c r="V13" s="3">
        <f>SUM(Daily!V15,Daily!V46,Daily!V263,Daily!V480,Daily!V697,Daily!V914)</f>
        <v>1547</v>
      </c>
      <c r="W13" s="32">
        <f>SUM(Daily!W15,Daily!W46,Daily!W263,Daily!W480,Daily!W697,Daily!W914)</f>
        <v>5121</v>
      </c>
      <c r="X13" s="3">
        <f>SUM(Daily!X15,Daily!X46,Daily!X263,Daily!X480,Daily!X697,Daily!X914)</f>
        <v>1996</v>
      </c>
      <c r="Y13" s="32">
        <f>SUM(Daily!Y15,Daily!Y46,Daily!Y263,Daily!Y480,Daily!Y697,Daily!Y914)</f>
        <v>940</v>
      </c>
      <c r="Z13" s="3">
        <f>SUM(Daily!Z15,Daily!Z46,Daily!Z263,Daily!Z480,Daily!Z697,Daily!Z914)</f>
        <v>5746</v>
      </c>
      <c r="AA13" s="32">
        <f>SUM(Daily!AA15,Daily!AA46,Daily!AA263,Daily!AA480,Daily!AA697,Daily!AA914)</f>
        <v>5348</v>
      </c>
      <c r="AB13" s="112">
        <f t="shared" si="0"/>
        <v>41447</v>
      </c>
      <c r="AC13" s="19">
        <f t="shared" si="0"/>
        <v>41794</v>
      </c>
    </row>
    <row r="14" spans="1:29" x14ac:dyDescent="0.2">
      <c r="A14" s="93" t="s">
        <v>23</v>
      </c>
      <c r="B14" s="3">
        <f>SUM(Daily!B16,Daily!B47,Daily!B264,Daily!B481,Daily!B698,Daily!B915)</f>
        <v>3354</v>
      </c>
      <c r="C14" s="32">
        <f>SUM(Daily!C16,Daily!C47,Daily!C264,Daily!C481,Daily!C698,Daily!C915)</f>
        <v>3502</v>
      </c>
      <c r="D14" s="3">
        <f>SUM(Daily!D16,Daily!D47,Daily!D264,Daily!D481,Daily!D698,Daily!D915)</f>
        <v>1186</v>
      </c>
      <c r="E14" s="32">
        <f>SUM(Daily!E16,Daily!E47,Daily!E264,Daily!E481,Daily!E698,Daily!E915)</f>
        <v>991</v>
      </c>
      <c r="F14" s="3">
        <f>SUM(Daily!F16,Daily!F47,Daily!F264,Daily!F481,Daily!F698,Daily!F915)</f>
        <v>4736</v>
      </c>
      <c r="G14" s="32">
        <f>SUM(Daily!G16,Daily!G47,Daily!G264,Daily!G481,Daily!G698,Daily!G915)</f>
        <v>1996</v>
      </c>
      <c r="H14" s="3">
        <f>SUM(Daily!H16,Daily!H47,Daily!H264,Daily!H481,Daily!H698,Daily!H915)</f>
        <v>6169</v>
      </c>
      <c r="I14" s="32">
        <f>SUM(Daily!I16,Daily!I47,Daily!I264,Daily!I481,Daily!I698,Daily!I915)</f>
        <v>4565</v>
      </c>
      <c r="J14" s="3">
        <f>SUM(Daily!J16,Daily!J47,Daily!J264,Daily!J481,Daily!J698,Daily!J915)</f>
        <v>405</v>
      </c>
      <c r="K14" s="32">
        <f>SUM(Daily!K16,Daily!K47,Daily!K264,Daily!K481,Daily!K698,Daily!K915)</f>
        <v>894</v>
      </c>
      <c r="L14" s="3">
        <f>SUM(Daily!L16,Daily!L47,Daily!L264,Daily!L481,Daily!L698,Daily!L915)</f>
        <v>939</v>
      </c>
      <c r="M14" s="32">
        <f>SUM(Daily!M16,Daily!M47,Daily!M264,Daily!M481,Daily!M698,Daily!M915)</f>
        <v>3052</v>
      </c>
      <c r="N14" s="3">
        <f>SUM(Daily!N16,Daily!N47,Daily!N264,Daily!N481,Daily!N698,Daily!N915)</f>
        <v>4380</v>
      </c>
      <c r="O14" s="32">
        <f>SUM(Daily!O16,Daily!O47,Daily!O264,Daily!O481,Daily!O698,Daily!O915)</f>
        <v>4881</v>
      </c>
      <c r="P14" s="3">
        <f>SUM(Daily!P16,Daily!P47,Daily!P264,Daily!P481,Daily!P698,Daily!P915)</f>
        <v>2477</v>
      </c>
      <c r="Q14" s="32">
        <f>SUM(Daily!Q16,Daily!Q47,Daily!Q264,Daily!Q481,Daily!Q698,Daily!Q915)</f>
        <v>1520</v>
      </c>
      <c r="R14" s="3">
        <f>SUM(Daily!R16,Daily!R47,Daily!R264,Daily!R481,Daily!R698,Daily!R915)</f>
        <v>3665</v>
      </c>
      <c r="S14" s="32">
        <f>SUM(Daily!S16,Daily!S47,Daily!S264,Daily!S481,Daily!S698,Daily!S915)</f>
        <v>3032</v>
      </c>
      <c r="T14" s="3">
        <f>SUM(Daily!T16,Daily!T47,Daily!T264,Daily!T481,Daily!T698,Daily!T915)</f>
        <v>255</v>
      </c>
      <c r="U14" s="32">
        <f>SUM(Daily!U16,Daily!U47,Daily!U264,Daily!U481,Daily!U698,Daily!U915)</f>
        <v>367</v>
      </c>
      <c r="V14" s="3">
        <f>SUM(Daily!V16,Daily!V47,Daily!V264,Daily!V481,Daily!V698,Daily!V915)</f>
        <v>1423</v>
      </c>
      <c r="W14" s="32">
        <f>SUM(Daily!W16,Daily!W47,Daily!W264,Daily!W481,Daily!W698,Daily!W915)</f>
        <v>4031</v>
      </c>
      <c r="X14" s="3">
        <f>SUM(Daily!X16,Daily!X47,Daily!X264,Daily!X481,Daily!X698,Daily!X915)</f>
        <v>1803</v>
      </c>
      <c r="Y14" s="32">
        <f>SUM(Daily!Y16,Daily!Y47,Daily!Y264,Daily!Y481,Daily!Y698,Daily!Y915)</f>
        <v>823</v>
      </c>
      <c r="Z14" s="3">
        <f>SUM(Daily!Z16,Daily!Z47,Daily!Z264,Daily!Z481,Daily!Z698,Daily!Z915)</f>
        <v>5444</v>
      </c>
      <c r="AA14" s="32">
        <f>SUM(Daily!AA16,Daily!AA47,Daily!AA264,Daily!AA481,Daily!AA698,Daily!AA915)</f>
        <v>6146</v>
      </c>
      <c r="AB14" s="112">
        <f t="shared" si="0"/>
        <v>36236</v>
      </c>
      <c r="AC14" s="19">
        <f t="shared" si="0"/>
        <v>35800</v>
      </c>
    </row>
    <row r="15" spans="1:29" x14ac:dyDescent="0.2">
      <c r="A15" s="94" t="s">
        <v>24</v>
      </c>
      <c r="B15" s="3">
        <f>SUM(Daily!B17,Daily!B48,Daily!B265,Daily!B482,Daily!B699,Daily!B916)</f>
        <v>3407</v>
      </c>
      <c r="C15" s="32">
        <f>SUM(Daily!C17,Daily!C48,Daily!C265,Daily!C482,Daily!C699,Daily!C916)</f>
        <v>3705</v>
      </c>
      <c r="D15" s="3">
        <f>SUM(Daily!D17,Daily!D48,Daily!D265,Daily!D482,Daily!D699,Daily!D916)</f>
        <v>1132</v>
      </c>
      <c r="E15" s="32">
        <f>SUM(Daily!E17,Daily!E48,Daily!E265,Daily!E482,Daily!E699,Daily!E916)</f>
        <v>1102</v>
      </c>
      <c r="F15" s="3">
        <f>SUM(Daily!F17,Daily!F48,Daily!F265,Daily!F482,Daily!F699,Daily!F916)</f>
        <v>4553</v>
      </c>
      <c r="G15" s="32">
        <f>SUM(Daily!G17,Daily!G48,Daily!G265,Daily!G482,Daily!G699,Daily!G916)</f>
        <v>1992</v>
      </c>
      <c r="H15" s="3">
        <f>SUM(Daily!H17,Daily!H48,Daily!H265,Daily!H482,Daily!H699,Daily!H916)</f>
        <v>5898</v>
      </c>
      <c r="I15" s="32">
        <f>SUM(Daily!I17,Daily!I48,Daily!I265,Daily!I482,Daily!I699,Daily!I916)</f>
        <v>4705</v>
      </c>
      <c r="J15" s="3">
        <f>SUM(Daily!J17,Daily!J48,Daily!J265,Daily!J482,Daily!J699,Daily!J916)</f>
        <v>324</v>
      </c>
      <c r="K15" s="32">
        <f>SUM(Daily!K17,Daily!K48,Daily!K265,Daily!K482,Daily!K699,Daily!K916)</f>
        <v>606</v>
      </c>
      <c r="L15" s="3">
        <f>SUM(Daily!L17,Daily!L48,Daily!L265,Daily!L482,Daily!L699,Daily!L916)</f>
        <v>1014</v>
      </c>
      <c r="M15" s="32">
        <f>SUM(Daily!M17,Daily!M48,Daily!M265,Daily!M482,Daily!M699,Daily!M916)</f>
        <v>2823</v>
      </c>
      <c r="N15" s="3">
        <f>SUM(Daily!N17,Daily!N48,Daily!N265,Daily!N482,Daily!N699,Daily!N916)</f>
        <v>3948</v>
      </c>
      <c r="O15" s="32">
        <f>SUM(Daily!O17,Daily!O48,Daily!O265,Daily!O482,Daily!O699,Daily!O916)</f>
        <v>4828</v>
      </c>
      <c r="P15" s="3">
        <f>SUM(Daily!P17,Daily!P48,Daily!P265,Daily!P482,Daily!P699,Daily!P916)</f>
        <v>2297</v>
      </c>
      <c r="Q15" s="32">
        <f>SUM(Daily!Q17,Daily!Q48,Daily!Q265,Daily!Q482,Daily!Q699,Daily!Q916)</f>
        <v>1799</v>
      </c>
      <c r="R15" s="3">
        <f>SUM(Daily!R17,Daily!R48,Daily!R265,Daily!R482,Daily!R699,Daily!R916)</f>
        <v>3462</v>
      </c>
      <c r="S15" s="32">
        <f>SUM(Daily!S17,Daily!S48,Daily!S265,Daily!S482,Daily!S699,Daily!S916)</f>
        <v>3022</v>
      </c>
      <c r="T15" s="3">
        <f>SUM(Daily!T17,Daily!T48,Daily!T265,Daily!T482,Daily!T699,Daily!T916)</f>
        <v>420</v>
      </c>
      <c r="U15" s="32">
        <f>SUM(Daily!U17,Daily!U48,Daily!U265,Daily!U482,Daily!U699,Daily!U916)</f>
        <v>392</v>
      </c>
      <c r="V15" s="3">
        <f>SUM(Daily!V17,Daily!V48,Daily!V265,Daily!V482,Daily!V699,Daily!V916)</f>
        <v>1695</v>
      </c>
      <c r="W15" s="32">
        <f>SUM(Daily!W17,Daily!W48,Daily!W265,Daily!W482,Daily!W699,Daily!W916)</f>
        <v>3659</v>
      </c>
      <c r="X15" s="3">
        <f>SUM(Daily!X17,Daily!X48,Daily!X265,Daily!X482,Daily!X699,Daily!X916)</f>
        <v>1677</v>
      </c>
      <c r="Y15" s="32">
        <f>SUM(Daily!Y17,Daily!Y48,Daily!Y265,Daily!Y482,Daily!Y699,Daily!Y916)</f>
        <v>809</v>
      </c>
      <c r="Z15" s="3">
        <f>SUM(Daily!Z17,Daily!Z48,Daily!Z265,Daily!Z482,Daily!Z699,Daily!Z916)</f>
        <v>5705</v>
      </c>
      <c r="AA15" s="32">
        <f>SUM(Daily!AA17,Daily!AA48,Daily!AA265,Daily!AA482,Daily!AA699,Daily!AA916)</f>
        <v>6512</v>
      </c>
      <c r="AB15" s="112">
        <f t="shared" si="0"/>
        <v>35532</v>
      </c>
      <c r="AC15" s="19">
        <f t="shared" si="0"/>
        <v>35954</v>
      </c>
    </row>
    <row r="16" spans="1:29" x14ac:dyDescent="0.2">
      <c r="A16" s="93" t="s">
        <v>25</v>
      </c>
      <c r="B16" s="3">
        <f>SUM(Daily!B18,Daily!B49,Daily!B266,Daily!B483,Daily!B700,Daily!B917)</f>
        <v>3122</v>
      </c>
      <c r="C16" s="32">
        <f>SUM(Daily!C18,Daily!C49,Daily!C266,Daily!C483,Daily!C700,Daily!C917)</f>
        <v>3242</v>
      </c>
      <c r="D16" s="3">
        <f>SUM(Daily!D18,Daily!D49,Daily!D266,Daily!D483,Daily!D700,Daily!D917)</f>
        <v>1190</v>
      </c>
      <c r="E16" s="32">
        <f>SUM(Daily!E18,Daily!E49,Daily!E266,Daily!E483,Daily!E700,Daily!E917)</f>
        <v>1075</v>
      </c>
      <c r="F16" s="3">
        <f>SUM(Daily!F18,Daily!F49,Daily!F266,Daily!F483,Daily!F700,Daily!F917)</f>
        <v>3501</v>
      </c>
      <c r="G16" s="32">
        <f>SUM(Daily!G18,Daily!G49,Daily!G266,Daily!G483,Daily!G700,Daily!G917)</f>
        <v>2127</v>
      </c>
      <c r="H16" s="3">
        <f>SUM(Daily!H18,Daily!H49,Daily!H266,Daily!H483,Daily!H700,Daily!H917)</f>
        <v>5516</v>
      </c>
      <c r="I16" s="32">
        <f>SUM(Daily!I18,Daily!I49,Daily!I266,Daily!I483,Daily!I700,Daily!I917)</f>
        <v>4549</v>
      </c>
      <c r="J16" s="3">
        <f>SUM(Daily!J18,Daily!J49,Daily!J266,Daily!J483,Daily!J700,Daily!J917)</f>
        <v>324</v>
      </c>
      <c r="K16" s="32">
        <f>SUM(Daily!K18,Daily!K49,Daily!K266,Daily!K483,Daily!K700,Daily!K917)</f>
        <v>458</v>
      </c>
      <c r="L16" s="3">
        <f>SUM(Daily!L18,Daily!L49,Daily!L266,Daily!L483,Daily!L700,Daily!L917)</f>
        <v>1109</v>
      </c>
      <c r="M16" s="32">
        <f>SUM(Daily!M18,Daily!M49,Daily!M266,Daily!M483,Daily!M700,Daily!M917)</f>
        <v>2250</v>
      </c>
      <c r="N16" s="3">
        <f>SUM(Daily!N18,Daily!N49,Daily!N266,Daily!N483,Daily!N700,Daily!N917)</f>
        <v>3703</v>
      </c>
      <c r="O16" s="32">
        <f>SUM(Daily!O18,Daily!O49,Daily!O266,Daily!O483,Daily!O700,Daily!O917)</f>
        <v>3935</v>
      </c>
      <c r="P16" s="3">
        <f>SUM(Daily!P18,Daily!P49,Daily!P266,Daily!P483,Daily!P700,Daily!P917)</f>
        <v>1952</v>
      </c>
      <c r="Q16" s="32">
        <f>SUM(Daily!Q18,Daily!Q49,Daily!Q266,Daily!Q483,Daily!Q700,Daily!Q917)</f>
        <v>1599</v>
      </c>
      <c r="R16" s="3">
        <f>SUM(Daily!R18,Daily!R49,Daily!R266,Daily!R483,Daily!R700,Daily!R917)</f>
        <v>3134</v>
      </c>
      <c r="S16" s="32">
        <f>SUM(Daily!S18,Daily!S49,Daily!S266,Daily!S483,Daily!S700,Daily!S917)</f>
        <v>2698</v>
      </c>
      <c r="T16" s="3">
        <f>SUM(Daily!T18,Daily!T49,Daily!T266,Daily!T483,Daily!T700,Daily!T917)</f>
        <v>268</v>
      </c>
      <c r="U16" s="32">
        <f>SUM(Daily!U18,Daily!U49,Daily!U266,Daily!U483,Daily!U700,Daily!U917)</f>
        <v>278</v>
      </c>
      <c r="V16" s="3">
        <f>SUM(Daily!V18,Daily!V49,Daily!V266,Daily!V483,Daily!V700,Daily!V917)</f>
        <v>1741</v>
      </c>
      <c r="W16" s="32">
        <f>SUM(Daily!W18,Daily!W49,Daily!W266,Daily!W483,Daily!W700,Daily!W917)</f>
        <v>2867</v>
      </c>
      <c r="X16" s="3">
        <f>SUM(Daily!X18,Daily!X49,Daily!X266,Daily!X483,Daily!X700,Daily!X917)</f>
        <v>1308</v>
      </c>
      <c r="Y16" s="32">
        <f>SUM(Daily!Y18,Daily!Y49,Daily!Y266,Daily!Y483,Daily!Y700,Daily!Y917)</f>
        <v>664</v>
      </c>
      <c r="Z16" s="3">
        <f>SUM(Daily!Z18,Daily!Z49,Daily!Z266,Daily!Z483,Daily!Z700,Daily!Z917)</f>
        <v>5581</v>
      </c>
      <c r="AA16" s="32">
        <f>SUM(Daily!AA18,Daily!AA49,Daily!AA266,Daily!AA483,Daily!AA700,Daily!AA917)</f>
        <v>6525</v>
      </c>
      <c r="AB16" s="112">
        <f t="shared" si="0"/>
        <v>32449</v>
      </c>
      <c r="AC16" s="19">
        <f t="shared" si="0"/>
        <v>32267</v>
      </c>
    </row>
    <row r="17" spans="1:29" x14ac:dyDescent="0.2">
      <c r="A17" s="94" t="s">
        <v>26</v>
      </c>
      <c r="B17" s="3">
        <f>SUM(Daily!B19,Daily!B50,Daily!B267,Daily!B484,Daily!B701,Daily!B918)</f>
        <v>3198</v>
      </c>
      <c r="C17" s="32">
        <f>SUM(Daily!C19,Daily!C50,Daily!C267,Daily!C484,Daily!C701,Daily!C918)</f>
        <v>3338</v>
      </c>
      <c r="D17" s="3">
        <f>SUM(Daily!D19,Daily!D50,Daily!D267,Daily!D484,Daily!D701,Daily!D918)</f>
        <v>1209</v>
      </c>
      <c r="E17" s="32">
        <f>SUM(Daily!E19,Daily!E50,Daily!E267,Daily!E484,Daily!E701,Daily!E918)</f>
        <v>1181</v>
      </c>
      <c r="F17" s="3">
        <f>SUM(Daily!F19,Daily!F50,Daily!F267,Daily!F484,Daily!F701,Daily!F918)</f>
        <v>3357</v>
      </c>
      <c r="G17" s="32">
        <f>SUM(Daily!G19,Daily!G50,Daily!G267,Daily!G484,Daily!G701,Daily!G918)</f>
        <v>2068</v>
      </c>
      <c r="H17" s="3">
        <f>SUM(Daily!H19,Daily!H50,Daily!H267,Daily!H484,Daily!H701,Daily!H918)</f>
        <v>5853</v>
      </c>
      <c r="I17" s="32">
        <f>SUM(Daily!I19,Daily!I50,Daily!I267,Daily!I484,Daily!I701,Daily!I918)</f>
        <v>4792</v>
      </c>
      <c r="J17" s="3">
        <f>SUM(Daily!J19,Daily!J50,Daily!J267,Daily!J484,Daily!J701,Daily!J918)</f>
        <v>352</v>
      </c>
      <c r="K17" s="32">
        <f>SUM(Daily!K19,Daily!K50,Daily!K267,Daily!K484,Daily!K701,Daily!K918)</f>
        <v>469</v>
      </c>
      <c r="L17" s="3">
        <f>SUM(Daily!L19,Daily!L50,Daily!L267,Daily!L484,Daily!L701,Daily!L918)</f>
        <v>1134</v>
      </c>
      <c r="M17" s="32">
        <f>SUM(Daily!M19,Daily!M50,Daily!M267,Daily!M484,Daily!M701,Daily!M918)</f>
        <v>1826</v>
      </c>
      <c r="N17" s="3">
        <f>SUM(Daily!N19,Daily!N50,Daily!N267,Daily!N484,Daily!N701,Daily!N918)</f>
        <v>3818</v>
      </c>
      <c r="O17" s="32">
        <f>SUM(Daily!O19,Daily!O50,Daily!O267,Daily!O484,Daily!O701,Daily!O918)</f>
        <v>3619</v>
      </c>
      <c r="P17" s="3">
        <f>SUM(Daily!P19,Daily!P50,Daily!P267,Daily!P484,Daily!P701,Daily!P918)</f>
        <v>2280</v>
      </c>
      <c r="Q17" s="32">
        <f>SUM(Daily!Q19,Daily!Q50,Daily!Q267,Daily!Q484,Daily!Q701,Daily!Q918)</f>
        <v>1532</v>
      </c>
      <c r="R17" s="3">
        <f>SUM(Daily!R19,Daily!R50,Daily!R267,Daily!R484,Daily!R701,Daily!R918)</f>
        <v>3183</v>
      </c>
      <c r="S17" s="32">
        <f>SUM(Daily!S19,Daily!S50,Daily!S267,Daily!S484,Daily!S701,Daily!S918)</f>
        <v>2985</v>
      </c>
      <c r="T17" s="3">
        <f>SUM(Daily!T19,Daily!T50,Daily!T267,Daily!T484,Daily!T701,Daily!T918)</f>
        <v>237</v>
      </c>
      <c r="U17" s="32">
        <f>SUM(Daily!U19,Daily!U50,Daily!U267,Daily!U484,Daily!U701,Daily!U918)</f>
        <v>324</v>
      </c>
      <c r="V17" s="3">
        <f>SUM(Daily!V19,Daily!V50,Daily!V267,Daily!V484,Daily!V701,Daily!V918)</f>
        <v>1919</v>
      </c>
      <c r="W17" s="32">
        <f>SUM(Daily!W19,Daily!W50,Daily!W267,Daily!W484,Daily!W701,Daily!W918)</f>
        <v>3018</v>
      </c>
      <c r="X17" s="3">
        <f>SUM(Daily!X19,Daily!X50,Daily!X267,Daily!X484,Daily!X701,Daily!X918)</f>
        <v>1498</v>
      </c>
      <c r="Y17" s="32">
        <f>SUM(Daily!Y19,Daily!Y50,Daily!Y267,Daily!Y484,Daily!Y701,Daily!Y918)</f>
        <v>700</v>
      </c>
      <c r="Z17" s="3">
        <f>SUM(Daily!Z19,Daily!Z50,Daily!Z267,Daily!Z484,Daily!Z701,Daily!Z918)</f>
        <v>6028</v>
      </c>
      <c r="AA17" s="32">
        <f>SUM(Daily!AA19,Daily!AA50,Daily!AA267,Daily!AA484,Daily!AA701,Daily!AA918)</f>
        <v>7297</v>
      </c>
      <c r="AB17" s="112">
        <f t="shared" si="0"/>
        <v>34066</v>
      </c>
      <c r="AC17" s="19">
        <f t="shared" si="0"/>
        <v>33149</v>
      </c>
    </row>
    <row r="18" spans="1:29" x14ac:dyDescent="0.2">
      <c r="A18" s="93" t="s">
        <v>27</v>
      </c>
      <c r="B18" s="3">
        <f>SUM(Daily!B20,Daily!B51,Daily!B268,Daily!B485,Daily!B702,Daily!B919)</f>
        <v>3492</v>
      </c>
      <c r="C18" s="32">
        <f>SUM(Daily!C20,Daily!C51,Daily!C268,Daily!C485,Daily!C702,Daily!C919)</f>
        <v>3564</v>
      </c>
      <c r="D18" s="3">
        <f>SUM(Daily!D20,Daily!D51,Daily!D268,Daily!D485,Daily!D702,Daily!D919)</f>
        <v>1226</v>
      </c>
      <c r="E18" s="32">
        <f>SUM(Daily!E20,Daily!E51,Daily!E268,Daily!E485,Daily!E702,Daily!E919)</f>
        <v>1162</v>
      </c>
      <c r="F18" s="3">
        <f>SUM(Daily!F20,Daily!F51,Daily!F268,Daily!F485,Daily!F702,Daily!F919)</f>
        <v>3796</v>
      </c>
      <c r="G18" s="32">
        <f>SUM(Daily!G20,Daily!G51,Daily!G268,Daily!G485,Daily!G702,Daily!G919)</f>
        <v>2616</v>
      </c>
      <c r="H18" s="3">
        <f>SUM(Daily!H20,Daily!H51,Daily!H268,Daily!H485,Daily!H702,Daily!H919)</f>
        <v>5817</v>
      </c>
      <c r="I18" s="32">
        <f>SUM(Daily!I20,Daily!I51,Daily!I268,Daily!I485,Daily!I702,Daily!I919)</f>
        <v>5192</v>
      </c>
      <c r="J18" s="3">
        <f>SUM(Daily!J20,Daily!J51,Daily!J268,Daily!J485,Daily!J702,Daily!J919)</f>
        <v>373</v>
      </c>
      <c r="K18" s="32">
        <f>SUM(Daily!K20,Daily!K51,Daily!K268,Daily!K485,Daily!K702,Daily!K919)</f>
        <v>441</v>
      </c>
      <c r="L18" s="3">
        <f>SUM(Daily!L20,Daily!L51,Daily!L268,Daily!L485,Daily!L702,Daily!L919)</f>
        <v>1478</v>
      </c>
      <c r="M18" s="32">
        <f>SUM(Daily!M20,Daily!M51,Daily!M268,Daily!M485,Daily!M702,Daily!M919)</f>
        <v>1735</v>
      </c>
      <c r="N18" s="3">
        <f>SUM(Daily!N20,Daily!N51,Daily!N268,Daily!N485,Daily!N702,Daily!N919)</f>
        <v>4285</v>
      </c>
      <c r="O18" s="32">
        <f>SUM(Daily!O20,Daily!O51,Daily!O268,Daily!O485,Daily!O702,Daily!O919)</f>
        <v>4010</v>
      </c>
      <c r="P18" s="3">
        <f>SUM(Daily!P20,Daily!P51,Daily!P268,Daily!P485,Daily!P702,Daily!P919)</f>
        <v>2292</v>
      </c>
      <c r="Q18" s="32">
        <f>SUM(Daily!Q20,Daily!Q51,Daily!Q268,Daily!Q485,Daily!Q702,Daily!Q919)</f>
        <v>1756</v>
      </c>
      <c r="R18" s="3">
        <f>SUM(Daily!R20,Daily!R51,Daily!R268,Daily!R485,Daily!R702,Daily!R919)</f>
        <v>3299</v>
      </c>
      <c r="S18" s="32">
        <f>SUM(Daily!S20,Daily!S51,Daily!S268,Daily!S485,Daily!S702,Daily!S919)</f>
        <v>3402</v>
      </c>
      <c r="T18" s="3">
        <f>SUM(Daily!T20,Daily!T51,Daily!T268,Daily!T485,Daily!T702,Daily!T919)</f>
        <v>243</v>
      </c>
      <c r="U18" s="32">
        <f>SUM(Daily!U20,Daily!U51,Daily!U268,Daily!U485,Daily!U702,Daily!U919)</f>
        <v>320</v>
      </c>
      <c r="V18" s="3">
        <f>SUM(Daily!V20,Daily!V51,Daily!V268,Daily!V485,Daily!V702,Daily!V919)</f>
        <v>2282</v>
      </c>
      <c r="W18" s="32">
        <f>SUM(Daily!W20,Daily!W51,Daily!W268,Daily!W485,Daily!W702,Daily!W919)</f>
        <v>3150</v>
      </c>
      <c r="X18" s="3">
        <f>SUM(Daily!X20,Daily!X51,Daily!X268,Daily!X485,Daily!X702,Daily!X919)</f>
        <v>1487</v>
      </c>
      <c r="Y18" s="32">
        <f>SUM(Daily!Y20,Daily!Y51,Daily!Y268,Daily!Y485,Daily!Y702,Daily!Y919)</f>
        <v>732</v>
      </c>
      <c r="Z18" s="3">
        <f>SUM(Daily!Z20,Daily!Z51,Daily!Z268,Daily!Z485,Daily!Z702,Daily!Z919)</f>
        <v>6244</v>
      </c>
      <c r="AA18" s="32">
        <f>SUM(Daily!AA20,Daily!AA51,Daily!AA268,Daily!AA485,Daily!AA702,Daily!AA919)</f>
        <v>7922</v>
      </c>
      <c r="AB18" s="112">
        <f t="shared" si="0"/>
        <v>36314</v>
      </c>
      <c r="AC18" s="19">
        <f t="shared" si="0"/>
        <v>36002</v>
      </c>
    </row>
    <row r="19" spans="1:29" x14ac:dyDescent="0.2">
      <c r="A19" s="94" t="s">
        <v>28</v>
      </c>
      <c r="B19" s="3">
        <f>SUM(Daily!B21,Daily!B52,Daily!B269,Daily!B486,Daily!B703,Daily!B920)</f>
        <v>3693</v>
      </c>
      <c r="C19" s="32">
        <f>SUM(Daily!C21,Daily!C52,Daily!C269,Daily!C486,Daily!C703,Daily!C920)</f>
        <v>3987</v>
      </c>
      <c r="D19" s="3">
        <f>SUM(Daily!D21,Daily!D52,Daily!D269,Daily!D486,Daily!D703,Daily!D920)</f>
        <v>1397</v>
      </c>
      <c r="E19" s="32">
        <f>SUM(Daily!E21,Daily!E52,Daily!E269,Daily!E486,Daily!E703,Daily!E920)</f>
        <v>1320</v>
      </c>
      <c r="F19" s="3">
        <f>SUM(Daily!F21,Daily!F52,Daily!F269,Daily!F486,Daily!F703,Daily!F920)</f>
        <v>3581</v>
      </c>
      <c r="G19" s="32">
        <f>SUM(Daily!G21,Daily!G52,Daily!G269,Daily!G486,Daily!G703,Daily!G920)</f>
        <v>3574</v>
      </c>
      <c r="H19" s="3">
        <f>SUM(Daily!H21,Daily!H52,Daily!H269,Daily!H486,Daily!H703,Daily!H920)</f>
        <v>6346</v>
      </c>
      <c r="I19" s="32">
        <f>SUM(Daily!I21,Daily!I52,Daily!I269,Daily!I486,Daily!I703,Daily!I920)</f>
        <v>5885</v>
      </c>
      <c r="J19" s="3">
        <f>SUM(Daily!J21,Daily!J52,Daily!J269,Daily!J486,Daily!J703,Daily!J920)</f>
        <v>522</v>
      </c>
      <c r="K19" s="32">
        <f>SUM(Daily!K21,Daily!K52,Daily!K269,Daily!K486,Daily!K703,Daily!K920)</f>
        <v>404</v>
      </c>
      <c r="L19" s="3">
        <f>SUM(Daily!L21,Daily!L52,Daily!L269,Daily!L486,Daily!L703,Daily!L920)</f>
        <v>2382</v>
      </c>
      <c r="M19" s="32">
        <f>SUM(Daily!M21,Daily!M52,Daily!M269,Daily!M486,Daily!M703,Daily!M920)</f>
        <v>1716</v>
      </c>
      <c r="N19" s="3">
        <f>SUM(Daily!N21,Daily!N52,Daily!N269,Daily!N486,Daily!N703,Daily!N920)</f>
        <v>5007</v>
      </c>
      <c r="O19" s="32">
        <f>SUM(Daily!O21,Daily!O52,Daily!O269,Daily!O486,Daily!O703,Daily!O920)</f>
        <v>4363</v>
      </c>
      <c r="P19" s="3">
        <f>SUM(Daily!P21,Daily!P52,Daily!P269,Daily!P486,Daily!P703,Daily!P920)</f>
        <v>2703</v>
      </c>
      <c r="Q19" s="32">
        <f>SUM(Daily!Q21,Daily!Q52,Daily!Q269,Daily!Q486,Daily!Q703,Daily!Q920)</f>
        <v>2036</v>
      </c>
      <c r="R19" s="3">
        <f>SUM(Daily!R21,Daily!R52,Daily!R269,Daily!R486,Daily!R703,Daily!R920)</f>
        <v>3457</v>
      </c>
      <c r="S19" s="32">
        <f>SUM(Daily!S21,Daily!S52,Daily!S269,Daily!S486,Daily!S703,Daily!S920)</f>
        <v>3801</v>
      </c>
      <c r="T19" s="3">
        <f>SUM(Daily!T21,Daily!T52,Daily!T269,Daily!T486,Daily!T703,Daily!T920)</f>
        <v>323</v>
      </c>
      <c r="U19" s="32">
        <f>SUM(Daily!U21,Daily!U52,Daily!U269,Daily!U486,Daily!U703,Daily!U920)</f>
        <v>328</v>
      </c>
      <c r="V19" s="3">
        <f>SUM(Daily!V21,Daily!V52,Daily!V269,Daily!V486,Daily!V703,Daily!V920)</f>
        <v>2993</v>
      </c>
      <c r="W19" s="32">
        <f>SUM(Daily!W21,Daily!W52,Daily!W269,Daily!W486,Daily!W703,Daily!W920)</f>
        <v>3154</v>
      </c>
      <c r="X19" s="3">
        <f>SUM(Daily!X21,Daily!X52,Daily!X269,Daily!X486,Daily!X703,Daily!X920)</f>
        <v>1931</v>
      </c>
      <c r="Y19" s="32">
        <f>SUM(Daily!Y21,Daily!Y52,Daily!Y269,Daily!Y486,Daily!Y703,Daily!Y920)</f>
        <v>703</v>
      </c>
      <c r="Z19" s="3">
        <f>SUM(Daily!Z21,Daily!Z52,Daily!Z269,Daily!Z486,Daily!Z703,Daily!Z920)</f>
        <v>6765</v>
      </c>
      <c r="AA19" s="32">
        <f>SUM(Daily!AA21,Daily!AA52,Daily!AA269,Daily!AA486,Daily!AA703,Daily!AA920)</f>
        <v>8116</v>
      </c>
      <c r="AB19" s="112">
        <f t="shared" si="0"/>
        <v>41100</v>
      </c>
      <c r="AC19" s="19">
        <f t="shared" si="0"/>
        <v>39387</v>
      </c>
    </row>
    <row r="20" spans="1:29" x14ac:dyDescent="0.2">
      <c r="A20" s="93" t="s">
        <v>29</v>
      </c>
      <c r="B20" s="3">
        <f>SUM(Daily!B22,Daily!B53,Daily!B270,Daily!B487,Daily!B704,Daily!B921)</f>
        <v>4251</v>
      </c>
      <c r="C20" s="32">
        <f>SUM(Daily!C22,Daily!C53,Daily!C270,Daily!C487,Daily!C704,Daily!C921)</f>
        <v>4588</v>
      </c>
      <c r="D20" s="3">
        <f>SUM(Daily!D22,Daily!D53,Daily!D270,Daily!D487,Daily!D704,Daily!D921)</f>
        <v>1462</v>
      </c>
      <c r="E20" s="32">
        <f>SUM(Daily!E22,Daily!E53,Daily!E270,Daily!E487,Daily!E704,Daily!E921)</f>
        <v>1510</v>
      </c>
      <c r="F20" s="3">
        <f>SUM(Daily!F22,Daily!F53,Daily!F270,Daily!F487,Daily!F704,Daily!F921)</f>
        <v>4319</v>
      </c>
      <c r="G20" s="32">
        <f>SUM(Daily!G22,Daily!G53,Daily!G270,Daily!G487,Daily!G704,Daily!G921)</f>
        <v>4064</v>
      </c>
      <c r="H20" s="3">
        <f>SUM(Daily!H22,Daily!H53,Daily!H270,Daily!H487,Daily!H704,Daily!H921)</f>
        <v>6377</v>
      </c>
      <c r="I20" s="32">
        <f>SUM(Daily!I22,Daily!I53,Daily!I270,Daily!I487,Daily!I704,Daily!I921)</f>
        <v>6452</v>
      </c>
      <c r="J20" s="3">
        <f>SUM(Daily!J22,Daily!J53,Daily!J270,Daily!J487,Daily!J704,Daily!J921)</f>
        <v>634</v>
      </c>
      <c r="K20" s="32">
        <f>SUM(Daily!K22,Daily!K53,Daily!K270,Daily!K487,Daily!K704,Daily!K921)</f>
        <v>418</v>
      </c>
      <c r="L20" s="3">
        <f>SUM(Daily!L22,Daily!L53,Daily!L270,Daily!L487,Daily!L704,Daily!L921)</f>
        <v>2223</v>
      </c>
      <c r="M20" s="32">
        <f>SUM(Daily!M22,Daily!M53,Daily!M270,Daily!M487,Daily!M704,Daily!M921)</f>
        <v>1706</v>
      </c>
      <c r="N20" s="3">
        <f>SUM(Daily!N22,Daily!N53,Daily!N270,Daily!N487,Daily!N704,Daily!N921)</f>
        <v>5141</v>
      </c>
      <c r="O20" s="32">
        <f>SUM(Daily!O22,Daily!O53,Daily!O270,Daily!O487,Daily!O704,Daily!O921)</f>
        <v>4845</v>
      </c>
      <c r="P20" s="3">
        <f>SUM(Daily!P22,Daily!P53,Daily!P270,Daily!P487,Daily!P704,Daily!P921)</f>
        <v>2702</v>
      </c>
      <c r="Q20" s="32">
        <f>SUM(Daily!Q22,Daily!Q53,Daily!Q270,Daily!Q487,Daily!Q704,Daily!Q921)</f>
        <v>2501</v>
      </c>
      <c r="R20" s="3">
        <f>SUM(Daily!R22,Daily!R53,Daily!R270,Daily!R487,Daily!R704,Daily!R921)</f>
        <v>3612</v>
      </c>
      <c r="S20" s="32">
        <f>SUM(Daily!S22,Daily!S53,Daily!S270,Daily!S487,Daily!S704,Daily!S921)</f>
        <v>4152</v>
      </c>
      <c r="T20" s="3">
        <f>SUM(Daily!T22,Daily!T53,Daily!T270,Daily!T487,Daily!T704,Daily!T921)</f>
        <v>595</v>
      </c>
      <c r="U20" s="32">
        <f>SUM(Daily!U22,Daily!U53,Daily!U270,Daily!U487,Daily!U704,Daily!U921)</f>
        <v>340</v>
      </c>
      <c r="V20" s="3">
        <f>SUM(Daily!V22,Daily!V53,Daily!V270,Daily!V487,Daily!V704,Daily!V921)</f>
        <v>3332</v>
      </c>
      <c r="W20" s="32">
        <f>SUM(Daily!W22,Daily!W53,Daily!W270,Daily!W487,Daily!W704,Daily!W921)</f>
        <v>3557</v>
      </c>
      <c r="X20" s="3">
        <f>SUM(Daily!X22,Daily!X53,Daily!X270,Daily!X487,Daily!X704,Daily!X921)</f>
        <v>1866</v>
      </c>
      <c r="Y20" s="32">
        <f>SUM(Daily!Y22,Daily!Y53,Daily!Y270,Daily!Y487,Daily!Y704,Daily!Y921)</f>
        <v>923</v>
      </c>
      <c r="Z20" s="3">
        <f>SUM(Daily!Z22,Daily!Z53,Daily!Z270,Daily!Z487,Daily!Z704,Daily!Z921)</f>
        <v>7249</v>
      </c>
      <c r="AA20" s="32">
        <f>SUM(Daily!AA22,Daily!AA53,Daily!AA270,Daily!AA487,Daily!AA704,Daily!AA921)</f>
        <v>7997</v>
      </c>
      <c r="AB20" s="112">
        <f t="shared" si="0"/>
        <v>43763</v>
      </c>
      <c r="AC20" s="19">
        <f t="shared" si="0"/>
        <v>43053</v>
      </c>
    </row>
    <row r="21" spans="1:29" x14ac:dyDescent="0.2">
      <c r="A21" s="94" t="s">
        <v>30</v>
      </c>
      <c r="B21" s="3">
        <f>SUM(Daily!B23,Daily!B54,Daily!B271,Daily!B488,Daily!B705,Daily!B922)</f>
        <v>4646</v>
      </c>
      <c r="C21" s="32">
        <f>SUM(Daily!C23,Daily!C54,Daily!C271,Daily!C488,Daily!C705,Daily!C922)</f>
        <v>4234</v>
      </c>
      <c r="D21" s="3">
        <f>SUM(Daily!D23,Daily!D54,Daily!D271,Daily!D488,Daily!D705,Daily!D922)</f>
        <v>1381</v>
      </c>
      <c r="E21" s="32">
        <f>SUM(Daily!E23,Daily!E54,Daily!E271,Daily!E488,Daily!E705,Daily!E922)</f>
        <v>1565</v>
      </c>
      <c r="F21" s="3">
        <f>SUM(Daily!F23,Daily!F54,Daily!F271,Daily!F488,Daily!F705,Daily!F922)</f>
        <v>3989</v>
      </c>
      <c r="G21" s="32">
        <f>SUM(Daily!G23,Daily!G54,Daily!G271,Daily!G488,Daily!G705,Daily!G922)</f>
        <v>4187</v>
      </c>
      <c r="H21" s="3">
        <f>SUM(Daily!H23,Daily!H54,Daily!H271,Daily!H488,Daily!H705,Daily!H922)</f>
        <v>6604</v>
      </c>
      <c r="I21" s="32">
        <f>SUM(Daily!I23,Daily!I54,Daily!I271,Daily!I488,Daily!I705,Daily!I922)</f>
        <v>6458</v>
      </c>
      <c r="J21" s="3">
        <f>SUM(Daily!J23,Daily!J54,Daily!J271,Daily!J488,Daily!J705,Daily!J922)</f>
        <v>700</v>
      </c>
      <c r="K21" s="32">
        <f>SUM(Daily!K23,Daily!K54,Daily!K271,Daily!K488,Daily!K705,Daily!K922)</f>
        <v>422</v>
      </c>
      <c r="L21" s="3">
        <f>SUM(Daily!L23,Daily!L54,Daily!L271,Daily!L488,Daily!L705,Daily!L922)</f>
        <v>2637</v>
      </c>
      <c r="M21" s="32">
        <f>SUM(Daily!M23,Daily!M54,Daily!M271,Daily!M488,Daily!M705,Daily!M922)</f>
        <v>1678</v>
      </c>
      <c r="N21" s="3">
        <f>SUM(Daily!N23,Daily!N54,Daily!N271,Daily!N488,Daily!N705,Daily!N922)</f>
        <v>5311</v>
      </c>
      <c r="O21" s="32">
        <f>SUM(Daily!O23,Daily!O54,Daily!O271,Daily!O488,Daily!O705,Daily!O922)</f>
        <v>5257</v>
      </c>
      <c r="P21" s="3">
        <f>SUM(Daily!P23,Daily!P54,Daily!P271,Daily!P488,Daily!P705,Daily!P922)</f>
        <v>2217</v>
      </c>
      <c r="Q21" s="32">
        <f>SUM(Daily!Q23,Daily!Q54,Daily!Q271,Daily!Q488,Daily!Q705,Daily!Q922)</f>
        <v>2946</v>
      </c>
      <c r="R21" s="3">
        <f>SUM(Daily!R23,Daily!R54,Daily!R271,Daily!R488,Daily!R705,Daily!R922)</f>
        <v>3495</v>
      </c>
      <c r="S21" s="32">
        <f>SUM(Daily!S23,Daily!S54,Daily!S271,Daily!S488,Daily!S705,Daily!S922)</f>
        <v>4512</v>
      </c>
      <c r="T21" s="3">
        <f>SUM(Daily!T23,Daily!T54,Daily!T271,Daily!T488,Daily!T705,Daily!T922)</f>
        <v>455</v>
      </c>
      <c r="U21" s="32">
        <f>SUM(Daily!U23,Daily!U54,Daily!U271,Daily!U488,Daily!U705,Daily!U922)</f>
        <v>467</v>
      </c>
      <c r="V21" s="3">
        <f>SUM(Daily!V23,Daily!V54,Daily!V271,Daily!V488,Daily!V705,Daily!V922)</f>
        <v>3290</v>
      </c>
      <c r="W21" s="32">
        <f>SUM(Daily!W23,Daily!W54,Daily!W271,Daily!W488,Daily!W705,Daily!W922)</f>
        <v>3188</v>
      </c>
      <c r="X21" s="3">
        <f>SUM(Daily!X23,Daily!X54,Daily!X271,Daily!X488,Daily!X705,Daily!X922)</f>
        <v>1927</v>
      </c>
      <c r="Y21" s="32">
        <f>SUM(Daily!Y23,Daily!Y54,Daily!Y271,Daily!Y488,Daily!Y705,Daily!Y922)</f>
        <v>1076</v>
      </c>
      <c r="Z21" s="3">
        <f>SUM(Daily!Z23,Daily!Z54,Daily!Z271,Daily!Z488,Daily!Z705,Daily!Z922)</f>
        <v>7155</v>
      </c>
      <c r="AA21" s="32">
        <f>SUM(Daily!AA23,Daily!AA54,Daily!AA271,Daily!AA488,Daily!AA705,Daily!AA922)</f>
        <v>7782</v>
      </c>
      <c r="AB21" s="112">
        <f t="shared" si="0"/>
        <v>43807</v>
      </c>
      <c r="AC21" s="19">
        <f t="shared" si="0"/>
        <v>43772</v>
      </c>
    </row>
    <row r="22" spans="1:29" x14ac:dyDescent="0.2">
      <c r="A22" s="93" t="s">
        <v>31</v>
      </c>
      <c r="B22" s="3">
        <f>SUM(Daily!B24,Daily!B55,Daily!B272,Daily!B489,Daily!B706,Daily!B923)</f>
        <v>4786</v>
      </c>
      <c r="C22" s="32">
        <f>SUM(Daily!C24,Daily!C55,Daily!C272,Daily!C489,Daily!C706,Daily!C923)</f>
        <v>3959</v>
      </c>
      <c r="D22" s="3">
        <f>SUM(Daily!D24,Daily!D55,Daily!D272,Daily!D489,Daily!D706,Daily!D923)</f>
        <v>1281</v>
      </c>
      <c r="E22" s="32">
        <f>SUM(Daily!E24,Daily!E55,Daily!E272,Daily!E489,Daily!E706,Daily!E923)</f>
        <v>1597</v>
      </c>
      <c r="F22" s="3">
        <f>SUM(Daily!F24,Daily!F55,Daily!F272,Daily!F489,Daily!F706,Daily!F923)</f>
        <v>3468</v>
      </c>
      <c r="G22" s="32">
        <f>SUM(Daily!G24,Daily!G55,Daily!G272,Daily!G489,Daily!G706,Daily!G923)</f>
        <v>4170</v>
      </c>
      <c r="H22" s="3">
        <f>SUM(Daily!H24,Daily!H55,Daily!H272,Daily!H489,Daily!H706,Daily!H923)</f>
        <v>6321</v>
      </c>
      <c r="I22" s="32">
        <f>SUM(Daily!I24,Daily!I55,Daily!I272,Daily!I489,Daily!I706,Daily!I923)</f>
        <v>6811</v>
      </c>
      <c r="J22" s="3">
        <f>SUM(Daily!J24,Daily!J55,Daily!J272,Daily!J489,Daily!J706,Daily!J923)</f>
        <v>882</v>
      </c>
      <c r="K22" s="32">
        <f>SUM(Daily!K24,Daily!K55,Daily!K272,Daily!K489,Daily!K706,Daily!K923)</f>
        <v>410</v>
      </c>
      <c r="L22" s="3">
        <f>SUM(Daily!L24,Daily!L55,Daily!L272,Daily!L489,Daily!L706,Daily!L923)</f>
        <v>3699</v>
      </c>
      <c r="M22" s="32">
        <f>SUM(Daily!M24,Daily!M55,Daily!M272,Daily!M489,Daily!M706,Daily!M923)</f>
        <v>1295</v>
      </c>
      <c r="N22" s="3">
        <f>SUM(Daily!N24,Daily!N55,Daily!N272,Daily!N489,Daily!N706,Daily!N923)</f>
        <v>5879</v>
      </c>
      <c r="O22" s="32">
        <f>SUM(Daily!O24,Daily!O55,Daily!O272,Daily!O489,Daily!O706,Daily!O923)</f>
        <v>5099</v>
      </c>
      <c r="P22" s="3">
        <f>SUM(Daily!P24,Daily!P55,Daily!P272,Daily!P489,Daily!P706,Daily!P923)</f>
        <v>1974</v>
      </c>
      <c r="Q22" s="32">
        <f>SUM(Daily!Q24,Daily!Q55,Daily!Q272,Daily!Q489,Daily!Q706,Daily!Q923)</f>
        <v>3274</v>
      </c>
      <c r="R22" s="3">
        <f>SUM(Daily!R24,Daily!R55,Daily!R272,Daily!R489,Daily!R706,Daily!R923)</f>
        <v>3195</v>
      </c>
      <c r="S22" s="32">
        <f>SUM(Daily!S24,Daily!S55,Daily!S272,Daily!S489,Daily!S706,Daily!S923)</f>
        <v>5146</v>
      </c>
      <c r="T22" s="3">
        <f>SUM(Daily!T24,Daily!T55,Daily!T272,Daily!T489,Daily!T706,Daily!T923)</f>
        <v>445</v>
      </c>
      <c r="U22" s="32">
        <f>SUM(Daily!U24,Daily!U55,Daily!U272,Daily!U489,Daily!U706,Daily!U923)</f>
        <v>422</v>
      </c>
      <c r="V22" s="3">
        <f>SUM(Daily!V24,Daily!V55,Daily!V272,Daily!V489,Daily!V706,Daily!V923)</f>
        <v>4347</v>
      </c>
      <c r="W22" s="32">
        <f>SUM(Daily!W24,Daily!W55,Daily!W272,Daily!W489,Daily!W706,Daily!W923)</f>
        <v>3027</v>
      </c>
      <c r="X22" s="3">
        <f>SUM(Daily!X24,Daily!X55,Daily!X272,Daily!X489,Daily!X706,Daily!X923)</f>
        <v>1808</v>
      </c>
      <c r="Y22" s="32">
        <f>SUM(Daily!Y24,Daily!Y55,Daily!Y272,Daily!Y489,Daily!Y706,Daily!Y923)</f>
        <v>1365</v>
      </c>
      <c r="Z22" s="3">
        <f>SUM(Daily!Z24,Daily!Z55,Daily!Z272,Daily!Z489,Daily!Z706,Daily!Z923)</f>
        <v>7037</v>
      </c>
      <c r="AA22" s="32">
        <f>SUM(Daily!AA24,Daily!AA55,Daily!AA272,Daily!AA489,Daily!AA706,Daily!AA923)</f>
        <v>7260</v>
      </c>
      <c r="AB22" s="112">
        <f t="shared" si="0"/>
        <v>45122</v>
      </c>
      <c r="AC22" s="19">
        <f t="shared" si="0"/>
        <v>43835</v>
      </c>
    </row>
    <row r="23" spans="1:29" x14ac:dyDescent="0.2">
      <c r="A23" s="94" t="s">
        <v>32</v>
      </c>
      <c r="B23" s="3">
        <f>SUM(Daily!B25,Daily!B56,Daily!B273,Daily!B490,Daily!B707,Daily!B924)</f>
        <v>5215</v>
      </c>
      <c r="C23" s="32">
        <f>SUM(Daily!C25,Daily!C56,Daily!C273,Daily!C490,Daily!C707,Daily!C924)</f>
        <v>4578</v>
      </c>
      <c r="D23" s="3">
        <f>SUM(Daily!D25,Daily!D56,Daily!D273,Daily!D490,Daily!D707,Daily!D924)</f>
        <v>1041</v>
      </c>
      <c r="E23" s="32">
        <f>SUM(Daily!E25,Daily!E56,Daily!E273,Daily!E490,Daily!E707,Daily!E924)</f>
        <v>2037</v>
      </c>
      <c r="F23" s="3">
        <f>SUM(Daily!F25,Daily!F56,Daily!F273,Daily!F490,Daily!F707,Daily!F924)</f>
        <v>3444</v>
      </c>
      <c r="G23" s="32">
        <f>SUM(Daily!G25,Daily!G56,Daily!G273,Daily!G490,Daily!G707,Daily!G924)</f>
        <v>5865</v>
      </c>
      <c r="H23" s="3">
        <f>SUM(Daily!H25,Daily!H56,Daily!H273,Daily!H490,Daily!H707,Daily!H924)</f>
        <v>5995</v>
      </c>
      <c r="I23" s="32">
        <f>SUM(Daily!I25,Daily!I56,Daily!I273,Daily!I490,Daily!I707,Daily!I924)</f>
        <v>8532</v>
      </c>
      <c r="J23" s="3">
        <f>SUM(Daily!J25,Daily!J56,Daily!J273,Daily!J490,Daily!J707,Daily!J924)</f>
        <v>1240</v>
      </c>
      <c r="K23" s="32">
        <f>SUM(Daily!K25,Daily!K56,Daily!K273,Daily!K490,Daily!K707,Daily!K924)</f>
        <v>433</v>
      </c>
      <c r="L23" s="3">
        <f>SUM(Daily!L25,Daily!L56,Daily!L273,Daily!L490,Daily!L707,Daily!L924)</f>
        <v>4634</v>
      </c>
      <c r="M23" s="32">
        <f>SUM(Daily!M25,Daily!M56,Daily!M273,Daily!M490,Daily!M707,Daily!M924)</f>
        <v>1198</v>
      </c>
      <c r="N23" s="3">
        <f>SUM(Daily!N25,Daily!N56,Daily!N273,Daily!N490,Daily!N707,Daily!N924)</f>
        <v>7329</v>
      </c>
      <c r="O23" s="32">
        <f>SUM(Daily!O25,Daily!O56,Daily!O273,Daily!O490,Daily!O707,Daily!O924)</f>
        <v>5699</v>
      </c>
      <c r="P23" s="3">
        <f>SUM(Daily!P25,Daily!P56,Daily!P273,Daily!P490,Daily!P707,Daily!P924)</f>
        <v>1893</v>
      </c>
      <c r="Q23" s="32">
        <f>SUM(Daily!Q25,Daily!Q56,Daily!Q273,Daily!Q490,Daily!Q707,Daily!Q924)</f>
        <v>3725</v>
      </c>
      <c r="R23" s="3">
        <f>SUM(Daily!R25,Daily!R56,Daily!R273,Daily!R490,Daily!R707,Daily!R924)</f>
        <v>2990</v>
      </c>
      <c r="S23" s="32">
        <f>SUM(Daily!S25,Daily!S56,Daily!S273,Daily!S490,Daily!S707,Daily!S924)</f>
        <v>5640</v>
      </c>
      <c r="T23" s="3">
        <f>SUM(Daily!T25,Daily!T56,Daily!T273,Daily!T490,Daily!T707,Daily!T924)</f>
        <v>318</v>
      </c>
      <c r="U23" s="32">
        <f>SUM(Daily!U25,Daily!U56,Daily!U273,Daily!U490,Daily!U707,Daily!U924)</f>
        <v>345</v>
      </c>
      <c r="V23" s="3">
        <f>SUM(Daily!V25,Daily!V56,Daily!V273,Daily!V490,Daily!V707,Daily!V924)</f>
        <v>5857</v>
      </c>
      <c r="W23" s="32">
        <f>SUM(Daily!W25,Daily!W56,Daily!W273,Daily!W490,Daily!W707,Daily!W924)</f>
        <v>2884</v>
      </c>
      <c r="X23" s="3">
        <f>SUM(Daily!X25,Daily!X56,Daily!X273,Daily!X490,Daily!X707,Daily!X924)</f>
        <v>1574</v>
      </c>
      <c r="Y23" s="32">
        <f>SUM(Daily!Y25,Daily!Y56,Daily!Y273,Daily!Y490,Daily!Y707,Daily!Y924)</f>
        <v>1398</v>
      </c>
      <c r="Z23" s="3">
        <f>SUM(Daily!Z25,Daily!Z56,Daily!Z273,Daily!Z490,Daily!Z707,Daily!Z924)</f>
        <v>6680</v>
      </c>
      <c r="AA23" s="32">
        <f>SUM(Daily!AA25,Daily!AA56,Daily!AA273,Daily!AA490,Daily!AA707,Daily!AA924)</f>
        <v>8126</v>
      </c>
      <c r="AB23" s="112">
        <f t="shared" si="0"/>
        <v>48210</v>
      </c>
      <c r="AC23" s="19">
        <f t="shared" si="0"/>
        <v>50460</v>
      </c>
    </row>
    <row r="24" spans="1:29" x14ac:dyDescent="0.2">
      <c r="A24" s="93" t="s">
        <v>33</v>
      </c>
      <c r="B24" s="3">
        <f>SUM(Daily!B26,Daily!B57,Daily!B274,Daily!B491,Daily!B708,Daily!B925)</f>
        <v>3895</v>
      </c>
      <c r="C24" s="32">
        <f>SUM(Daily!C26,Daily!C57,Daily!C274,Daily!C491,Daily!C708,Daily!C925)</f>
        <v>3325</v>
      </c>
      <c r="D24" s="3">
        <f>SUM(Daily!D26,Daily!D57,Daily!D274,Daily!D491,Daily!D708,Daily!D925)</f>
        <v>780</v>
      </c>
      <c r="E24" s="32">
        <f>SUM(Daily!E26,Daily!E57,Daily!E274,Daily!E491,Daily!E708,Daily!E925)</f>
        <v>1721</v>
      </c>
      <c r="F24" s="3">
        <f>SUM(Daily!F26,Daily!F57,Daily!F274,Daily!F491,Daily!F708,Daily!F925)</f>
        <v>2617</v>
      </c>
      <c r="G24" s="32">
        <f>SUM(Daily!G26,Daily!G57,Daily!G274,Daily!G491,Daily!G708,Daily!G925)</f>
        <v>4375</v>
      </c>
      <c r="H24" s="3">
        <f>SUM(Daily!H26,Daily!H57,Daily!H274,Daily!H491,Daily!H708,Daily!H925)</f>
        <v>4276</v>
      </c>
      <c r="I24" s="32">
        <f>SUM(Daily!I26,Daily!I57,Daily!I274,Daily!I491,Daily!I708,Daily!I925)</f>
        <v>6632</v>
      </c>
      <c r="J24" s="3">
        <f>SUM(Daily!J26,Daily!J57,Daily!J274,Daily!J491,Daily!J708,Daily!J925)</f>
        <v>737</v>
      </c>
      <c r="K24" s="32">
        <f>SUM(Daily!K26,Daily!K57,Daily!K274,Daily!K491,Daily!K708,Daily!K925)</f>
        <v>325</v>
      </c>
      <c r="L24" s="3">
        <f>SUM(Daily!L26,Daily!L57,Daily!L274,Daily!L491,Daily!L708,Daily!L925)</f>
        <v>3006</v>
      </c>
      <c r="M24" s="32">
        <f>SUM(Daily!M26,Daily!M57,Daily!M274,Daily!M491,Daily!M708,Daily!M925)</f>
        <v>1106</v>
      </c>
      <c r="N24" s="3">
        <f>SUM(Daily!N26,Daily!N57,Daily!N274,Daily!N491,Daily!N708,Daily!N925)</f>
        <v>5139</v>
      </c>
      <c r="O24" s="32">
        <f>SUM(Daily!O26,Daily!O57,Daily!O274,Daily!O491,Daily!O708,Daily!O925)</f>
        <v>4876</v>
      </c>
      <c r="P24" s="3">
        <f>SUM(Daily!P26,Daily!P57,Daily!P274,Daily!P491,Daily!P708,Daily!P925)</f>
        <v>1277</v>
      </c>
      <c r="Q24" s="32">
        <f>SUM(Daily!Q26,Daily!Q57,Daily!Q274,Daily!Q491,Daily!Q708,Daily!Q925)</f>
        <v>3092</v>
      </c>
      <c r="R24" s="3">
        <f>SUM(Daily!R26,Daily!R57,Daily!R274,Daily!R491,Daily!R708,Daily!R925)</f>
        <v>2902</v>
      </c>
      <c r="S24" s="32">
        <f>SUM(Daily!S26,Daily!S57,Daily!S274,Daily!S491,Daily!S708,Daily!S925)</f>
        <v>4341</v>
      </c>
      <c r="T24" s="3">
        <f>SUM(Daily!T26,Daily!T57,Daily!T274,Daily!T491,Daily!T708,Daily!T925)</f>
        <v>224</v>
      </c>
      <c r="U24" s="32">
        <f>SUM(Daily!U26,Daily!U57,Daily!U274,Daily!U491,Daily!U708,Daily!U925)</f>
        <v>360</v>
      </c>
      <c r="V24" s="3">
        <f>SUM(Daily!V26,Daily!V57,Daily!V274,Daily!V491,Daily!V708,Daily!V925)</f>
        <v>3582</v>
      </c>
      <c r="W24" s="32">
        <f>SUM(Daily!W26,Daily!W57,Daily!W274,Daily!W491,Daily!W708,Daily!W925)</f>
        <v>2204</v>
      </c>
      <c r="X24" s="3">
        <f>SUM(Daily!X26,Daily!X57,Daily!X274,Daily!X491,Daily!X708,Daily!X925)</f>
        <v>1162</v>
      </c>
      <c r="Y24" s="32">
        <f>SUM(Daily!Y26,Daily!Y57,Daily!Y274,Daily!Y491,Daily!Y708,Daily!Y925)</f>
        <v>1331</v>
      </c>
      <c r="Z24" s="3">
        <f>SUM(Daily!Z26,Daily!Z57,Daily!Z274,Daily!Z491,Daily!Z708,Daily!Z925)</f>
        <v>5395</v>
      </c>
      <c r="AA24" s="32">
        <f>SUM(Daily!AA26,Daily!AA57,Daily!AA274,Daily!AA491,Daily!AA708,Daily!AA925)</f>
        <v>5695</v>
      </c>
      <c r="AB24" s="112">
        <f t="shared" si="0"/>
        <v>34992</v>
      </c>
      <c r="AC24" s="19">
        <f t="shared" si="0"/>
        <v>39383</v>
      </c>
    </row>
    <row r="25" spans="1:29" x14ac:dyDescent="0.2">
      <c r="A25" s="94" t="s">
        <v>34</v>
      </c>
      <c r="B25" s="3">
        <f>SUM(Daily!B27,Daily!B58,Daily!B275,Daily!B492,Daily!B709,Daily!B926)</f>
        <v>1175</v>
      </c>
      <c r="C25" s="32">
        <f>SUM(Daily!C27,Daily!C58,Daily!C275,Daily!C492,Daily!C709,Daily!C926)</f>
        <v>1942</v>
      </c>
      <c r="D25" s="3">
        <f>SUM(Daily!D27,Daily!D58,Daily!D275,Daily!D492,Daily!D709,Daily!D926)</f>
        <v>323</v>
      </c>
      <c r="E25" s="32">
        <f>SUM(Daily!E27,Daily!E58,Daily!E275,Daily!E492,Daily!E709,Daily!E926)</f>
        <v>1235</v>
      </c>
      <c r="F25" s="3">
        <f>SUM(Daily!F27,Daily!F58,Daily!F275,Daily!F492,Daily!F709,Daily!F926)</f>
        <v>946</v>
      </c>
      <c r="G25" s="32">
        <f>SUM(Daily!G27,Daily!G58,Daily!G275,Daily!G492,Daily!G709,Daily!G926)</f>
        <v>3026</v>
      </c>
      <c r="H25" s="3">
        <f>SUM(Daily!H27,Daily!H58,Daily!H275,Daily!H492,Daily!H709,Daily!H926)</f>
        <v>2102</v>
      </c>
      <c r="I25" s="32">
        <f>SUM(Daily!I27,Daily!I58,Daily!I275,Daily!I492,Daily!I709,Daily!I926)</f>
        <v>4150</v>
      </c>
      <c r="J25" s="3">
        <f>SUM(Daily!J27,Daily!J58,Daily!J275,Daily!J492,Daily!J709,Daily!J926)</f>
        <v>337</v>
      </c>
      <c r="K25" s="32">
        <f>SUM(Daily!K27,Daily!K58,Daily!K275,Daily!K492,Daily!K709,Daily!K926)</f>
        <v>230</v>
      </c>
      <c r="L25" s="3">
        <f>SUM(Daily!L27,Daily!L58,Daily!L275,Daily!L492,Daily!L709,Daily!L926)</f>
        <v>2317</v>
      </c>
      <c r="M25" s="32">
        <f>SUM(Daily!M27,Daily!M58,Daily!M275,Daily!M492,Daily!M709,Daily!M926)</f>
        <v>746</v>
      </c>
      <c r="N25" s="3">
        <f>SUM(Daily!N27,Daily!N58,Daily!N275,Daily!N492,Daily!N709,Daily!N926)</f>
        <v>3016</v>
      </c>
      <c r="O25" s="32">
        <f>SUM(Daily!O27,Daily!O58,Daily!O275,Daily!O492,Daily!O709,Daily!O926)</f>
        <v>3223</v>
      </c>
      <c r="P25" s="3">
        <f>SUM(Daily!P27,Daily!P58,Daily!P275,Daily!P492,Daily!P709,Daily!P926)</f>
        <v>974</v>
      </c>
      <c r="Q25" s="32">
        <f>SUM(Daily!Q27,Daily!Q58,Daily!Q275,Daily!Q492,Daily!Q709,Daily!Q926)</f>
        <v>1959</v>
      </c>
      <c r="R25" s="3">
        <f>SUM(Daily!R27,Daily!R58,Daily!R275,Daily!R492,Daily!R709,Daily!R926)</f>
        <v>1985</v>
      </c>
      <c r="S25" s="32">
        <f>SUM(Daily!S27,Daily!S58,Daily!S275,Daily!S492,Daily!S709,Daily!S926)</f>
        <v>2572</v>
      </c>
      <c r="T25" s="3">
        <f>SUM(Daily!T27,Daily!T58,Daily!T275,Daily!T492,Daily!T709,Daily!T926)</f>
        <v>189</v>
      </c>
      <c r="U25" s="32">
        <f>SUM(Daily!U27,Daily!U58,Daily!U275,Daily!U492,Daily!U709,Daily!U926)</f>
        <v>295</v>
      </c>
      <c r="V25" s="3">
        <f>SUM(Daily!V27,Daily!V58,Daily!V275,Daily!V492,Daily!V709,Daily!V926)</f>
        <v>2179</v>
      </c>
      <c r="W25" s="32">
        <f>SUM(Daily!W27,Daily!W58,Daily!W275,Daily!W492,Daily!W709,Daily!W926)</f>
        <v>1389</v>
      </c>
      <c r="X25" s="3">
        <f>SUM(Daily!X27,Daily!X58,Daily!X275,Daily!X492,Daily!X709,Daily!X926)</f>
        <v>630</v>
      </c>
      <c r="Y25" s="32">
        <f>SUM(Daily!Y27,Daily!Y58,Daily!Y275,Daily!Y492,Daily!Y709,Daily!Y926)</f>
        <v>1138</v>
      </c>
      <c r="Z25" s="3">
        <f>SUM(Daily!Z27,Daily!Z58,Daily!Z275,Daily!Z492,Daily!Z709,Daily!Z926)</f>
        <v>3557</v>
      </c>
      <c r="AA25" s="32">
        <f>SUM(Daily!AA27,Daily!AA58,Daily!AA275,Daily!AA492,Daily!AA709,Daily!AA926)</f>
        <v>3904</v>
      </c>
      <c r="AB25" s="112">
        <f>B25+D25+F25+H25+J25+L25+N25+P25+R25+T25+V25+X25+Z25</f>
        <v>19730</v>
      </c>
      <c r="AC25" s="19">
        <f t="shared" si="0"/>
        <v>25809</v>
      </c>
    </row>
    <row r="26" spans="1:29" x14ac:dyDescent="0.2">
      <c r="A26" s="93" t="s">
        <v>35</v>
      </c>
      <c r="B26" s="3">
        <f>SUM(Daily!B28,Daily!B59,Daily!B276,Daily!B493,Daily!B710,Daily!B927)</f>
        <v>0</v>
      </c>
      <c r="C26" s="32">
        <f>SUM(Daily!C28,Daily!C59,Daily!C276,Daily!C493,Daily!C710,Daily!C927)</f>
        <v>1037</v>
      </c>
      <c r="D26" s="3">
        <f>SUM(Daily!D28,Daily!D59,Daily!D276,Daily!D493,Daily!D710,Daily!D927)</f>
        <v>5</v>
      </c>
      <c r="E26" s="32">
        <f>SUM(Daily!E28,Daily!E59,Daily!E276,Daily!E493,Daily!E710,Daily!E927)</f>
        <v>689</v>
      </c>
      <c r="F26" s="3">
        <f>SUM(Daily!F28,Daily!F59,Daily!F276,Daily!F493,Daily!F710,Daily!F927)</f>
        <v>19</v>
      </c>
      <c r="G26" s="32">
        <f>SUM(Daily!G28,Daily!G59,Daily!G276,Daily!G493,Daily!G710,Daily!G927)</f>
        <v>1725</v>
      </c>
      <c r="H26" s="3">
        <f>SUM(Daily!H28,Daily!H59,Daily!H276,Daily!H493,Daily!H710,Daily!H927)</f>
        <v>217</v>
      </c>
      <c r="I26" s="32">
        <f>SUM(Daily!I28,Daily!I59,Daily!I276,Daily!I493,Daily!I710,Daily!I927)</f>
        <v>1673</v>
      </c>
      <c r="J26" s="3">
        <f>SUM(Daily!J28,Daily!J59,Daily!J276,Daily!J493,Daily!J710,Daily!J927)</f>
        <v>139</v>
      </c>
      <c r="K26" s="32">
        <f>SUM(Daily!K28,Daily!K59,Daily!K276,Daily!K493,Daily!K710,Daily!K927)</f>
        <v>68</v>
      </c>
      <c r="L26" s="3">
        <f>SUM(Daily!L28,Daily!L59,Daily!L276,Daily!L493,Daily!L710,Daily!L927)</f>
        <v>1094</v>
      </c>
      <c r="M26" s="32">
        <f>SUM(Daily!M28,Daily!M59,Daily!M276,Daily!M493,Daily!M710,Daily!M927)</f>
        <v>147</v>
      </c>
      <c r="N26" s="3">
        <f>SUM(Daily!N28,Daily!N59,Daily!N276,Daily!N493,Daily!N710,Daily!N927)</f>
        <v>623</v>
      </c>
      <c r="O26" s="32">
        <f>SUM(Daily!O28,Daily!O59,Daily!O276,Daily!O493,Daily!O710,Daily!O927)</f>
        <v>640</v>
      </c>
      <c r="P26" s="3">
        <f>SUM(Daily!P28,Daily!P59,Daily!P276,Daily!P493,Daily!P710,Daily!P927)</f>
        <v>253</v>
      </c>
      <c r="Q26" s="32">
        <f>SUM(Daily!Q28,Daily!Q59,Daily!Q276,Daily!Q493,Daily!Q710,Daily!Q927)</f>
        <v>419</v>
      </c>
      <c r="R26" s="3">
        <f>SUM(Daily!R28,Daily!R59,Daily!R276,Daily!R493,Daily!R710,Daily!R927)</f>
        <v>400</v>
      </c>
      <c r="S26" s="32">
        <f>SUM(Daily!S28,Daily!S59,Daily!S276,Daily!S493,Daily!S710,Daily!S927)</f>
        <v>272</v>
      </c>
      <c r="T26" s="3">
        <f>SUM(Daily!T28,Daily!T59,Daily!T276,Daily!T493,Daily!T710,Daily!T927)</f>
        <v>37</v>
      </c>
      <c r="U26" s="32">
        <f>SUM(Daily!U28,Daily!U59,Daily!U276,Daily!U493,Daily!U710,Daily!U927)</f>
        <v>15</v>
      </c>
      <c r="V26" s="3">
        <f>SUM(Daily!V28,Daily!V59,Daily!V276,Daily!V493,Daily!V710,Daily!V927)</f>
        <v>580</v>
      </c>
      <c r="W26" s="32">
        <f>SUM(Daily!W28,Daily!W59,Daily!W276,Daily!W493,Daily!W710,Daily!W927)</f>
        <v>41</v>
      </c>
      <c r="X26" s="3">
        <f>SUM(Daily!X28,Daily!X59,Daily!X276,Daily!X493,Daily!X710,Daily!X927)</f>
        <v>103</v>
      </c>
      <c r="Y26" s="32">
        <f>SUM(Daily!Y28,Daily!Y59,Daily!Y276,Daily!Y493,Daily!Y710,Daily!Y927)</f>
        <v>64</v>
      </c>
      <c r="Z26" s="3">
        <f>SUM(Daily!Z28,Daily!Z59,Daily!Z276,Daily!Z493,Daily!Z710,Daily!Z927)</f>
        <v>268</v>
      </c>
      <c r="AA26" s="32">
        <f>SUM(Daily!AA28,Daily!AA59,Daily!AA276,Daily!AA493,Daily!AA710,Daily!AA927)</f>
        <v>438</v>
      </c>
      <c r="AB26" s="112">
        <f>B26+D26+F26+H26+J26+L26+N26+P26+R26+T26+V26+X26+Z26</f>
        <v>3738</v>
      </c>
      <c r="AC26" s="19">
        <f t="shared" si="0"/>
        <v>7228</v>
      </c>
    </row>
    <row r="27" spans="1:29" x14ac:dyDescent="0.2">
      <c r="A27" s="94" t="s">
        <v>36</v>
      </c>
      <c r="B27" s="3">
        <f>SUM(Daily!B29,Daily!B60,Daily!B277,Daily!B494,Daily!B711,Daily!B928)</f>
        <v>0</v>
      </c>
      <c r="C27" s="32">
        <f>SUM(Daily!C29,Daily!C60,Daily!C277,Daily!C494,Daily!C711,Daily!C928)</f>
        <v>0</v>
      </c>
      <c r="D27" s="3">
        <f>SUM(Daily!D29,Daily!D60,Daily!D277,Daily!D494,Daily!D711,Daily!D928)</f>
        <v>0</v>
      </c>
      <c r="E27" s="32">
        <f>SUM(Daily!E29,Daily!E60,Daily!E277,Daily!E494,Daily!E711,Daily!E928)</f>
        <v>0</v>
      </c>
      <c r="F27" s="3">
        <f>SUM(Daily!F29,Daily!F60,Daily!F277,Daily!F494,Daily!F711,Daily!F928)</f>
        <v>0</v>
      </c>
      <c r="G27" s="32">
        <f>SUM(Daily!G29,Daily!G60,Daily!G277,Daily!G494,Daily!G711,Daily!G928)</f>
        <v>0</v>
      </c>
      <c r="H27" s="3">
        <f>SUM(Daily!H29,Daily!H60,Daily!H277,Daily!H494,Daily!H711,Daily!H928)</f>
        <v>0</v>
      </c>
      <c r="I27" s="32">
        <f>SUM(Daily!I29,Daily!I60,Daily!I277,Daily!I494,Daily!I711,Daily!I928)</f>
        <v>0</v>
      </c>
      <c r="J27" s="3">
        <f>SUM(Daily!J29,Daily!J60,Daily!J277,Daily!J494,Daily!J711,Daily!J928)</f>
        <v>0</v>
      </c>
      <c r="K27" s="32">
        <f>SUM(Daily!K29,Daily!K60,Daily!K277,Daily!K494,Daily!K711,Daily!K928)</f>
        <v>0</v>
      </c>
      <c r="L27" s="3">
        <f>SUM(Daily!L29,Daily!L60,Daily!L277,Daily!L494,Daily!L711,Daily!L928)</f>
        <v>0</v>
      </c>
      <c r="M27" s="32">
        <f>SUM(Daily!M29,Daily!M60,Daily!M277,Daily!M494,Daily!M711,Daily!M928)</f>
        <v>0</v>
      </c>
      <c r="N27" s="3">
        <f>SUM(Daily!N29,Daily!N60,Daily!N277,Daily!N494,Daily!N711,Daily!N928)</f>
        <v>0</v>
      </c>
      <c r="O27" s="32">
        <f>SUM(Daily!O29,Daily!O60,Daily!O277,Daily!O494,Daily!O711,Daily!O928)</f>
        <v>0</v>
      </c>
      <c r="P27" s="3">
        <f>SUM(Daily!P29,Daily!P60,Daily!P277,Daily!P494,Daily!P711,Daily!P928)</f>
        <v>0</v>
      </c>
      <c r="Q27" s="32">
        <f>SUM(Daily!Q29,Daily!Q60,Daily!Q277,Daily!Q494,Daily!Q711,Daily!Q928)</f>
        <v>0</v>
      </c>
      <c r="R27" s="3">
        <f>SUM(Daily!R29,Daily!R60,Daily!R277,Daily!R494,Daily!R711,Daily!R928)</f>
        <v>0</v>
      </c>
      <c r="S27" s="32">
        <f>SUM(Daily!S29,Daily!S60,Daily!S277,Daily!S494,Daily!S711,Daily!S928)</f>
        <v>0</v>
      </c>
      <c r="T27" s="3">
        <f>SUM(Daily!T29,Daily!T60,Daily!T277,Daily!T494,Daily!T711,Daily!T928)</f>
        <v>0</v>
      </c>
      <c r="U27" s="32">
        <f>SUM(Daily!U29,Daily!U60,Daily!U277,Daily!U494,Daily!U711,Daily!U928)</f>
        <v>0</v>
      </c>
      <c r="V27" s="3">
        <f>SUM(Daily!V29,Daily!V60,Daily!V277,Daily!V494,Daily!V711,Daily!V928)</f>
        <v>0</v>
      </c>
      <c r="W27" s="32">
        <f>SUM(Daily!W29,Daily!W60,Daily!W277,Daily!W494,Daily!W711,Daily!W928)</f>
        <v>0</v>
      </c>
      <c r="X27" s="3">
        <f>SUM(Daily!X29,Daily!X60,Daily!X277,Daily!X494,Daily!X711,Daily!X928)</f>
        <v>0</v>
      </c>
      <c r="Y27" s="32">
        <f>SUM(Daily!Y29,Daily!Y60,Daily!Y277,Daily!Y494,Daily!Y711,Daily!Y928)</f>
        <v>0</v>
      </c>
      <c r="Z27" s="3">
        <f>SUM(Daily!Z29,Daily!Z60,Daily!Z277,Daily!Z494,Daily!Z711,Daily!Z928)</f>
        <v>0</v>
      </c>
      <c r="AA27" s="32">
        <f>SUM(Daily!AA29,Daily!AA60,Daily!AA277,Daily!AA494,Daily!AA711,Daily!AA928)</f>
        <v>0</v>
      </c>
      <c r="AB27" s="112">
        <f t="shared" si="0"/>
        <v>0</v>
      </c>
      <c r="AC27" s="19">
        <f t="shared" si="0"/>
        <v>0</v>
      </c>
    </row>
    <row r="28" spans="1:29" x14ac:dyDescent="0.2">
      <c r="A28" s="93" t="s">
        <v>37</v>
      </c>
      <c r="B28" s="3">
        <f>SUM(Daily!B30,Daily!B61,Daily!B278,Daily!B495,Daily!B712,Daily!B929)</f>
        <v>0</v>
      </c>
      <c r="C28" s="32">
        <f>SUM(Daily!C30,Daily!C61,Daily!C278,Daily!C495,Daily!C712,Daily!C929)</f>
        <v>0</v>
      </c>
      <c r="D28" s="3">
        <f>SUM(Daily!D30,Daily!D61,Daily!D278,Daily!D495,Daily!D712,Daily!D929)</f>
        <v>0</v>
      </c>
      <c r="E28" s="32">
        <f>SUM(Daily!E30,Daily!E61,Daily!E278,Daily!E495,Daily!E712,Daily!E929)</f>
        <v>0</v>
      </c>
      <c r="F28" s="3">
        <f>SUM(Daily!F30,Daily!F61,Daily!F278,Daily!F495,Daily!F712,Daily!F929)</f>
        <v>0</v>
      </c>
      <c r="G28" s="32">
        <f>SUM(Daily!G30,Daily!G61,Daily!G278,Daily!G495,Daily!G712,Daily!G929)</f>
        <v>0</v>
      </c>
      <c r="H28" s="3">
        <f>SUM(Daily!H30,Daily!H61,Daily!H278,Daily!H495,Daily!H712,Daily!H929)</f>
        <v>0</v>
      </c>
      <c r="I28" s="32">
        <f>SUM(Daily!I30,Daily!I61,Daily!I278,Daily!I495,Daily!I712,Daily!I929)</f>
        <v>0</v>
      </c>
      <c r="J28" s="3">
        <f>SUM(Daily!J30,Daily!J61,Daily!J278,Daily!J495,Daily!J712,Daily!J929)</f>
        <v>0</v>
      </c>
      <c r="K28" s="32">
        <f>SUM(Daily!K30,Daily!K61,Daily!K278,Daily!K495,Daily!K712,Daily!K929)</f>
        <v>0</v>
      </c>
      <c r="L28" s="3">
        <f>SUM(Daily!L30,Daily!L61,Daily!L278,Daily!L495,Daily!L712,Daily!L929)</f>
        <v>0</v>
      </c>
      <c r="M28" s="32">
        <f>SUM(Daily!M30,Daily!M61,Daily!M278,Daily!M495,Daily!M712,Daily!M929)</f>
        <v>0</v>
      </c>
      <c r="N28" s="3">
        <f>SUM(Daily!N30,Daily!N61,Daily!N278,Daily!N495,Daily!N712,Daily!N929)</f>
        <v>0</v>
      </c>
      <c r="O28" s="32">
        <f>SUM(Daily!O30,Daily!O61,Daily!O278,Daily!O495,Daily!O712,Daily!O929)</f>
        <v>0</v>
      </c>
      <c r="P28" s="3">
        <f>SUM(Daily!P30,Daily!P61,Daily!P278,Daily!P495,Daily!P712,Daily!P929)</f>
        <v>0</v>
      </c>
      <c r="Q28" s="32">
        <f>SUM(Daily!Q30,Daily!Q61,Daily!Q278,Daily!Q495,Daily!Q712,Daily!Q929)</f>
        <v>0</v>
      </c>
      <c r="R28" s="3">
        <f>SUM(Daily!R30,Daily!R61,Daily!R278,Daily!R495,Daily!R712,Daily!R929)</f>
        <v>0</v>
      </c>
      <c r="S28" s="32">
        <f>SUM(Daily!S30,Daily!S61,Daily!S278,Daily!S495,Daily!S712,Daily!S929)</f>
        <v>0</v>
      </c>
      <c r="T28" s="3">
        <f>SUM(Daily!T30,Daily!T61,Daily!T278,Daily!T495,Daily!T712,Daily!T929)</f>
        <v>0</v>
      </c>
      <c r="U28" s="32">
        <f>SUM(Daily!U30,Daily!U61,Daily!U278,Daily!U495,Daily!U712,Daily!U929)</f>
        <v>0</v>
      </c>
      <c r="V28" s="3">
        <f>SUM(Daily!V30,Daily!V61,Daily!V278,Daily!V495,Daily!V712,Daily!V929)</f>
        <v>0</v>
      </c>
      <c r="W28" s="32">
        <f>SUM(Daily!W30,Daily!W61,Daily!W278,Daily!W495,Daily!W712,Daily!W929)</f>
        <v>0</v>
      </c>
      <c r="X28" s="3">
        <f>SUM(Daily!X30,Daily!X61,Daily!X278,Daily!X495,Daily!X712,Daily!X929)</f>
        <v>0</v>
      </c>
      <c r="Y28" s="32">
        <f>SUM(Daily!Y30,Daily!Y61,Daily!Y278,Daily!Y495,Daily!Y712,Daily!Y929)</f>
        <v>0</v>
      </c>
      <c r="Z28" s="3">
        <f>SUM(Daily!Z30,Daily!Z61,Daily!Z278,Daily!Z495,Daily!Z712,Daily!Z929)</f>
        <v>0</v>
      </c>
      <c r="AA28" s="32">
        <f>SUM(Daily!AA30,Daily!AA61,Daily!AA278,Daily!AA495,Daily!AA712,Daily!AA929)</f>
        <v>0</v>
      </c>
      <c r="AB28" s="112">
        <f t="shared" si="0"/>
        <v>0</v>
      </c>
      <c r="AC28" s="19">
        <f t="shared" si="0"/>
        <v>0</v>
      </c>
    </row>
    <row r="29" spans="1:29" x14ac:dyDescent="0.2">
      <c r="A29" s="94" t="s">
        <v>38</v>
      </c>
      <c r="B29" s="3">
        <f>SUM(Daily!B31,Daily!B62,Daily!B279,Daily!B496,Daily!B713,Daily!B930)</f>
        <v>0</v>
      </c>
      <c r="C29" s="32">
        <f>SUM(Daily!C31,Daily!C62,Daily!C279,Daily!C496,Daily!C713,Daily!C930)</f>
        <v>0</v>
      </c>
      <c r="D29" s="3">
        <f>SUM(Daily!D31,Daily!D62,Daily!D279,Daily!D496,Daily!D713,Daily!D930)</f>
        <v>0</v>
      </c>
      <c r="E29" s="32">
        <f>SUM(Daily!E31,Daily!E62,Daily!E279,Daily!E496,Daily!E713,Daily!E930)</f>
        <v>0</v>
      </c>
      <c r="F29" s="3">
        <f>SUM(Daily!F31,Daily!F62,Daily!F279,Daily!F496,Daily!F713,Daily!F930)</f>
        <v>0</v>
      </c>
      <c r="G29" s="32">
        <f>SUM(Daily!G31,Daily!G62,Daily!G279,Daily!G496,Daily!G713,Daily!G930)</f>
        <v>0</v>
      </c>
      <c r="H29" s="3">
        <f>SUM(Daily!H31,Daily!H62,Daily!H279,Daily!H496,Daily!H713,Daily!H930)</f>
        <v>0</v>
      </c>
      <c r="I29" s="32">
        <f>SUM(Daily!I31,Daily!I62,Daily!I279,Daily!I496,Daily!I713,Daily!I930)</f>
        <v>0</v>
      </c>
      <c r="J29" s="3">
        <f>SUM(Daily!J31,Daily!J62,Daily!J279,Daily!J496,Daily!J713,Daily!J930)</f>
        <v>0</v>
      </c>
      <c r="K29" s="32">
        <f>SUM(Daily!K31,Daily!K62,Daily!K279,Daily!K496,Daily!K713,Daily!K930)</f>
        <v>0</v>
      </c>
      <c r="L29" s="3">
        <f>SUM(Daily!L31,Daily!L62,Daily!L279,Daily!L496,Daily!L713,Daily!L930)</f>
        <v>0</v>
      </c>
      <c r="M29" s="32">
        <f>SUM(Daily!M31,Daily!M62,Daily!M279,Daily!M496,Daily!M713,Daily!M930)</f>
        <v>0</v>
      </c>
      <c r="N29" s="3">
        <f>SUM(Daily!N31,Daily!N62,Daily!N279,Daily!N496,Daily!N713,Daily!N930)</f>
        <v>0</v>
      </c>
      <c r="O29" s="32">
        <f>SUM(Daily!O31,Daily!O62,Daily!O279,Daily!O496,Daily!O713,Daily!O930)</f>
        <v>0</v>
      </c>
      <c r="P29" s="3">
        <f>SUM(Daily!P31,Daily!P62,Daily!P279,Daily!P496,Daily!P713,Daily!P930)</f>
        <v>0</v>
      </c>
      <c r="Q29" s="32">
        <f>SUM(Daily!Q31,Daily!Q62,Daily!Q279,Daily!Q496,Daily!Q713,Daily!Q930)</f>
        <v>0</v>
      </c>
      <c r="R29" s="3">
        <f>SUM(Daily!R31,Daily!R62,Daily!R279,Daily!R496,Daily!R713,Daily!R930)</f>
        <v>0</v>
      </c>
      <c r="S29" s="32">
        <f>SUM(Daily!S31,Daily!S62,Daily!S279,Daily!S496,Daily!S713,Daily!S930)</f>
        <v>0</v>
      </c>
      <c r="T29" s="3">
        <f>SUM(Daily!T31,Daily!T62,Daily!T279,Daily!T496,Daily!T713,Daily!T930)</f>
        <v>0</v>
      </c>
      <c r="U29" s="32">
        <f>SUM(Daily!U31,Daily!U62,Daily!U279,Daily!U496,Daily!U713,Daily!U930)</f>
        <v>0</v>
      </c>
      <c r="V29" s="3">
        <f>SUM(Daily!V31,Daily!V62,Daily!V279,Daily!V496,Daily!V713,Daily!V930)</f>
        <v>0</v>
      </c>
      <c r="W29" s="32">
        <f>SUM(Daily!W31,Daily!W62,Daily!W279,Daily!W496,Daily!W713,Daily!W930)</f>
        <v>0</v>
      </c>
      <c r="X29" s="3">
        <f>SUM(Daily!X31,Daily!X62,Daily!X279,Daily!X496,Daily!X713,Daily!X930)</f>
        <v>0</v>
      </c>
      <c r="Y29" s="32">
        <f>SUM(Daily!Y31,Daily!Y62,Daily!Y279,Daily!Y496,Daily!Y713,Daily!Y930)</f>
        <v>0</v>
      </c>
      <c r="Z29" s="3">
        <f>SUM(Daily!Z31,Daily!Z62,Daily!Z279,Daily!Z496,Daily!Z713,Daily!Z930)</f>
        <v>0</v>
      </c>
      <c r="AA29" s="32">
        <f>SUM(Daily!AA31,Daily!AA62,Daily!AA279,Daily!AA496,Daily!AA713,Daily!AA930)</f>
        <v>0</v>
      </c>
      <c r="AB29" s="112">
        <f t="shared" si="0"/>
        <v>0</v>
      </c>
      <c r="AC29" s="19">
        <f t="shared" si="0"/>
        <v>0</v>
      </c>
    </row>
    <row r="30" spans="1:29" ht="13.5" thickBot="1" x14ac:dyDescent="0.25">
      <c r="A30" s="89" t="s">
        <v>39</v>
      </c>
      <c r="B30" s="16">
        <f>SUM(Daily!B32,Daily!B63,Daily!B280,Daily!B497,Daily!B714,Daily!B931)</f>
        <v>0</v>
      </c>
      <c r="C30" s="42">
        <f>SUM(Daily!C32,Daily!C63,Daily!C280,Daily!C497,Daily!C714,Daily!C931)</f>
        <v>0</v>
      </c>
      <c r="D30" s="16">
        <f>SUM(Daily!D32,Daily!D63,Daily!D280,Daily!D497,Daily!D714,Daily!D931)</f>
        <v>0</v>
      </c>
      <c r="E30" s="42">
        <f>SUM(Daily!E32,Daily!E63,Daily!E280,Daily!E497,Daily!E714,Daily!E931)</f>
        <v>0</v>
      </c>
      <c r="F30" s="16">
        <f>SUM(Daily!F32,Daily!F63,Daily!F280,Daily!F497,Daily!F714,Daily!F931)</f>
        <v>0</v>
      </c>
      <c r="G30" s="42">
        <f>SUM(Daily!G32,Daily!G63,Daily!G280,Daily!G497,Daily!G714,Daily!G931)</f>
        <v>0</v>
      </c>
      <c r="H30" s="16">
        <f>SUM(Daily!H32,Daily!H63,Daily!H280,Daily!H497,Daily!H714,Daily!H931)</f>
        <v>0</v>
      </c>
      <c r="I30" s="42">
        <f>SUM(Daily!I32,Daily!I63,Daily!I280,Daily!I497,Daily!I714,Daily!I931)</f>
        <v>0</v>
      </c>
      <c r="J30" s="16">
        <f>SUM(Daily!J32,Daily!J63,Daily!J280,Daily!J497,Daily!J714,Daily!J931)</f>
        <v>0</v>
      </c>
      <c r="K30" s="42">
        <f>SUM(Daily!K32,Daily!K63,Daily!K280,Daily!K497,Daily!K714,Daily!K931)</f>
        <v>0</v>
      </c>
      <c r="L30" s="16">
        <f>SUM(Daily!L32,Daily!L63,Daily!L280,Daily!L497,Daily!L714,Daily!L931)</f>
        <v>0</v>
      </c>
      <c r="M30" s="42">
        <f>SUM(Daily!M32,Daily!M63,Daily!M280,Daily!M497,Daily!M714,Daily!M931)</f>
        <v>0</v>
      </c>
      <c r="N30" s="16">
        <f>SUM(Daily!N32,Daily!N63,Daily!N280,Daily!N497,Daily!N714,Daily!N931)</f>
        <v>0</v>
      </c>
      <c r="O30" s="42">
        <f>SUM(Daily!O32,Daily!O63,Daily!O280,Daily!O497,Daily!O714,Daily!O931)</f>
        <v>0</v>
      </c>
      <c r="P30" s="16">
        <f>SUM(Daily!P32,Daily!P63,Daily!P280,Daily!P497,Daily!P714,Daily!P931)</f>
        <v>0</v>
      </c>
      <c r="Q30" s="42">
        <f>SUM(Daily!Q32,Daily!Q63,Daily!Q280,Daily!Q497,Daily!Q714,Daily!Q931)</f>
        <v>0</v>
      </c>
      <c r="R30" s="16">
        <f>SUM(Daily!R32,Daily!R63,Daily!R280,Daily!R497,Daily!R714,Daily!R931)</f>
        <v>0</v>
      </c>
      <c r="S30" s="42">
        <f>SUM(Daily!S32,Daily!S63,Daily!S280,Daily!S497,Daily!S714,Daily!S931)</f>
        <v>0</v>
      </c>
      <c r="T30" s="16">
        <f>SUM(Daily!T32,Daily!T63,Daily!T280,Daily!T497,Daily!T714,Daily!T931)</f>
        <v>0</v>
      </c>
      <c r="U30" s="42">
        <f>SUM(Daily!U32,Daily!U63,Daily!U280,Daily!U497,Daily!U714,Daily!U931)</f>
        <v>0</v>
      </c>
      <c r="V30" s="16">
        <f>SUM(Daily!V32,Daily!V63,Daily!V280,Daily!V497,Daily!V714,Daily!V931)</f>
        <v>0</v>
      </c>
      <c r="W30" s="42">
        <f>SUM(Daily!W32,Daily!W63,Daily!W280,Daily!W497,Daily!W714,Daily!W931)</f>
        <v>0</v>
      </c>
      <c r="X30" s="16">
        <f>SUM(Daily!X32,Daily!X63,Daily!X280,Daily!X497,Daily!X714,Daily!X931)</f>
        <v>0</v>
      </c>
      <c r="Y30" s="42">
        <f>SUM(Daily!Y32,Daily!Y63,Daily!Y280,Daily!Y497,Daily!Y714,Daily!Y931)</f>
        <v>0</v>
      </c>
      <c r="Z30" s="16">
        <f>SUM(Daily!Z32,Daily!Z63,Daily!Z280,Daily!Z497,Daily!Z714,Daily!Z931)</f>
        <v>0</v>
      </c>
      <c r="AA30" s="42">
        <f>SUM(Daily!AA32,Daily!AA63,Daily!AA280,Daily!AA497,Daily!AA714,Daily!AA931)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57827</v>
      </c>
      <c r="C31" s="48">
        <f t="shared" ref="C31:AC31" si="1">SUM(C7:C30)</f>
        <v>54631</v>
      </c>
      <c r="D31" s="47">
        <f t="shared" si="1"/>
        <v>18727</v>
      </c>
      <c r="E31" s="53">
        <f t="shared" si="1"/>
        <v>21067</v>
      </c>
      <c r="F31" s="52">
        <f t="shared" si="1"/>
        <v>64248</v>
      </c>
      <c r="G31" s="48">
        <f t="shared" si="1"/>
        <v>51709</v>
      </c>
      <c r="H31" s="47">
        <f t="shared" si="1"/>
        <v>90708</v>
      </c>
      <c r="I31" s="53">
        <f t="shared" si="1"/>
        <v>87073</v>
      </c>
      <c r="J31" s="52">
        <f t="shared" si="1"/>
        <v>8383</v>
      </c>
      <c r="K31" s="48">
        <f t="shared" si="1"/>
        <v>8716</v>
      </c>
      <c r="L31" s="47">
        <f t="shared" si="1"/>
        <v>32625</v>
      </c>
      <c r="M31" s="53">
        <f t="shared" si="1"/>
        <v>32762</v>
      </c>
      <c r="N31" s="52">
        <f t="shared" si="1"/>
        <v>75707</v>
      </c>
      <c r="O31" s="48">
        <f t="shared" si="1"/>
        <v>76888</v>
      </c>
      <c r="P31" s="47">
        <f t="shared" si="1"/>
        <v>35174</v>
      </c>
      <c r="Q31" s="53">
        <f t="shared" si="1"/>
        <v>36003</v>
      </c>
      <c r="R31" s="52">
        <f t="shared" si="1"/>
        <v>53072</v>
      </c>
      <c r="S31" s="48">
        <f t="shared" si="1"/>
        <v>57116</v>
      </c>
      <c r="T31" s="47">
        <f t="shared" si="1"/>
        <v>5767</v>
      </c>
      <c r="U31" s="53">
        <f t="shared" si="1"/>
        <v>6813</v>
      </c>
      <c r="V31" s="52">
        <f t="shared" si="1"/>
        <v>41719</v>
      </c>
      <c r="W31" s="48">
        <f t="shared" si="1"/>
        <v>50229</v>
      </c>
      <c r="X31" s="47">
        <f t="shared" si="1"/>
        <v>27183</v>
      </c>
      <c r="Y31" s="53">
        <f t="shared" si="1"/>
        <v>16165</v>
      </c>
      <c r="Z31" s="52">
        <f t="shared" si="1"/>
        <v>93575</v>
      </c>
      <c r="AA31" s="48">
        <f t="shared" si="1"/>
        <v>103953</v>
      </c>
      <c r="AB31" s="47">
        <f t="shared" si="1"/>
        <v>604715</v>
      </c>
      <c r="AC31" s="48">
        <f t="shared" si="1"/>
        <v>603125</v>
      </c>
    </row>
    <row r="32" spans="1:29" ht="15.75" thickTop="1" x14ac:dyDescent="0.2">
      <c r="AB32" s="182" t="str">
        <f>IF(AB31='Daily Total'!D48,"Correct","Wrong")</f>
        <v>Correct</v>
      </c>
      <c r="AC32" s="182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07" t="s">
        <v>0</v>
      </c>
      <c r="B37" s="301" t="s">
        <v>1</v>
      </c>
      <c r="C37" s="302"/>
      <c r="D37" s="301" t="s">
        <v>2</v>
      </c>
      <c r="E37" s="302"/>
      <c r="F37" s="301" t="s">
        <v>3</v>
      </c>
      <c r="G37" s="302"/>
      <c r="H37" s="301" t="s">
        <v>4</v>
      </c>
      <c r="I37" s="302"/>
      <c r="J37" s="301" t="s">
        <v>5</v>
      </c>
      <c r="K37" s="302"/>
      <c r="L37" s="301" t="s">
        <v>6</v>
      </c>
      <c r="M37" s="302"/>
      <c r="N37" s="301" t="s">
        <v>7</v>
      </c>
      <c r="O37" s="302"/>
      <c r="P37" s="301" t="s">
        <v>8</v>
      </c>
      <c r="Q37" s="302"/>
      <c r="R37" s="301" t="s">
        <v>9</v>
      </c>
      <c r="S37" s="302"/>
      <c r="T37" s="301" t="s">
        <v>10</v>
      </c>
      <c r="U37" s="302"/>
      <c r="V37" s="301" t="s">
        <v>11</v>
      </c>
      <c r="W37" s="302"/>
      <c r="X37" s="301" t="s">
        <v>12</v>
      </c>
      <c r="Y37" s="302"/>
      <c r="Z37" s="301" t="s">
        <v>40</v>
      </c>
      <c r="AA37" s="302"/>
      <c r="AB37" s="301" t="s">
        <v>47</v>
      </c>
      <c r="AC37" s="302"/>
    </row>
    <row r="38" spans="1:29" ht="15" thickTop="1" thickBot="1" x14ac:dyDescent="0.3">
      <c r="A38" s="30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64.166666666666671</v>
      </c>
      <c r="C40" s="32">
        <f t="shared" si="3"/>
        <v>0.16666666666666666</v>
      </c>
      <c r="D40" s="3">
        <f t="shared" si="3"/>
        <v>32.333333333333336</v>
      </c>
      <c r="E40" s="32">
        <f t="shared" si="3"/>
        <v>0.16666666666666666</v>
      </c>
      <c r="F40" s="3">
        <f t="shared" si="3"/>
        <v>154.16666666666666</v>
      </c>
      <c r="G40" s="32">
        <f t="shared" si="3"/>
        <v>2</v>
      </c>
      <c r="H40" s="3">
        <f t="shared" si="3"/>
        <v>108</v>
      </c>
      <c r="I40" s="32">
        <f t="shared" si="3"/>
        <v>11.166666666666666</v>
      </c>
      <c r="J40" s="3">
        <f t="shared" si="3"/>
        <v>2.6666666666666665</v>
      </c>
      <c r="K40" s="32">
        <f t="shared" si="3"/>
        <v>4.5</v>
      </c>
      <c r="L40" s="3">
        <f t="shared" si="3"/>
        <v>8.8333333333333339</v>
      </c>
      <c r="M40" s="32">
        <f t="shared" si="3"/>
        <v>13.666666666666666</v>
      </c>
      <c r="N40" s="3">
        <f t="shared" si="3"/>
        <v>46.5</v>
      </c>
      <c r="O40" s="32">
        <f t="shared" si="3"/>
        <v>22.666666666666668</v>
      </c>
      <c r="P40" s="3">
        <f t="shared" si="3"/>
        <v>17.333333333333332</v>
      </c>
      <c r="Q40" s="32">
        <f t="shared" si="3"/>
        <v>8.6666666666666661</v>
      </c>
      <c r="R40" s="3">
        <f t="shared" si="3"/>
        <v>5.5</v>
      </c>
      <c r="S40" s="32">
        <f t="shared" si="3"/>
        <v>14.833333333333334</v>
      </c>
      <c r="T40" s="3">
        <f t="shared" si="3"/>
        <v>0.16666666666666666</v>
      </c>
      <c r="U40" s="32">
        <f t="shared" si="3"/>
        <v>1.5</v>
      </c>
      <c r="V40" s="3">
        <f t="shared" si="3"/>
        <v>1.3333333333333333</v>
      </c>
      <c r="W40" s="32">
        <f t="shared" si="3"/>
        <v>0.16666666666666666</v>
      </c>
      <c r="X40" s="3">
        <f t="shared" si="3"/>
        <v>0.66666666666666663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441.66666666666663</v>
      </c>
      <c r="AC40" s="19">
        <f t="shared" ref="AC40:AC62" si="5">C40+E40+G40+I40+K40+M40+O40+Q40+S40+U40+W40+Y40+AA40</f>
        <v>79.5</v>
      </c>
    </row>
    <row r="41" spans="1:29" x14ac:dyDescent="0.2">
      <c r="A41" s="94" t="s">
        <v>18</v>
      </c>
      <c r="B41" s="3">
        <f t="shared" si="3"/>
        <v>229.33333333333334</v>
      </c>
      <c r="C41" s="32">
        <f t="shared" si="3"/>
        <v>16.333333333333332</v>
      </c>
      <c r="D41" s="3">
        <f t="shared" si="3"/>
        <v>105.16666666666667</v>
      </c>
      <c r="E41" s="32">
        <f t="shared" si="3"/>
        <v>25.333333333333332</v>
      </c>
      <c r="F41" s="3">
        <f t="shared" si="3"/>
        <v>528.33333333333337</v>
      </c>
      <c r="G41" s="32">
        <f t="shared" si="3"/>
        <v>105</v>
      </c>
      <c r="H41" s="3">
        <f t="shared" si="3"/>
        <v>427.66666666666669</v>
      </c>
      <c r="I41" s="32">
        <f t="shared" si="3"/>
        <v>190.16666666666666</v>
      </c>
      <c r="J41" s="3">
        <f t="shared" si="3"/>
        <v>19.5</v>
      </c>
      <c r="K41" s="32">
        <f t="shared" si="3"/>
        <v>42.5</v>
      </c>
      <c r="L41" s="3">
        <f t="shared" si="3"/>
        <v>80.333333333333329</v>
      </c>
      <c r="M41" s="32">
        <f t="shared" si="3"/>
        <v>173</v>
      </c>
      <c r="N41" s="3">
        <f t="shared" si="3"/>
        <v>305</v>
      </c>
      <c r="O41" s="32">
        <f t="shared" si="3"/>
        <v>356.66666666666669</v>
      </c>
      <c r="P41" s="3">
        <f t="shared" si="3"/>
        <v>175.16666666666666</v>
      </c>
      <c r="Q41" s="32">
        <f t="shared" si="3"/>
        <v>183.66666666666666</v>
      </c>
      <c r="R41" s="3">
        <f t="shared" si="3"/>
        <v>202.5</v>
      </c>
      <c r="S41" s="32">
        <f t="shared" si="3"/>
        <v>191</v>
      </c>
      <c r="T41" s="3">
        <f t="shared" si="3"/>
        <v>18</v>
      </c>
      <c r="U41" s="32">
        <f t="shared" si="3"/>
        <v>79.833333333333329</v>
      </c>
      <c r="V41" s="3">
        <f t="shared" si="3"/>
        <v>81.166666666666671</v>
      </c>
      <c r="W41" s="32">
        <f t="shared" si="3"/>
        <v>218.66666666666666</v>
      </c>
      <c r="X41" s="3">
        <f t="shared" si="3"/>
        <v>146.66666666666666</v>
      </c>
      <c r="Y41" s="32">
        <f t="shared" si="3"/>
        <v>104.66666666666667</v>
      </c>
      <c r="Z41" s="3">
        <f t="shared" si="3"/>
        <v>371.83333333333331</v>
      </c>
      <c r="AA41" s="32">
        <f t="shared" si="3"/>
        <v>288.83333333333331</v>
      </c>
      <c r="AB41" s="112">
        <f t="shared" si="4"/>
        <v>2690.6666666666665</v>
      </c>
      <c r="AC41" s="19">
        <f t="shared" si="5"/>
        <v>1975.6666666666667</v>
      </c>
    </row>
    <row r="42" spans="1:29" x14ac:dyDescent="0.2">
      <c r="A42" s="93" t="s">
        <v>19</v>
      </c>
      <c r="B42" s="3">
        <f t="shared" si="3"/>
        <v>321.33333333333331</v>
      </c>
      <c r="C42" s="32">
        <f t="shared" si="3"/>
        <v>244.5</v>
      </c>
      <c r="D42" s="3">
        <f t="shared" si="3"/>
        <v>160.5</v>
      </c>
      <c r="E42" s="32">
        <f t="shared" si="3"/>
        <v>123</v>
      </c>
      <c r="F42" s="3">
        <f t="shared" si="3"/>
        <v>620.66666666666663</v>
      </c>
      <c r="G42" s="32">
        <f t="shared" si="3"/>
        <v>354.33333333333331</v>
      </c>
      <c r="H42" s="3">
        <f t="shared" si="3"/>
        <v>601.83333333333337</v>
      </c>
      <c r="I42" s="32">
        <f t="shared" si="3"/>
        <v>451.83333333333331</v>
      </c>
      <c r="J42" s="3">
        <f t="shared" si="3"/>
        <v>36.666666666666664</v>
      </c>
      <c r="K42" s="32">
        <f t="shared" si="3"/>
        <v>57.833333333333336</v>
      </c>
      <c r="L42" s="3">
        <f t="shared" si="3"/>
        <v>173.16666666666666</v>
      </c>
      <c r="M42" s="32">
        <f t="shared" si="3"/>
        <v>230.16666666666666</v>
      </c>
      <c r="N42" s="3">
        <f t="shared" si="3"/>
        <v>558.5</v>
      </c>
      <c r="O42" s="32">
        <f t="shared" si="3"/>
        <v>571.5</v>
      </c>
      <c r="P42" s="3">
        <f t="shared" si="3"/>
        <v>290.33333333333331</v>
      </c>
      <c r="Q42" s="32">
        <f t="shared" si="3"/>
        <v>275</v>
      </c>
      <c r="R42" s="3">
        <f t="shared" si="3"/>
        <v>380.16666666666669</v>
      </c>
      <c r="S42" s="32">
        <f t="shared" si="3"/>
        <v>353</v>
      </c>
      <c r="T42" s="3">
        <f t="shared" si="3"/>
        <v>58</v>
      </c>
      <c r="U42" s="32">
        <f t="shared" si="3"/>
        <v>114.33333333333333</v>
      </c>
      <c r="V42" s="3">
        <f t="shared" si="3"/>
        <v>216.5</v>
      </c>
      <c r="W42" s="32">
        <f t="shared" si="3"/>
        <v>353</v>
      </c>
      <c r="X42" s="3">
        <f t="shared" si="3"/>
        <v>270.66666666666669</v>
      </c>
      <c r="Y42" s="32">
        <f t="shared" si="3"/>
        <v>139</v>
      </c>
      <c r="Z42" s="3">
        <f t="shared" si="3"/>
        <v>577</v>
      </c>
      <c r="AA42" s="32">
        <f t="shared" si="3"/>
        <v>536.66666666666663</v>
      </c>
      <c r="AB42" s="112">
        <f t="shared" si="4"/>
        <v>4265.3333333333339</v>
      </c>
      <c r="AC42" s="19">
        <f t="shared" si="5"/>
        <v>3804.1666666666665</v>
      </c>
    </row>
    <row r="43" spans="1:29" x14ac:dyDescent="0.2">
      <c r="A43" s="94" t="s">
        <v>20</v>
      </c>
      <c r="B43" s="3">
        <f t="shared" si="3"/>
        <v>361.66666666666669</v>
      </c>
      <c r="C43" s="32">
        <f t="shared" si="3"/>
        <v>369.66666666666669</v>
      </c>
      <c r="D43" s="3">
        <f t="shared" si="3"/>
        <v>142.16666666666666</v>
      </c>
      <c r="E43" s="32">
        <f t="shared" si="3"/>
        <v>158.33333333333334</v>
      </c>
      <c r="F43" s="3">
        <f t="shared" si="3"/>
        <v>632.66666666666663</v>
      </c>
      <c r="G43" s="32">
        <f t="shared" si="3"/>
        <v>464</v>
      </c>
      <c r="H43" s="3">
        <f t="shared" si="3"/>
        <v>684.33333333333337</v>
      </c>
      <c r="I43" s="32">
        <f t="shared" si="3"/>
        <v>639.5</v>
      </c>
      <c r="J43" s="3">
        <f t="shared" si="3"/>
        <v>51.166666666666664</v>
      </c>
      <c r="K43" s="32">
        <f t="shared" si="3"/>
        <v>94.333333333333329</v>
      </c>
      <c r="L43" s="3">
        <f t="shared" si="3"/>
        <v>221</v>
      </c>
      <c r="M43" s="32">
        <f t="shared" si="3"/>
        <v>332.16666666666669</v>
      </c>
      <c r="N43" s="3">
        <f t="shared" si="3"/>
        <v>665.5</v>
      </c>
      <c r="O43" s="32">
        <f t="shared" si="3"/>
        <v>650.66666666666663</v>
      </c>
      <c r="P43" s="3">
        <f t="shared" si="3"/>
        <v>345.83333333333331</v>
      </c>
      <c r="Q43" s="32">
        <f t="shared" si="3"/>
        <v>277</v>
      </c>
      <c r="R43" s="3">
        <f t="shared" si="3"/>
        <v>483</v>
      </c>
      <c r="S43" s="32">
        <f t="shared" si="3"/>
        <v>408.16666666666669</v>
      </c>
      <c r="T43" s="3">
        <f t="shared" si="3"/>
        <v>98.833333333333329</v>
      </c>
      <c r="U43" s="32">
        <f t="shared" si="3"/>
        <v>90.166666666666671</v>
      </c>
      <c r="V43" s="3">
        <f t="shared" si="3"/>
        <v>280.83333333333331</v>
      </c>
      <c r="W43" s="32">
        <f t="shared" si="3"/>
        <v>412.83333333333331</v>
      </c>
      <c r="X43" s="3">
        <f t="shared" si="3"/>
        <v>337.33333333333331</v>
      </c>
      <c r="Y43" s="32">
        <f t="shared" si="3"/>
        <v>165.66666666666666</v>
      </c>
      <c r="Z43" s="3">
        <f t="shared" si="3"/>
        <v>690.83333333333337</v>
      </c>
      <c r="AA43" s="32">
        <f t="shared" si="3"/>
        <v>808.5</v>
      </c>
      <c r="AB43" s="112">
        <f t="shared" si="4"/>
        <v>4995.166666666667</v>
      </c>
      <c r="AC43" s="19">
        <f t="shared" si="5"/>
        <v>4871</v>
      </c>
    </row>
    <row r="44" spans="1:29" x14ac:dyDescent="0.2">
      <c r="A44" s="93" t="s">
        <v>21</v>
      </c>
      <c r="B44" s="3">
        <f t="shared" si="3"/>
        <v>595.66666666666663</v>
      </c>
      <c r="C44" s="32">
        <f t="shared" si="3"/>
        <v>378.33333333333331</v>
      </c>
      <c r="D44" s="3">
        <f t="shared" si="3"/>
        <v>169.5</v>
      </c>
      <c r="E44" s="32">
        <f t="shared" si="3"/>
        <v>164.33333333333334</v>
      </c>
      <c r="F44" s="3">
        <f t="shared" si="3"/>
        <v>744.33333333333337</v>
      </c>
      <c r="G44" s="32">
        <f t="shared" si="3"/>
        <v>385.83333333333331</v>
      </c>
      <c r="H44" s="3">
        <f t="shared" si="3"/>
        <v>868.16666666666663</v>
      </c>
      <c r="I44" s="32">
        <f t="shared" si="3"/>
        <v>658.16666666666663</v>
      </c>
      <c r="J44" s="3">
        <f t="shared" si="3"/>
        <v>53.333333333333336</v>
      </c>
      <c r="K44" s="32">
        <f t="shared" si="3"/>
        <v>107</v>
      </c>
      <c r="L44" s="3">
        <f t="shared" si="3"/>
        <v>159.16666666666666</v>
      </c>
      <c r="M44" s="32">
        <f t="shared" si="3"/>
        <v>412.16666666666669</v>
      </c>
      <c r="N44" s="3">
        <f t="shared" si="3"/>
        <v>661.5</v>
      </c>
      <c r="O44" s="32">
        <f t="shared" si="3"/>
        <v>754.66666666666663</v>
      </c>
      <c r="P44" s="3">
        <f t="shared" si="3"/>
        <v>376.33333333333331</v>
      </c>
      <c r="Q44" s="32">
        <f t="shared" si="3"/>
        <v>259.5</v>
      </c>
      <c r="R44" s="3">
        <f t="shared" si="3"/>
        <v>580.5</v>
      </c>
      <c r="S44" s="32">
        <f t="shared" si="3"/>
        <v>415.16666666666669</v>
      </c>
      <c r="T44" s="3">
        <f t="shared" si="3"/>
        <v>60.666666666666664</v>
      </c>
      <c r="U44" s="32">
        <f t="shared" si="3"/>
        <v>80.666666666666671</v>
      </c>
      <c r="V44" s="3">
        <f t="shared" si="3"/>
        <v>245.5</v>
      </c>
      <c r="W44" s="32">
        <f t="shared" si="3"/>
        <v>505.16666666666669</v>
      </c>
      <c r="X44" s="3">
        <f t="shared" si="3"/>
        <v>313.5</v>
      </c>
      <c r="Y44" s="32">
        <f t="shared" si="3"/>
        <v>173.83333333333334</v>
      </c>
      <c r="Z44" s="3">
        <f t="shared" si="3"/>
        <v>813.83333333333337</v>
      </c>
      <c r="AA44" s="32">
        <f t="shared" si="3"/>
        <v>846.83333333333337</v>
      </c>
      <c r="AB44" s="112">
        <f t="shared" si="4"/>
        <v>5642</v>
      </c>
      <c r="AC44" s="19">
        <f t="shared" si="5"/>
        <v>5141.6666666666652</v>
      </c>
    </row>
    <row r="45" spans="1:29" x14ac:dyDescent="0.2">
      <c r="A45" s="94" t="s">
        <v>22</v>
      </c>
      <c r="B45" s="3">
        <f t="shared" si="3"/>
        <v>693.33333333333337</v>
      </c>
      <c r="C45" s="32">
        <f t="shared" si="3"/>
        <v>596</v>
      </c>
      <c r="D45" s="3">
        <f t="shared" si="3"/>
        <v>242.66666666666666</v>
      </c>
      <c r="E45" s="32">
        <f t="shared" si="3"/>
        <v>175.83333333333334</v>
      </c>
      <c r="F45" s="3">
        <f t="shared" si="3"/>
        <v>973.5</v>
      </c>
      <c r="G45" s="32">
        <f t="shared" si="3"/>
        <v>342.83333333333331</v>
      </c>
      <c r="H45" s="3">
        <f t="shared" si="3"/>
        <v>1179.5</v>
      </c>
      <c r="I45" s="32">
        <f t="shared" si="3"/>
        <v>828.66666666666663</v>
      </c>
      <c r="J45" s="3">
        <f t="shared" si="3"/>
        <v>72.333333333333329</v>
      </c>
      <c r="K45" s="32">
        <f t="shared" si="3"/>
        <v>216.83333333333334</v>
      </c>
      <c r="L45" s="3">
        <f t="shared" si="3"/>
        <v>184</v>
      </c>
      <c r="M45" s="32">
        <f t="shared" si="3"/>
        <v>752.83333333333337</v>
      </c>
      <c r="N45" s="3">
        <f t="shared" si="3"/>
        <v>784.33333333333337</v>
      </c>
      <c r="O45" s="32">
        <f t="shared" si="3"/>
        <v>1246</v>
      </c>
      <c r="P45" s="3">
        <f t="shared" si="3"/>
        <v>442.16666666666669</v>
      </c>
      <c r="Q45" s="32">
        <f t="shared" si="3"/>
        <v>303.66666666666669</v>
      </c>
      <c r="R45" s="3">
        <f t="shared" si="3"/>
        <v>730.5</v>
      </c>
      <c r="S45" s="32">
        <f t="shared" si="3"/>
        <v>541.33333333333337</v>
      </c>
      <c r="T45" s="3">
        <f t="shared" si="3"/>
        <v>57.333333333333336</v>
      </c>
      <c r="U45" s="32">
        <f t="shared" si="3"/>
        <v>60.166666666666664</v>
      </c>
      <c r="V45" s="3">
        <f t="shared" si="3"/>
        <v>257.83333333333331</v>
      </c>
      <c r="W45" s="32">
        <f t="shared" si="3"/>
        <v>853.5</v>
      </c>
      <c r="X45" s="3">
        <f t="shared" si="3"/>
        <v>332.66666666666669</v>
      </c>
      <c r="Y45" s="32">
        <f t="shared" si="3"/>
        <v>156.66666666666666</v>
      </c>
      <c r="Z45" s="3">
        <f t="shared" si="3"/>
        <v>957.66666666666663</v>
      </c>
      <c r="AA45" s="32">
        <f t="shared" si="3"/>
        <v>891.33333333333337</v>
      </c>
      <c r="AB45" s="112">
        <f t="shared" si="4"/>
        <v>6907.8333333333339</v>
      </c>
      <c r="AC45" s="19">
        <f t="shared" si="5"/>
        <v>6965.666666666667</v>
      </c>
    </row>
    <row r="46" spans="1:29" x14ac:dyDescent="0.2">
      <c r="A46" s="93" t="s">
        <v>23</v>
      </c>
      <c r="B46" s="3">
        <f t="shared" si="3"/>
        <v>559</v>
      </c>
      <c r="C46" s="32">
        <f t="shared" si="3"/>
        <v>583.66666666666663</v>
      </c>
      <c r="D46" s="3">
        <f t="shared" si="3"/>
        <v>197.66666666666666</v>
      </c>
      <c r="E46" s="32">
        <f t="shared" si="3"/>
        <v>165.16666666666666</v>
      </c>
      <c r="F46" s="3">
        <f t="shared" si="3"/>
        <v>789.33333333333337</v>
      </c>
      <c r="G46" s="32">
        <f t="shared" si="3"/>
        <v>332.66666666666669</v>
      </c>
      <c r="H46" s="3">
        <f t="shared" si="3"/>
        <v>1028.1666666666667</v>
      </c>
      <c r="I46" s="32">
        <f t="shared" si="3"/>
        <v>760.83333333333337</v>
      </c>
      <c r="J46" s="3">
        <f t="shared" si="3"/>
        <v>67.5</v>
      </c>
      <c r="K46" s="32">
        <f t="shared" si="3"/>
        <v>149</v>
      </c>
      <c r="L46" s="3">
        <f t="shared" si="3"/>
        <v>156.5</v>
      </c>
      <c r="M46" s="32">
        <f t="shared" si="3"/>
        <v>508.66666666666669</v>
      </c>
      <c r="N46" s="3">
        <f t="shared" si="3"/>
        <v>730</v>
      </c>
      <c r="O46" s="32">
        <f t="shared" si="3"/>
        <v>813.5</v>
      </c>
      <c r="P46" s="3">
        <f t="shared" si="3"/>
        <v>412.83333333333331</v>
      </c>
      <c r="Q46" s="32">
        <f t="shared" si="3"/>
        <v>253.33333333333334</v>
      </c>
      <c r="R46" s="3">
        <f t="shared" si="3"/>
        <v>610.83333333333337</v>
      </c>
      <c r="S46" s="32">
        <f t="shared" si="3"/>
        <v>505.33333333333331</v>
      </c>
      <c r="T46" s="3">
        <f t="shared" si="3"/>
        <v>42.5</v>
      </c>
      <c r="U46" s="32">
        <f t="shared" si="3"/>
        <v>61.166666666666664</v>
      </c>
      <c r="V46" s="3">
        <f t="shared" si="3"/>
        <v>237.16666666666666</v>
      </c>
      <c r="W46" s="32">
        <f t="shared" si="3"/>
        <v>671.83333333333337</v>
      </c>
      <c r="X46" s="3">
        <f t="shared" si="3"/>
        <v>300.5</v>
      </c>
      <c r="Y46" s="32">
        <f t="shared" si="3"/>
        <v>137.16666666666666</v>
      </c>
      <c r="Z46" s="3">
        <f t="shared" si="3"/>
        <v>907.33333333333337</v>
      </c>
      <c r="AA46" s="32">
        <f t="shared" si="3"/>
        <v>1024.3333333333333</v>
      </c>
      <c r="AB46" s="112">
        <f t="shared" si="4"/>
        <v>6039.3333333333339</v>
      </c>
      <c r="AC46" s="19">
        <f t="shared" si="5"/>
        <v>5966.666666666667</v>
      </c>
    </row>
    <row r="47" spans="1:29" x14ac:dyDescent="0.2">
      <c r="A47" s="94" t="s">
        <v>24</v>
      </c>
      <c r="B47" s="3">
        <f t="shared" si="3"/>
        <v>567.83333333333337</v>
      </c>
      <c r="C47" s="32">
        <f t="shared" si="3"/>
        <v>617.5</v>
      </c>
      <c r="D47" s="3">
        <f t="shared" si="3"/>
        <v>188.66666666666666</v>
      </c>
      <c r="E47" s="32">
        <f t="shared" si="3"/>
        <v>183.66666666666666</v>
      </c>
      <c r="F47" s="3">
        <f t="shared" si="3"/>
        <v>758.83333333333337</v>
      </c>
      <c r="G47" s="32">
        <f t="shared" si="3"/>
        <v>332</v>
      </c>
      <c r="H47" s="3">
        <f t="shared" si="3"/>
        <v>983</v>
      </c>
      <c r="I47" s="32">
        <f t="shared" si="3"/>
        <v>784.16666666666663</v>
      </c>
      <c r="J47" s="3">
        <f t="shared" si="3"/>
        <v>54</v>
      </c>
      <c r="K47" s="32">
        <f t="shared" si="3"/>
        <v>101</v>
      </c>
      <c r="L47" s="3">
        <f t="shared" si="3"/>
        <v>169</v>
      </c>
      <c r="M47" s="32">
        <f t="shared" si="3"/>
        <v>470.5</v>
      </c>
      <c r="N47" s="3">
        <f t="shared" si="3"/>
        <v>658</v>
      </c>
      <c r="O47" s="32">
        <f t="shared" si="3"/>
        <v>804.66666666666663</v>
      </c>
      <c r="P47" s="3">
        <f t="shared" si="3"/>
        <v>382.83333333333331</v>
      </c>
      <c r="Q47" s="32">
        <f t="shared" si="3"/>
        <v>299.83333333333331</v>
      </c>
      <c r="R47" s="3">
        <f t="shared" si="3"/>
        <v>577</v>
      </c>
      <c r="S47" s="32">
        <f t="shared" si="3"/>
        <v>503.66666666666669</v>
      </c>
      <c r="T47" s="3">
        <f t="shared" si="3"/>
        <v>70</v>
      </c>
      <c r="U47" s="32">
        <f t="shared" si="3"/>
        <v>65.333333333333329</v>
      </c>
      <c r="V47" s="3">
        <f t="shared" si="3"/>
        <v>282.5</v>
      </c>
      <c r="W47" s="32">
        <f t="shared" si="3"/>
        <v>609.83333333333337</v>
      </c>
      <c r="X47" s="3">
        <f t="shared" si="3"/>
        <v>279.5</v>
      </c>
      <c r="Y47" s="32">
        <f t="shared" si="3"/>
        <v>134.83333333333334</v>
      </c>
      <c r="Z47" s="3">
        <f t="shared" si="3"/>
        <v>950.83333333333337</v>
      </c>
      <c r="AA47" s="32">
        <f t="shared" si="3"/>
        <v>1085.3333333333333</v>
      </c>
      <c r="AB47" s="112">
        <f t="shared" si="4"/>
        <v>5922</v>
      </c>
      <c r="AC47" s="19">
        <f t="shared" si="5"/>
        <v>5992.3333333333321</v>
      </c>
    </row>
    <row r="48" spans="1:29" x14ac:dyDescent="0.2">
      <c r="A48" s="93" t="s">
        <v>25</v>
      </c>
      <c r="B48" s="3">
        <f t="shared" si="3"/>
        <v>520.33333333333337</v>
      </c>
      <c r="C48" s="32">
        <f t="shared" si="3"/>
        <v>540.33333333333337</v>
      </c>
      <c r="D48" s="3">
        <f t="shared" si="3"/>
        <v>198.33333333333334</v>
      </c>
      <c r="E48" s="32">
        <f t="shared" si="3"/>
        <v>179.16666666666666</v>
      </c>
      <c r="F48" s="3">
        <f t="shared" si="3"/>
        <v>583.5</v>
      </c>
      <c r="G48" s="32">
        <f t="shared" si="3"/>
        <v>354.5</v>
      </c>
      <c r="H48" s="3">
        <f t="shared" si="3"/>
        <v>919.33333333333337</v>
      </c>
      <c r="I48" s="32">
        <f t="shared" si="3"/>
        <v>758.16666666666663</v>
      </c>
      <c r="J48" s="3">
        <f t="shared" si="3"/>
        <v>54</v>
      </c>
      <c r="K48" s="32">
        <f t="shared" si="3"/>
        <v>76.333333333333329</v>
      </c>
      <c r="L48" s="3">
        <f t="shared" si="3"/>
        <v>184.83333333333334</v>
      </c>
      <c r="M48" s="32">
        <f t="shared" si="3"/>
        <v>375</v>
      </c>
      <c r="N48" s="3">
        <f t="shared" si="3"/>
        <v>617.16666666666663</v>
      </c>
      <c r="O48" s="32">
        <f t="shared" si="3"/>
        <v>655.83333333333337</v>
      </c>
      <c r="P48" s="3">
        <f t="shared" si="3"/>
        <v>325.33333333333331</v>
      </c>
      <c r="Q48" s="32">
        <f t="shared" si="3"/>
        <v>266.5</v>
      </c>
      <c r="R48" s="3">
        <f t="shared" si="3"/>
        <v>522.33333333333337</v>
      </c>
      <c r="S48" s="32">
        <f t="shared" si="3"/>
        <v>449.66666666666669</v>
      </c>
      <c r="T48" s="3">
        <f t="shared" si="3"/>
        <v>44.666666666666664</v>
      </c>
      <c r="U48" s="32">
        <f t="shared" si="3"/>
        <v>46.333333333333336</v>
      </c>
      <c r="V48" s="3">
        <f t="shared" si="3"/>
        <v>290.16666666666669</v>
      </c>
      <c r="W48" s="32">
        <f t="shared" si="3"/>
        <v>477.83333333333331</v>
      </c>
      <c r="X48" s="3">
        <f t="shared" si="3"/>
        <v>218</v>
      </c>
      <c r="Y48" s="32">
        <f t="shared" si="3"/>
        <v>110.66666666666667</v>
      </c>
      <c r="Z48" s="3">
        <f t="shared" si="3"/>
        <v>930.16666666666663</v>
      </c>
      <c r="AA48" s="32">
        <f t="shared" si="3"/>
        <v>1087.5</v>
      </c>
      <c r="AB48" s="112">
        <f t="shared" si="4"/>
        <v>5408.166666666667</v>
      </c>
      <c r="AC48" s="19">
        <f t="shared" si="5"/>
        <v>5377.8333333333339</v>
      </c>
    </row>
    <row r="49" spans="1:29" x14ac:dyDescent="0.2">
      <c r="A49" s="94" t="s">
        <v>26</v>
      </c>
      <c r="B49" s="3">
        <f t="shared" si="3"/>
        <v>533</v>
      </c>
      <c r="C49" s="32">
        <f t="shared" si="3"/>
        <v>556.33333333333337</v>
      </c>
      <c r="D49" s="3">
        <f t="shared" si="3"/>
        <v>201.5</v>
      </c>
      <c r="E49" s="32">
        <f t="shared" si="3"/>
        <v>196.83333333333334</v>
      </c>
      <c r="F49" s="3">
        <f t="shared" si="3"/>
        <v>559.5</v>
      </c>
      <c r="G49" s="32">
        <f t="shared" si="3"/>
        <v>344.66666666666669</v>
      </c>
      <c r="H49" s="3">
        <f t="shared" si="3"/>
        <v>975.5</v>
      </c>
      <c r="I49" s="32">
        <f t="shared" si="3"/>
        <v>798.66666666666663</v>
      </c>
      <c r="J49" s="3">
        <f t="shared" si="3"/>
        <v>58.666666666666664</v>
      </c>
      <c r="K49" s="32">
        <f t="shared" si="3"/>
        <v>78.166666666666671</v>
      </c>
      <c r="L49" s="3">
        <f t="shared" si="3"/>
        <v>189</v>
      </c>
      <c r="M49" s="32">
        <f t="shared" si="3"/>
        <v>304.33333333333331</v>
      </c>
      <c r="N49" s="3">
        <f t="shared" si="3"/>
        <v>636.33333333333337</v>
      </c>
      <c r="O49" s="32">
        <f t="shared" si="3"/>
        <v>603.16666666666663</v>
      </c>
      <c r="P49" s="3">
        <f t="shared" si="3"/>
        <v>380</v>
      </c>
      <c r="Q49" s="32">
        <f t="shared" si="3"/>
        <v>255.33333333333334</v>
      </c>
      <c r="R49" s="3">
        <f t="shared" si="3"/>
        <v>530.5</v>
      </c>
      <c r="S49" s="32">
        <f t="shared" si="3"/>
        <v>497.5</v>
      </c>
      <c r="T49" s="3">
        <f t="shared" si="3"/>
        <v>39.5</v>
      </c>
      <c r="U49" s="32">
        <f t="shared" si="3"/>
        <v>54</v>
      </c>
      <c r="V49" s="3">
        <f t="shared" si="3"/>
        <v>319.83333333333331</v>
      </c>
      <c r="W49" s="32">
        <f t="shared" ref="W49:AA49" si="6">+W17/$B$65</f>
        <v>503</v>
      </c>
      <c r="X49" s="3">
        <f t="shared" si="6"/>
        <v>249.66666666666666</v>
      </c>
      <c r="Y49" s="32">
        <f t="shared" si="6"/>
        <v>116.66666666666667</v>
      </c>
      <c r="Z49" s="3">
        <f t="shared" si="6"/>
        <v>1004.6666666666666</v>
      </c>
      <c r="AA49" s="32">
        <f t="shared" si="6"/>
        <v>1216.1666666666667</v>
      </c>
      <c r="AB49" s="112">
        <f t="shared" si="4"/>
        <v>5677.666666666667</v>
      </c>
      <c r="AC49" s="19">
        <f t="shared" si="5"/>
        <v>5524.8333333333339</v>
      </c>
    </row>
    <row r="50" spans="1:29" x14ac:dyDescent="0.2">
      <c r="A50" s="93" t="s">
        <v>27</v>
      </c>
      <c r="B50" s="3">
        <f t="shared" ref="B50:AA59" si="7">+B18/$B$65</f>
        <v>582</v>
      </c>
      <c r="C50" s="32">
        <f t="shared" si="7"/>
        <v>594</v>
      </c>
      <c r="D50" s="3">
        <f t="shared" si="7"/>
        <v>204.33333333333334</v>
      </c>
      <c r="E50" s="32">
        <f t="shared" si="7"/>
        <v>193.66666666666666</v>
      </c>
      <c r="F50" s="3">
        <f t="shared" si="7"/>
        <v>632.66666666666663</v>
      </c>
      <c r="G50" s="32">
        <f t="shared" si="7"/>
        <v>436</v>
      </c>
      <c r="H50" s="3">
        <f t="shared" si="7"/>
        <v>969.5</v>
      </c>
      <c r="I50" s="32">
        <f t="shared" si="7"/>
        <v>865.33333333333337</v>
      </c>
      <c r="J50" s="3">
        <f t="shared" si="7"/>
        <v>62.166666666666664</v>
      </c>
      <c r="K50" s="32">
        <f t="shared" si="7"/>
        <v>73.5</v>
      </c>
      <c r="L50" s="3">
        <f t="shared" si="7"/>
        <v>246.33333333333334</v>
      </c>
      <c r="M50" s="32">
        <f t="shared" si="7"/>
        <v>289.16666666666669</v>
      </c>
      <c r="N50" s="3">
        <f t="shared" si="7"/>
        <v>714.16666666666663</v>
      </c>
      <c r="O50" s="32">
        <f t="shared" si="7"/>
        <v>668.33333333333337</v>
      </c>
      <c r="P50" s="3">
        <f t="shared" si="7"/>
        <v>382</v>
      </c>
      <c r="Q50" s="32">
        <f t="shared" si="7"/>
        <v>292.66666666666669</v>
      </c>
      <c r="R50" s="3">
        <f t="shared" si="7"/>
        <v>549.83333333333337</v>
      </c>
      <c r="S50" s="32">
        <f t="shared" si="7"/>
        <v>567</v>
      </c>
      <c r="T50" s="3">
        <f t="shared" si="7"/>
        <v>40.5</v>
      </c>
      <c r="U50" s="32">
        <f t="shared" si="7"/>
        <v>53.333333333333336</v>
      </c>
      <c r="V50" s="3">
        <f t="shared" si="7"/>
        <v>380.33333333333331</v>
      </c>
      <c r="W50" s="32">
        <f t="shared" si="7"/>
        <v>525</v>
      </c>
      <c r="X50" s="3">
        <f t="shared" si="7"/>
        <v>247.83333333333334</v>
      </c>
      <c r="Y50" s="32">
        <f t="shared" si="7"/>
        <v>122</v>
      </c>
      <c r="Z50" s="3">
        <f t="shared" si="7"/>
        <v>1040.6666666666667</v>
      </c>
      <c r="AA50" s="32">
        <f t="shared" si="7"/>
        <v>1320.3333333333333</v>
      </c>
      <c r="AB50" s="112">
        <f t="shared" si="4"/>
        <v>6052.333333333333</v>
      </c>
      <c r="AC50" s="19">
        <f t="shared" si="5"/>
        <v>6000.333333333333</v>
      </c>
    </row>
    <row r="51" spans="1:29" x14ac:dyDescent="0.2">
      <c r="A51" s="94" t="s">
        <v>28</v>
      </c>
      <c r="B51" s="3">
        <f t="shared" si="7"/>
        <v>615.5</v>
      </c>
      <c r="C51" s="32">
        <f t="shared" si="7"/>
        <v>664.5</v>
      </c>
      <c r="D51" s="3">
        <f t="shared" si="7"/>
        <v>232.83333333333334</v>
      </c>
      <c r="E51" s="32">
        <f t="shared" si="7"/>
        <v>220</v>
      </c>
      <c r="F51" s="3">
        <f t="shared" si="7"/>
        <v>596.83333333333337</v>
      </c>
      <c r="G51" s="32">
        <f t="shared" si="7"/>
        <v>595.66666666666663</v>
      </c>
      <c r="H51" s="3">
        <f t="shared" si="7"/>
        <v>1057.6666666666667</v>
      </c>
      <c r="I51" s="32">
        <f t="shared" si="7"/>
        <v>980.83333333333337</v>
      </c>
      <c r="J51" s="3">
        <f t="shared" si="7"/>
        <v>87</v>
      </c>
      <c r="K51" s="32">
        <f t="shared" si="7"/>
        <v>67.333333333333329</v>
      </c>
      <c r="L51" s="3">
        <f t="shared" si="7"/>
        <v>397</v>
      </c>
      <c r="M51" s="32">
        <f t="shared" si="7"/>
        <v>286</v>
      </c>
      <c r="N51" s="3">
        <f t="shared" si="7"/>
        <v>834.5</v>
      </c>
      <c r="O51" s="32">
        <f t="shared" si="7"/>
        <v>727.16666666666663</v>
      </c>
      <c r="P51" s="3">
        <f t="shared" si="7"/>
        <v>450.5</v>
      </c>
      <c r="Q51" s="32">
        <f t="shared" si="7"/>
        <v>339.33333333333331</v>
      </c>
      <c r="R51" s="3">
        <f t="shared" si="7"/>
        <v>576.16666666666663</v>
      </c>
      <c r="S51" s="32">
        <f t="shared" si="7"/>
        <v>633.5</v>
      </c>
      <c r="T51" s="3">
        <f t="shared" si="7"/>
        <v>53.833333333333336</v>
      </c>
      <c r="U51" s="32">
        <f t="shared" si="7"/>
        <v>54.666666666666664</v>
      </c>
      <c r="V51" s="3">
        <f t="shared" si="7"/>
        <v>498.83333333333331</v>
      </c>
      <c r="W51" s="32">
        <f t="shared" si="7"/>
        <v>525.66666666666663</v>
      </c>
      <c r="X51" s="3">
        <f t="shared" si="7"/>
        <v>321.83333333333331</v>
      </c>
      <c r="Y51" s="32">
        <f t="shared" si="7"/>
        <v>117.16666666666667</v>
      </c>
      <c r="Z51" s="3">
        <f t="shared" si="7"/>
        <v>1127.5</v>
      </c>
      <c r="AA51" s="32">
        <f t="shared" si="7"/>
        <v>1352.6666666666667</v>
      </c>
      <c r="AB51" s="112">
        <f t="shared" si="4"/>
        <v>6850</v>
      </c>
      <c r="AC51" s="19">
        <f t="shared" si="5"/>
        <v>6564.5000000000018</v>
      </c>
    </row>
    <row r="52" spans="1:29" x14ac:dyDescent="0.2">
      <c r="A52" s="93" t="s">
        <v>29</v>
      </c>
      <c r="B52" s="3">
        <f t="shared" si="7"/>
        <v>708.5</v>
      </c>
      <c r="C52" s="32">
        <f t="shared" si="7"/>
        <v>764.66666666666663</v>
      </c>
      <c r="D52" s="3">
        <f t="shared" si="7"/>
        <v>243.66666666666666</v>
      </c>
      <c r="E52" s="32">
        <f t="shared" si="7"/>
        <v>251.66666666666666</v>
      </c>
      <c r="F52" s="3">
        <f t="shared" si="7"/>
        <v>719.83333333333337</v>
      </c>
      <c r="G52" s="32">
        <f t="shared" si="7"/>
        <v>677.33333333333337</v>
      </c>
      <c r="H52" s="3">
        <f t="shared" si="7"/>
        <v>1062.8333333333333</v>
      </c>
      <c r="I52" s="32">
        <f t="shared" si="7"/>
        <v>1075.3333333333333</v>
      </c>
      <c r="J52" s="3">
        <f t="shared" si="7"/>
        <v>105.66666666666667</v>
      </c>
      <c r="K52" s="32">
        <f t="shared" si="7"/>
        <v>69.666666666666671</v>
      </c>
      <c r="L52" s="3">
        <f t="shared" si="7"/>
        <v>370.5</v>
      </c>
      <c r="M52" s="32">
        <f t="shared" si="7"/>
        <v>284.33333333333331</v>
      </c>
      <c r="N52" s="3">
        <f t="shared" si="7"/>
        <v>856.83333333333337</v>
      </c>
      <c r="O52" s="32">
        <f t="shared" si="7"/>
        <v>807.5</v>
      </c>
      <c r="P52" s="3">
        <f t="shared" si="7"/>
        <v>450.33333333333331</v>
      </c>
      <c r="Q52" s="32">
        <f t="shared" si="7"/>
        <v>416.83333333333331</v>
      </c>
      <c r="R52" s="3">
        <f t="shared" si="7"/>
        <v>602</v>
      </c>
      <c r="S52" s="32">
        <f t="shared" si="7"/>
        <v>692</v>
      </c>
      <c r="T52" s="3">
        <f t="shared" si="7"/>
        <v>99.166666666666671</v>
      </c>
      <c r="U52" s="32">
        <f t="shared" si="7"/>
        <v>56.666666666666664</v>
      </c>
      <c r="V52" s="3">
        <f t="shared" si="7"/>
        <v>555.33333333333337</v>
      </c>
      <c r="W52" s="32">
        <f t="shared" si="7"/>
        <v>592.83333333333337</v>
      </c>
      <c r="X52" s="3">
        <f t="shared" si="7"/>
        <v>311</v>
      </c>
      <c r="Y52" s="32">
        <f t="shared" si="7"/>
        <v>153.83333333333334</v>
      </c>
      <c r="Z52" s="3">
        <f t="shared" si="7"/>
        <v>1208.1666666666667</v>
      </c>
      <c r="AA52" s="32">
        <f t="shared" si="7"/>
        <v>1332.8333333333333</v>
      </c>
      <c r="AB52" s="112">
        <f t="shared" si="4"/>
        <v>7293.833333333333</v>
      </c>
      <c r="AC52" s="19">
        <f t="shared" si="5"/>
        <v>7175.4999999999991</v>
      </c>
    </row>
    <row r="53" spans="1:29" x14ac:dyDescent="0.2">
      <c r="A53" s="94" t="s">
        <v>30</v>
      </c>
      <c r="B53" s="3">
        <f t="shared" si="7"/>
        <v>774.33333333333337</v>
      </c>
      <c r="C53" s="32">
        <f t="shared" si="7"/>
        <v>705.66666666666663</v>
      </c>
      <c r="D53" s="3">
        <f t="shared" si="7"/>
        <v>230.16666666666666</v>
      </c>
      <c r="E53" s="32">
        <f t="shared" si="7"/>
        <v>260.83333333333331</v>
      </c>
      <c r="F53" s="3">
        <f t="shared" si="7"/>
        <v>664.83333333333337</v>
      </c>
      <c r="G53" s="32">
        <f t="shared" si="7"/>
        <v>697.83333333333337</v>
      </c>
      <c r="H53" s="3">
        <f t="shared" si="7"/>
        <v>1100.6666666666667</v>
      </c>
      <c r="I53" s="32">
        <f t="shared" si="7"/>
        <v>1076.3333333333333</v>
      </c>
      <c r="J53" s="3">
        <f t="shared" si="7"/>
        <v>116.66666666666667</v>
      </c>
      <c r="K53" s="32">
        <f t="shared" si="7"/>
        <v>70.333333333333329</v>
      </c>
      <c r="L53" s="3">
        <f t="shared" si="7"/>
        <v>439.5</v>
      </c>
      <c r="M53" s="32">
        <f t="shared" si="7"/>
        <v>279.66666666666669</v>
      </c>
      <c r="N53" s="3">
        <f t="shared" si="7"/>
        <v>885.16666666666663</v>
      </c>
      <c r="O53" s="32">
        <f t="shared" si="7"/>
        <v>876.16666666666663</v>
      </c>
      <c r="P53" s="3">
        <f t="shared" si="7"/>
        <v>369.5</v>
      </c>
      <c r="Q53" s="32">
        <f t="shared" si="7"/>
        <v>491</v>
      </c>
      <c r="R53" s="3">
        <f t="shared" si="7"/>
        <v>582.5</v>
      </c>
      <c r="S53" s="32">
        <f t="shared" si="7"/>
        <v>752</v>
      </c>
      <c r="T53" s="3">
        <f t="shared" si="7"/>
        <v>75.833333333333329</v>
      </c>
      <c r="U53" s="32">
        <f t="shared" si="7"/>
        <v>77.833333333333329</v>
      </c>
      <c r="V53" s="3">
        <f t="shared" si="7"/>
        <v>548.33333333333337</v>
      </c>
      <c r="W53" s="32">
        <f t="shared" si="7"/>
        <v>531.33333333333337</v>
      </c>
      <c r="X53" s="3">
        <f t="shared" si="7"/>
        <v>321.16666666666669</v>
      </c>
      <c r="Y53" s="32">
        <f t="shared" si="7"/>
        <v>179.33333333333334</v>
      </c>
      <c r="Z53" s="3">
        <f t="shared" si="7"/>
        <v>1192.5</v>
      </c>
      <c r="AA53" s="32">
        <f t="shared" si="7"/>
        <v>1297</v>
      </c>
      <c r="AB53" s="112">
        <f t="shared" si="4"/>
        <v>7301.1666666666661</v>
      </c>
      <c r="AC53" s="19">
        <f t="shared" si="5"/>
        <v>7295.333333333333</v>
      </c>
    </row>
    <row r="54" spans="1:29" x14ac:dyDescent="0.2">
      <c r="A54" s="93" t="s">
        <v>31</v>
      </c>
      <c r="B54" s="3">
        <f t="shared" si="7"/>
        <v>797.66666666666663</v>
      </c>
      <c r="C54" s="32">
        <f t="shared" si="7"/>
        <v>659.83333333333337</v>
      </c>
      <c r="D54" s="3">
        <f t="shared" si="7"/>
        <v>213.5</v>
      </c>
      <c r="E54" s="32">
        <f t="shared" si="7"/>
        <v>266.16666666666669</v>
      </c>
      <c r="F54" s="3">
        <f t="shared" si="7"/>
        <v>578</v>
      </c>
      <c r="G54" s="32">
        <f t="shared" si="7"/>
        <v>695</v>
      </c>
      <c r="H54" s="3">
        <f t="shared" si="7"/>
        <v>1053.5</v>
      </c>
      <c r="I54" s="32">
        <f t="shared" si="7"/>
        <v>1135.1666666666667</v>
      </c>
      <c r="J54" s="3">
        <f t="shared" si="7"/>
        <v>147</v>
      </c>
      <c r="K54" s="32">
        <f t="shared" si="7"/>
        <v>68.333333333333329</v>
      </c>
      <c r="L54" s="3">
        <f t="shared" si="7"/>
        <v>616.5</v>
      </c>
      <c r="M54" s="32">
        <f t="shared" si="7"/>
        <v>215.83333333333334</v>
      </c>
      <c r="N54" s="3">
        <f t="shared" si="7"/>
        <v>979.83333333333337</v>
      </c>
      <c r="O54" s="32">
        <f t="shared" si="7"/>
        <v>849.83333333333337</v>
      </c>
      <c r="P54" s="3">
        <f t="shared" si="7"/>
        <v>329</v>
      </c>
      <c r="Q54" s="32">
        <f t="shared" si="7"/>
        <v>545.66666666666663</v>
      </c>
      <c r="R54" s="3">
        <f t="shared" si="7"/>
        <v>532.5</v>
      </c>
      <c r="S54" s="32">
        <f t="shared" si="7"/>
        <v>857.66666666666663</v>
      </c>
      <c r="T54" s="3">
        <f t="shared" si="7"/>
        <v>74.166666666666671</v>
      </c>
      <c r="U54" s="32">
        <f t="shared" si="7"/>
        <v>70.333333333333329</v>
      </c>
      <c r="V54" s="3">
        <f t="shared" si="7"/>
        <v>724.5</v>
      </c>
      <c r="W54" s="32">
        <f t="shared" si="7"/>
        <v>504.5</v>
      </c>
      <c r="X54" s="3">
        <f t="shared" si="7"/>
        <v>301.33333333333331</v>
      </c>
      <c r="Y54" s="32">
        <f t="shared" si="7"/>
        <v>227.5</v>
      </c>
      <c r="Z54" s="3">
        <f t="shared" si="7"/>
        <v>1172.8333333333333</v>
      </c>
      <c r="AA54" s="32">
        <f t="shared" si="7"/>
        <v>1210</v>
      </c>
      <c r="AB54" s="112">
        <f t="shared" si="4"/>
        <v>7520.333333333333</v>
      </c>
      <c r="AC54" s="19">
        <f t="shared" si="5"/>
        <v>7305.8333333333339</v>
      </c>
    </row>
    <row r="55" spans="1:29" x14ac:dyDescent="0.2">
      <c r="A55" s="94" t="s">
        <v>32</v>
      </c>
      <c r="B55" s="3">
        <f t="shared" si="7"/>
        <v>869.16666666666663</v>
      </c>
      <c r="C55" s="32">
        <f t="shared" si="7"/>
        <v>763</v>
      </c>
      <c r="D55" s="3">
        <f t="shared" si="7"/>
        <v>173.5</v>
      </c>
      <c r="E55" s="32">
        <f t="shared" si="7"/>
        <v>339.5</v>
      </c>
      <c r="F55" s="3">
        <f t="shared" si="7"/>
        <v>574</v>
      </c>
      <c r="G55" s="32">
        <f t="shared" si="7"/>
        <v>977.5</v>
      </c>
      <c r="H55" s="3">
        <f t="shared" si="7"/>
        <v>999.16666666666663</v>
      </c>
      <c r="I55" s="32">
        <f t="shared" si="7"/>
        <v>1422</v>
      </c>
      <c r="J55" s="3">
        <f t="shared" si="7"/>
        <v>206.66666666666666</v>
      </c>
      <c r="K55" s="32">
        <f t="shared" si="7"/>
        <v>72.166666666666671</v>
      </c>
      <c r="L55" s="3">
        <f t="shared" si="7"/>
        <v>772.33333333333337</v>
      </c>
      <c r="M55" s="32">
        <f t="shared" si="7"/>
        <v>199.66666666666666</v>
      </c>
      <c r="N55" s="3">
        <f t="shared" si="7"/>
        <v>1221.5</v>
      </c>
      <c r="O55" s="32">
        <f t="shared" si="7"/>
        <v>949.83333333333337</v>
      </c>
      <c r="P55" s="3">
        <f t="shared" si="7"/>
        <v>315.5</v>
      </c>
      <c r="Q55" s="32">
        <f t="shared" si="7"/>
        <v>620.83333333333337</v>
      </c>
      <c r="R55" s="3">
        <f t="shared" si="7"/>
        <v>498.33333333333331</v>
      </c>
      <c r="S55" s="32">
        <f t="shared" si="7"/>
        <v>940</v>
      </c>
      <c r="T55" s="3">
        <f t="shared" si="7"/>
        <v>53</v>
      </c>
      <c r="U55" s="32">
        <f t="shared" si="7"/>
        <v>57.5</v>
      </c>
      <c r="V55" s="3">
        <f t="shared" si="7"/>
        <v>976.16666666666663</v>
      </c>
      <c r="W55" s="32">
        <f t="shared" si="7"/>
        <v>480.66666666666669</v>
      </c>
      <c r="X55" s="3">
        <f t="shared" si="7"/>
        <v>262.33333333333331</v>
      </c>
      <c r="Y55" s="32">
        <f t="shared" si="7"/>
        <v>233</v>
      </c>
      <c r="Z55" s="3">
        <f t="shared" si="7"/>
        <v>1113.3333333333333</v>
      </c>
      <c r="AA55" s="32">
        <f t="shared" si="7"/>
        <v>1354.3333333333333</v>
      </c>
      <c r="AB55" s="112">
        <f t="shared" si="4"/>
        <v>8034.9999999999991</v>
      </c>
      <c r="AC55" s="19">
        <f t="shared" si="5"/>
        <v>8410</v>
      </c>
    </row>
    <row r="56" spans="1:29" x14ac:dyDescent="0.2">
      <c r="A56" s="93" t="s">
        <v>33</v>
      </c>
      <c r="B56" s="3">
        <f t="shared" si="7"/>
        <v>649.16666666666663</v>
      </c>
      <c r="C56" s="32">
        <f t="shared" si="7"/>
        <v>554.16666666666663</v>
      </c>
      <c r="D56" s="3">
        <f t="shared" si="7"/>
        <v>130</v>
      </c>
      <c r="E56" s="32">
        <f t="shared" si="7"/>
        <v>286.83333333333331</v>
      </c>
      <c r="F56" s="3">
        <f t="shared" si="7"/>
        <v>436.16666666666669</v>
      </c>
      <c r="G56" s="32">
        <f t="shared" si="7"/>
        <v>729.16666666666663</v>
      </c>
      <c r="H56" s="3">
        <f t="shared" si="7"/>
        <v>712.66666666666663</v>
      </c>
      <c r="I56" s="32">
        <f t="shared" si="7"/>
        <v>1105.3333333333333</v>
      </c>
      <c r="J56" s="3">
        <f t="shared" si="7"/>
        <v>122.83333333333333</v>
      </c>
      <c r="K56" s="32">
        <f t="shared" si="7"/>
        <v>54.166666666666664</v>
      </c>
      <c r="L56" s="3">
        <f t="shared" si="7"/>
        <v>501</v>
      </c>
      <c r="M56" s="32">
        <f t="shared" si="7"/>
        <v>184.33333333333334</v>
      </c>
      <c r="N56" s="3">
        <f t="shared" si="7"/>
        <v>856.5</v>
      </c>
      <c r="O56" s="32">
        <f t="shared" si="7"/>
        <v>812.66666666666663</v>
      </c>
      <c r="P56" s="3">
        <f t="shared" si="7"/>
        <v>212.83333333333334</v>
      </c>
      <c r="Q56" s="32">
        <f t="shared" si="7"/>
        <v>515.33333333333337</v>
      </c>
      <c r="R56" s="3">
        <f t="shared" si="7"/>
        <v>483.66666666666669</v>
      </c>
      <c r="S56" s="32">
        <f t="shared" si="7"/>
        <v>723.5</v>
      </c>
      <c r="T56" s="3">
        <f t="shared" si="7"/>
        <v>37.333333333333336</v>
      </c>
      <c r="U56" s="32">
        <f t="shared" si="7"/>
        <v>60</v>
      </c>
      <c r="V56" s="3">
        <f t="shared" si="7"/>
        <v>597</v>
      </c>
      <c r="W56" s="32">
        <f t="shared" si="7"/>
        <v>367.33333333333331</v>
      </c>
      <c r="X56" s="3">
        <f t="shared" si="7"/>
        <v>193.66666666666666</v>
      </c>
      <c r="Y56" s="32">
        <f t="shared" si="7"/>
        <v>221.83333333333334</v>
      </c>
      <c r="Z56" s="3">
        <f t="shared" si="7"/>
        <v>899.16666666666663</v>
      </c>
      <c r="AA56" s="32">
        <f t="shared" si="7"/>
        <v>949.16666666666663</v>
      </c>
      <c r="AB56" s="112">
        <f t="shared" si="4"/>
        <v>5832.0000000000009</v>
      </c>
      <c r="AC56" s="19">
        <f t="shared" si="5"/>
        <v>6563.833333333333</v>
      </c>
    </row>
    <row r="57" spans="1:29" x14ac:dyDescent="0.2">
      <c r="A57" s="94" t="s">
        <v>34</v>
      </c>
      <c r="B57" s="3">
        <f t="shared" si="7"/>
        <v>195.83333333333334</v>
      </c>
      <c r="C57" s="32">
        <f t="shared" si="7"/>
        <v>323.66666666666669</v>
      </c>
      <c r="D57" s="3">
        <f t="shared" si="7"/>
        <v>53.833333333333336</v>
      </c>
      <c r="E57" s="32">
        <f t="shared" si="7"/>
        <v>205.83333333333334</v>
      </c>
      <c r="F57" s="3">
        <f t="shared" si="7"/>
        <v>157.66666666666666</v>
      </c>
      <c r="G57" s="32">
        <f t="shared" si="7"/>
        <v>504.33333333333331</v>
      </c>
      <c r="H57" s="3">
        <f t="shared" si="7"/>
        <v>350.33333333333331</v>
      </c>
      <c r="I57" s="32">
        <f t="shared" si="7"/>
        <v>691.66666666666663</v>
      </c>
      <c r="J57" s="3">
        <f t="shared" si="7"/>
        <v>56.166666666666664</v>
      </c>
      <c r="K57" s="32">
        <f t="shared" si="7"/>
        <v>38.333333333333336</v>
      </c>
      <c r="L57" s="3">
        <f t="shared" si="7"/>
        <v>386.16666666666669</v>
      </c>
      <c r="M57" s="32">
        <f t="shared" si="7"/>
        <v>124.33333333333333</v>
      </c>
      <c r="N57" s="3">
        <f t="shared" si="7"/>
        <v>502.66666666666669</v>
      </c>
      <c r="O57" s="32">
        <f t="shared" si="7"/>
        <v>537.16666666666663</v>
      </c>
      <c r="P57" s="3">
        <f t="shared" si="7"/>
        <v>162.33333333333334</v>
      </c>
      <c r="Q57" s="32">
        <f t="shared" si="7"/>
        <v>326.5</v>
      </c>
      <c r="R57" s="3">
        <f t="shared" si="7"/>
        <v>330.83333333333331</v>
      </c>
      <c r="S57" s="32">
        <f t="shared" si="7"/>
        <v>428.66666666666669</v>
      </c>
      <c r="T57" s="3">
        <f t="shared" si="7"/>
        <v>31.5</v>
      </c>
      <c r="U57" s="32">
        <f t="shared" si="7"/>
        <v>49.166666666666664</v>
      </c>
      <c r="V57" s="3">
        <f t="shared" si="7"/>
        <v>363.16666666666669</v>
      </c>
      <c r="W57" s="32">
        <f t="shared" si="7"/>
        <v>231.5</v>
      </c>
      <c r="X57" s="3">
        <f t="shared" si="7"/>
        <v>105</v>
      </c>
      <c r="Y57" s="32">
        <f t="shared" si="7"/>
        <v>189.66666666666666</v>
      </c>
      <c r="Z57" s="3">
        <f t="shared" si="7"/>
        <v>592.83333333333337</v>
      </c>
      <c r="AA57" s="32">
        <f t="shared" si="7"/>
        <v>650.66666666666663</v>
      </c>
      <c r="AB57" s="112">
        <f>B57+D57+F57+H57+J57+L57+N57+P57+R57+T57+V57+X57+Z57</f>
        <v>3288.3333333333335</v>
      </c>
      <c r="AC57" s="19">
        <f t="shared" si="5"/>
        <v>4301.4999999999991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172.83333333333334</v>
      </c>
      <c r="D58" s="3">
        <f t="shared" si="7"/>
        <v>0.83333333333333337</v>
      </c>
      <c r="E58" s="32">
        <f t="shared" si="7"/>
        <v>114.83333333333333</v>
      </c>
      <c r="F58" s="3">
        <f t="shared" si="7"/>
        <v>3.1666666666666665</v>
      </c>
      <c r="G58" s="32">
        <f t="shared" si="7"/>
        <v>287.5</v>
      </c>
      <c r="H58" s="3">
        <f t="shared" si="7"/>
        <v>36.166666666666664</v>
      </c>
      <c r="I58" s="32">
        <f t="shared" si="7"/>
        <v>278.83333333333331</v>
      </c>
      <c r="J58" s="3">
        <f t="shared" si="7"/>
        <v>23.166666666666668</v>
      </c>
      <c r="K58" s="32">
        <f t="shared" si="7"/>
        <v>11.333333333333334</v>
      </c>
      <c r="L58" s="3">
        <f t="shared" si="7"/>
        <v>182.33333333333334</v>
      </c>
      <c r="M58" s="32">
        <f t="shared" si="7"/>
        <v>24.5</v>
      </c>
      <c r="N58" s="3">
        <f t="shared" si="7"/>
        <v>103.83333333333333</v>
      </c>
      <c r="O58" s="32">
        <f t="shared" si="7"/>
        <v>106.66666666666667</v>
      </c>
      <c r="P58" s="3">
        <f t="shared" si="7"/>
        <v>42.166666666666664</v>
      </c>
      <c r="Q58" s="32">
        <f t="shared" si="7"/>
        <v>69.833333333333329</v>
      </c>
      <c r="R58" s="3">
        <f t="shared" si="7"/>
        <v>66.666666666666671</v>
      </c>
      <c r="S58" s="32">
        <f t="shared" si="7"/>
        <v>45.333333333333336</v>
      </c>
      <c r="T58" s="3">
        <f t="shared" si="7"/>
        <v>6.166666666666667</v>
      </c>
      <c r="U58" s="32">
        <f t="shared" si="7"/>
        <v>2.5</v>
      </c>
      <c r="V58" s="3">
        <f t="shared" si="7"/>
        <v>96.666666666666671</v>
      </c>
      <c r="W58" s="32">
        <f t="shared" si="7"/>
        <v>6.833333333333333</v>
      </c>
      <c r="X58" s="3">
        <f t="shared" si="7"/>
        <v>17.166666666666668</v>
      </c>
      <c r="Y58" s="32">
        <f t="shared" si="7"/>
        <v>10.666666666666666</v>
      </c>
      <c r="Z58" s="3">
        <f t="shared" si="7"/>
        <v>44.666666666666664</v>
      </c>
      <c r="AA58" s="32">
        <f t="shared" si="7"/>
        <v>73</v>
      </c>
      <c r="AB58" s="112">
        <f>B58+D58+F58+H58+J58+L58+N58+P58+R58+T58+V58+X58+Z58</f>
        <v>623</v>
      </c>
      <c r="AC58" s="19">
        <f t="shared" si="5"/>
        <v>1204.6666666666665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9637.8333333333339</v>
      </c>
      <c r="C63" s="48">
        <f t="shared" ref="C63:AA63" si="11">SUM(C39:C62)</f>
        <v>9105.1666666666679</v>
      </c>
      <c r="D63" s="47">
        <f t="shared" si="11"/>
        <v>3121.1666666666665</v>
      </c>
      <c r="E63" s="53">
        <f t="shared" si="11"/>
        <v>3511.166666666667</v>
      </c>
      <c r="F63" s="52">
        <f t="shared" si="11"/>
        <v>10707.999999999998</v>
      </c>
      <c r="G63" s="48">
        <f t="shared" si="11"/>
        <v>8618.1666666666661</v>
      </c>
      <c r="H63" s="47">
        <f t="shared" si="11"/>
        <v>15117.999999999998</v>
      </c>
      <c r="I63" s="53">
        <f t="shared" si="11"/>
        <v>14512.166666666668</v>
      </c>
      <c r="J63" s="52">
        <f t="shared" si="11"/>
        <v>1397.1666666666667</v>
      </c>
      <c r="K63" s="48">
        <f t="shared" si="11"/>
        <v>1452.6666666666665</v>
      </c>
      <c r="L63" s="47">
        <f t="shared" si="11"/>
        <v>5437.5</v>
      </c>
      <c r="M63" s="53">
        <f t="shared" si="11"/>
        <v>5460.3333333333321</v>
      </c>
      <c r="N63" s="52">
        <f t="shared" si="11"/>
        <v>12617.833333333334</v>
      </c>
      <c r="O63" s="48">
        <f t="shared" si="11"/>
        <v>12814.666666666664</v>
      </c>
      <c r="P63" s="47">
        <f t="shared" si="11"/>
        <v>5862.333333333333</v>
      </c>
      <c r="Q63" s="53">
        <f t="shared" si="11"/>
        <v>6000.4999999999991</v>
      </c>
      <c r="R63" s="52">
        <f t="shared" si="11"/>
        <v>8845.3333333333339</v>
      </c>
      <c r="S63" s="48">
        <f t="shared" si="11"/>
        <v>9519.3333333333321</v>
      </c>
      <c r="T63" s="47">
        <f t="shared" si="11"/>
        <v>961.16666666666674</v>
      </c>
      <c r="U63" s="53">
        <f t="shared" si="11"/>
        <v>1135.5000000000002</v>
      </c>
      <c r="V63" s="52">
        <f t="shared" si="11"/>
        <v>6953.1666666666679</v>
      </c>
      <c r="W63" s="48">
        <f t="shared" si="11"/>
        <v>8371.5</v>
      </c>
      <c r="X63" s="47">
        <f t="shared" si="11"/>
        <v>4530.5000000000009</v>
      </c>
      <c r="Y63" s="53">
        <f t="shared" si="11"/>
        <v>2694.1666666666665</v>
      </c>
      <c r="Z63" s="52">
        <f t="shared" si="11"/>
        <v>15595.833333333334</v>
      </c>
      <c r="AA63" s="48">
        <f t="shared" si="11"/>
        <v>17325.500000000004</v>
      </c>
      <c r="AB63" s="47">
        <f>SUM(AB39:AB62)</f>
        <v>100785.83333333333</v>
      </c>
      <c r="AC63" s="48">
        <f>SUM(AC39:AC62)</f>
        <v>100520.83333333334</v>
      </c>
    </row>
    <row r="64" spans="1:29" ht="15.75" thickTop="1" x14ac:dyDescent="0.2">
      <c r="AB64" s="182" t="str">
        <f>IF(AB63='Daily Total'!D49,"Correct","Wrong")</f>
        <v>Correct</v>
      </c>
      <c r="AC64" s="18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07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1" t="s">
        <v>40</v>
      </c>
      <c r="AA69" s="302"/>
      <c r="AB69" s="301" t="s">
        <v>51</v>
      </c>
      <c r="AC69" s="302"/>
    </row>
    <row r="70" spans="1:31" s="69" customFormat="1" ht="15" thickTop="1" thickBot="1" x14ac:dyDescent="0.3">
      <c r="A70" s="308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6.6577896138482022E-3</v>
      </c>
      <c r="C72" s="85">
        <f t="shared" ref="C72:AC72" si="13">C8/C31</f>
        <v>1.8304625578883783E-5</v>
      </c>
      <c r="D72" s="84">
        <f t="shared" si="13"/>
        <v>1.0359374165643189E-2</v>
      </c>
      <c r="E72" s="85">
        <f t="shared" si="13"/>
        <v>4.7467603360706318E-5</v>
      </c>
      <c r="F72" s="84">
        <f t="shared" si="13"/>
        <v>1.4397335325613249E-2</v>
      </c>
      <c r="G72" s="85">
        <f t="shared" si="13"/>
        <v>2.320679185441606E-4</v>
      </c>
      <c r="H72" s="84">
        <f t="shared" si="13"/>
        <v>7.1438020902235746E-3</v>
      </c>
      <c r="I72" s="85">
        <f t="shared" si="13"/>
        <v>7.6946929587817119E-4</v>
      </c>
      <c r="J72" s="84">
        <f t="shared" si="13"/>
        <v>1.9086245973994991E-3</v>
      </c>
      <c r="K72" s="85">
        <f t="shared" si="13"/>
        <v>3.0977512620468106E-3</v>
      </c>
      <c r="L72" s="84">
        <f t="shared" si="13"/>
        <v>1.6245210727969348E-3</v>
      </c>
      <c r="M72" s="85">
        <f t="shared" si="13"/>
        <v>2.5028997008729624E-3</v>
      </c>
      <c r="N72" s="84">
        <f t="shared" si="13"/>
        <v>3.6852602797627695E-3</v>
      </c>
      <c r="O72" s="85">
        <f t="shared" si="13"/>
        <v>1.7688065757985641E-3</v>
      </c>
      <c r="P72" s="84">
        <f t="shared" si="13"/>
        <v>2.9567294023994995E-3</v>
      </c>
      <c r="Q72" s="85">
        <f t="shared" si="13"/>
        <v>1.4443240841041025E-3</v>
      </c>
      <c r="R72" s="84">
        <f t="shared" si="13"/>
        <v>6.2179680434127228E-4</v>
      </c>
      <c r="S72" s="85">
        <f t="shared" si="13"/>
        <v>1.5582323692135303E-3</v>
      </c>
      <c r="T72" s="84">
        <f t="shared" si="13"/>
        <v>1.7340038148083925E-4</v>
      </c>
      <c r="U72" s="85">
        <f t="shared" si="13"/>
        <v>1.321003963011889E-3</v>
      </c>
      <c r="V72" s="84">
        <f t="shared" si="13"/>
        <v>1.9175915050696326E-4</v>
      </c>
      <c r="W72" s="85">
        <f t="shared" si="13"/>
        <v>1.9908817615321828E-5</v>
      </c>
      <c r="X72" s="84">
        <f t="shared" si="13"/>
        <v>1.4715079277489608E-4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4.3822296453701328E-3</v>
      </c>
      <c r="AC72" s="105">
        <f t="shared" si="13"/>
        <v>7.9088082901554403E-4</v>
      </c>
      <c r="AD72" s="18"/>
      <c r="AE72" s="18"/>
    </row>
    <row r="73" spans="1:31" s="8" customFormat="1" x14ac:dyDescent="0.2">
      <c r="A73" s="90" t="s">
        <v>18</v>
      </c>
      <c r="B73" s="84">
        <f>B9/B31</f>
        <v>2.3795113009493836E-2</v>
      </c>
      <c r="C73" s="85">
        <f t="shared" ref="C73:AC73" si="14">C9/C31</f>
        <v>1.7938533067306107E-3</v>
      </c>
      <c r="D73" s="84">
        <f t="shared" si="14"/>
        <v>3.3694665456293051E-2</v>
      </c>
      <c r="E73" s="85">
        <f t="shared" si="14"/>
        <v>7.2150757108273601E-3</v>
      </c>
      <c r="F73" s="84">
        <f t="shared" si="14"/>
        <v>4.9340057278047564E-2</v>
      </c>
      <c r="G73" s="85">
        <f t="shared" si="14"/>
        <v>1.2183565723568431E-2</v>
      </c>
      <c r="H73" s="84">
        <f t="shared" si="14"/>
        <v>2.8288574326410017E-2</v>
      </c>
      <c r="I73" s="85">
        <f t="shared" si="14"/>
        <v>1.3103947262641691E-2</v>
      </c>
      <c r="J73" s="84">
        <f t="shared" si="14"/>
        <v>1.3956817368483837E-2</v>
      </c>
      <c r="K73" s="85">
        <f t="shared" si="14"/>
        <v>2.9256539697108765E-2</v>
      </c>
      <c r="L73" s="84">
        <f t="shared" si="14"/>
        <v>1.4773946360153258E-2</v>
      </c>
      <c r="M73" s="85">
        <f t="shared" si="14"/>
        <v>3.1683047433001647E-2</v>
      </c>
      <c r="N73" s="84">
        <f t="shared" si="14"/>
        <v>2.417213731887408E-2</v>
      </c>
      <c r="O73" s="85">
        <f t="shared" si="14"/>
        <v>2.7832691707418582E-2</v>
      </c>
      <c r="P73" s="84">
        <f t="shared" si="14"/>
        <v>2.9880025018479559E-2</v>
      </c>
      <c r="Q73" s="85">
        <f t="shared" si="14"/>
        <v>3.0608560397744632E-2</v>
      </c>
      <c r="R73" s="84">
        <f t="shared" si="14"/>
        <v>2.2893427796201387E-2</v>
      </c>
      <c r="S73" s="85">
        <f t="shared" si="14"/>
        <v>2.0064430282232648E-2</v>
      </c>
      <c r="T73" s="84">
        <f t="shared" si="14"/>
        <v>1.872724119993064E-2</v>
      </c>
      <c r="U73" s="85">
        <f t="shared" si="14"/>
        <v>7.0306766475854987E-2</v>
      </c>
      <c r="V73" s="84">
        <f t="shared" si="14"/>
        <v>1.1673338287111389E-2</v>
      </c>
      <c r="W73" s="85">
        <f t="shared" si="14"/>
        <v>2.6120368711302237E-2</v>
      </c>
      <c r="X73" s="84">
        <f t="shared" si="14"/>
        <v>3.2373174410477136E-2</v>
      </c>
      <c r="Y73" s="85">
        <f t="shared" si="14"/>
        <v>3.8849365914011752E-2</v>
      </c>
      <c r="Z73" s="84">
        <f t="shared" si="14"/>
        <v>2.3841838097782526E-2</v>
      </c>
      <c r="AA73" s="84">
        <f t="shared" si="14"/>
        <v>1.6670995546064087E-2</v>
      </c>
      <c r="AB73" s="104">
        <f t="shared" si="14"/>
        <v>2.6696873733907708E-2</v>
      </c>
      <c r="AC73" s="105">
        <f t="shared" si="14"/>
        <v>1.9654300518134715E-2</v>
      </c>
      <c r="AD73" s="18"/>
      <c r="AE73" s="18"/>
    </row>
    <row r="74" spans="1:31" s="8" customFormat="1" x14ac:dyDescent="0.2">
      <c r="A74" s="89" t="s">
        <v>19</v>
      </c>
      <c r="B74" s="84">
        <f>B10/B31</f>
        <v>3.3340826949348923E-2</v>
      </c>
      <c r="C74" s="85">
        <f t="shared" ref="C74:AC74" si="15">C10/C31</f>
        <v>2.6852885724222512E-2</v>
      </c>
      <c r="D74" s="84">
        <f t="shared" si="15"/>
        <v>5.1423078976878304E-2</v>
      </c>
      <c r="E74" s="85">
        <f t="shared" si="15"/>
        <v>3.5031091280201265E-2</v>
      </c>
      <c r="F74" s="84">
        <f t="shared" si="15"/>
        <v>5.7962893786577013E-2</v>
      </c>
      <c r="G74" s="85">
        <f t="shared" si="15"/>
        <v>4.1114699568740448E-2</v>
      </c>
      <c r="H74" s="84">
        <f t="shared" si="15"/>
        <v>3.9809057635489704E-2</v>
      </c>
      <c r="I74" s="85">
        <f t="shared" si="15"/>
        <v>3.1134794942174956E-2</v>
      </c>
      <c r="J74" s="84">
        <f t="shared" si="15"/>
        <v>2.6243588214243111E-2</v>
      </c>
      <c r="K74" s="85">
        <f t="shared" si="15"/>
        <v>3.9811840293712715E-2</v>
      </c>
      <c r="L74" s="84">
        <f t="shared" si="15"/>
        <v>3.1846743295019159E-2</v>
      </c>
      <c r="M74" s="85">
        <f t="shared" si="15"/>
        <v>4.2152493742750749E-2</v>
      </c>
      <c r="N74" s="84">
        <f t="shared" si="15"/>
        <v>4.4262749811774339E-2</v>
      </c>
      <c r="O74" s="85">
        <f t="shared" si="15"/>
        <v>4.4597336385391741E-2</v>
      </c>
      <c r="P74" s="84">
        <f t="shared" si="15"/>
        <v>4.952521749019162E-2</v>
      </c>
      <c r="Q74" s="85">
        <f t="shared" si="15"/>
        <v>4.5829514207149404E-2</v>
      </c>
      <c r="R74" s="84">
        <f t="shared" si="15"/>
        <v>4.2979348809164909E-2</v>
      </c>
      <c r="S74" s="85">
        <f t="shared" si="15"/>
        <v>3.7082428741508508E-2</v>
      </c>
      <c r="T74" s="84">
        <f t="shared" si="15"/>
        <v>6.034333275533206E-2</v>
      </c>
      <c r="U74" s="85">
        <f t="shared" si="15"/>
        <v>0.10068985762512843</v>
      </c>
      <c r="V74" s="84">
        <f t="shared" si="15"/>
        <v>3.1136892063568157E-2</v>
      </c>
      <c r="W74" s="85">
        <f t="shared" si="15"/>
        <v>4.2166875709251629E-2</v>
      </c>
      <c r="X74" s="84">
        <f t="shared" si="15"/>
        <v>5.9743221866607805E-2</v>
      </c>
      <c r="Y74" s="85">
        <f t="shared" si="15"/>
        <v>5.1592947726569749E-2</v>
      </c>
      <c r="Z74" s="84">
        <f t="shared" si="15"/>
        <v>3.6997061180870962E-2</v>
      </c>
      <c r="AA74" s="84">
        <f t="shared" si="15"/>
        <v>3.0975537021538581E-2</v>
      </c>
      <c r="AB74" s="104">
        <f t="shared" si="15"/>
        <v>4.2320762673325449E-2</v>
      </c>
      <c r="AC74" s="105">
        <f t="shared" si="15"/>
        <v>3.7844559585492231E-2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3.7525723278053508E-2</v>
      </c>
      <c r="C75" s="85">
        <f t="shared" ref="C75:AC75" si="16">C11/C31</f>
        <v>4.059965953396423E-2</v>
      </c>
      <c r="D75" s="84">
        <f t="shared" si="16"/>
        <v>4.5549207027286806E-2</v>
      </c>
      <c r="E75" s="85">
        <f t="shared" si="16"/>
        <v>4.5094223192671E-2</v>
      </c>
      <c r="F75" s="84">
        <f t="shared" si="16"/>
        <v>5.9083551238949074E-2</v>
      </c>
      <c r="G75" s="85">
        <f t="shared" si="16"/>
        <v>5.3839757102245256E-2</v>
      </c>
      <c r="H75" s="84">
        <f t="shared" si="16"/>
        <v>4.5266128676632711E-2</v>
      </c>
      <c r="I75" s="85">
        <f t="shared" si="16"/>
        <v>4.406647295947079E-2</v>
      </c>
      <c r="J75" s="84">
        <f t="shared" si="16"/>
        <v>3.662173446260289E-2</v>
      </c>
      <c r="K75" s="85">
        <f t="shared" si="16"/>
        <v>6.4938044974759065E-2</v>
      </c>
      <c r="L75" s="84">
        <f t="shared" si="16"/>
        <v>4.0643678160919537E-2</v>
      </c>
      <c r="M75" s="85">
        <f t="shared" si="16"/>
        <v>6.0832671998046518E-2</v>
      </c>
      <c r="N75" s="84">
        <f t="shared" si="16"/>
        <v>5.2742811100690824E-2</v>
      </c>
      <c r="O75" s="85">
        <f t="shared" si="16"/>
        <v>5.0775153469982313E-2</v>
      </c>
      <c r="P75" s="84">
        <f t="shared" si="16"/>
        <v>5.8992437595951554E-2</v>
      </c>
      <c r="Q75" s="85">
        <f t="shared" si="16"/>
        <v>4.6162819765019583E-2</v>
      </c>
      <c r="R75" s="84">
        <f t="shared" si="16"/>
        <v>5.4605064817606269E-2</v>
      </c>
      <c r="S75" s="85">
        <f t="shared" si="16"/>
        <v>4.2877652496673434E-2</v>
      </c>
      <c r="T75" s="84">
        <f t="shared" si="16"/>
        <v>0.10282642621813767</v>
      </c>
      <c r="U75" s="85">
        <f t="shared" si="16"/>
        <v>7.940701599882577E-2</v>
      </c>
      <c r="V75" s="84">
        <f t="shared" si="16"/>
        <v>4.0389271075529136E-2</v>
      </c>
      <c r="W75" s="85">
        <f t="shared" si="16"/>
        <v>4.9314141233152163E-2</v>
      </c>
      <c r="X75" s="84">
        <f t="shared" si="16"/>
        <v>7.4458301144097419E-2</v>
      </c>
      <c r="Y75" s="85">
        <f t="shared" si="16"/>
        <v>6.1490875347974018E-2</v>
      </c>
      <c r="Z75" s="84">
        <f t="shared" si="16"/>
        <v>4.4296019235907029E-2</v>
      </c>
      <c r="AA75" s="84">
        <f t="shared" si="16"/>
        <v>4.6665319904187472E-2</v>
      </c>
      <c r="AB75" s="104">
        <f t="shared" si="16"/>
        <v>4.9562190453354062E-2</v>
      </c>
      <c r="AC75" s="105">
        <f t="shared" si="16"/>
        <v>4.8457616580310878E-2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6.1805039168554482E-2</v>
      </c>
      <c r="C76" s="85">
        <f t="shared" ref="C76:AC76" si="17">C12/C31</f>
        <v>4.1551500064066188E-2</v>
      </c>
      <c r="D76" s="84">
        <f t="shared" si="17"/>
        <v>5.4306616115768674E-2</v>
      </c>
      <c r="E76" s="85">
        <f t="shared" si="17"/>
        <v>4.6803056913656431E-2</v>
      </c>
      <c r="F76" s="84">
        <f t="shared" si="17"/>
        <v>6.9511891420744612E-2</v>
      </c>
      <c r="G76" s="85">
        <f t="shared" si="17"/>
        <v>4.476976928581098E-2</v>
      </c>
      <c r="H76" s="84">
        <f t="shared" si="17"/>
        <v>5.7426026370331174E-2</v>
      </c>
      <c r="I76" s="85">
        <f t="shared" si="17"/>
        <v>4.535274999138654E-2</v>
      </c>
      <c r="J76" s="84">
        <f t="shared" si="17"/>
        <v>3.8172491947989981E-2</v>
      </c>
      <c r="K76" s="85">
        <f t="shared" si="17"/>
        <v>7.365764111977971E-2</v>
      </c>
      <c r="L76" s="84">
        <f t="shared" si="17"/>
        <v>2.9272030651340996E-2</v>
      </c>
      <c r="M76" s="85">
        <f t="shared" si="17"/>
        <v>7.5483792198278499E-2</v>
      </c>
      <c r="N76" s="84">
        <f t="shared" si="17"/>
        <v>5.242579946372198E-2</v>
      </c>
      <c r="O76" s="85">
        <f t="shared" si="17"/>
        <v>5.8890854229528666E-2</v>
      </c>
      <c r="P76" s="84">
        <f t="shared" si="17"/>
        <v>6.4195144140558366E-2</v>
      </c>
      <c r="Q76" s="85">
        <f t="shared" si="17"/>
        <v>4.3246396133655531E-2</v>
      </c>
      <c r="R76" s="84">
        <f t="shared" si="17"/>
        <v>6.5627826349110643E-2</v>
      </c>
      <c r="S76" s="85">
        <f t="shared" si="17"/>
        <v>4.3612998109111283E-2</v>
      </c>
      <c r="T76" s="84">
        <f t="shared" si="17"/>
        <v>6.3117738859025496E-2</v>
      </c>
      <c r="U76" s="85">
        <f t="shared" si="17"/>
        <v>7.1040657566417142E-2</v>
      </c>
      <c r="V76" s="84">
        <f t="shared" si="17"/>
        <v>3.530765358709461E-2</v>
      </c>
      <c r="W76" s="85">
        <f t="shared" si="17"/>
        <v>6.0343626192040457E-2</v>
      </c>
      <c r="X76" s="84">
        <f t="shared" si="17"/>
        <v>6.9197660302394881E-2</v>
      </c>
      <c r="Y76" s="85">
        <f t="shared" si="17"/>
        <v>6.4522115682029077E-2</v>
      </c>
      <c r="Z76" s="84">
        <f t="shared" si="17"/>
        <v>5.2182741116751266E-2</v>
      </c>
      <c r="AA76" s="84">
        <f t="shared" si="17"/>
        <v>4.8877858262868799E-2</v>
      </c>
      <c r="AB76" s="104">
        <f t="shared" si="17"/>
        <v>5.5980089794365938E-2</v>
      </c>
      <c r="AC76" s="105">
        <f t="shared" si="17"/>
        <v>5.1150259067357512E-2</v>
      </c>
      <c r="AD76" s="18"/>
      <c r="AE76" s="18"/>
    </row>
    <row r="77" spans="1:31" s="8" customFormat="1" x14ac:dyDescent="0.2">
      <c r="A77" s="90" t="s">
        <v>22</v>
      </c>
      <c r="B77" s="84">
        <f>B13/B31</f>
        <v>7.1938713749632524E-2</v>
      </c>
      <c r="C77" s="85">
        <f t="shared" ref="C77:AC77" si="18">C13/C31</f>
        <v>6.545734107008841E-2</v>
      </c>
      <c r="D77" s="84">
        <f t="shared" si="18"/>
        <v>7.7748705078229299E-2</v>
      </c>
      <c r="E77" s="85">
        <f t="shared" si="18"/>
        <v>5.0078321545545167E-2</v>
      </c>
      <c r="F77" s="84">
        <f t="shared" si="18"/>
        <v>9.0913335823683231E-2</v>
      </c>
      <c r="G77" s="85">
        <f t="shared" si="18"/>
        <v>3.9780309037111529E-2</v>
      </c>
      <c r="H77" s="84">
        <f t="shared" si="18"/>
        <v>7.8019579309432471E-2</v>
      </c>
      <c r="I77" s="85">
        <f t="shared" si="18"/>
        <v>5.7101512523974135E-2</v>
      </c>
      <c r="J77" s="84">
        <f t="shared" si="18"/>
        <v>5.1771442204461407E-2</v>
      </c>
      <c r="K77" s="85">
        <f t="shared" si="18"/>
        <v>0.14926571821936668</v>
      </c>
      <c r="L77" s="84">
        <f t="shared" si="18"/>
        <v>3.3839080459770118E-2</v>
      </c>
      <c r="M77" s="85">
        <f t="shared" si="18"/>
        <v>0.13787314571759965</v>
      </c>
      <c r="N77" s="84">
        <f t="shared" si="18"/>
        <v>6.2160698482306785E-2</v>
      </c>
      <c r="O77" s="85">
        <f t="shared" si="18"/>
        <v>9.723233794610342E-2</v>
      </c>
      <c r="P77" s="84">
        <f t="shared" si="18"/>
        <v>7.5425029851594924E-2</v>
      </c>
      <c r="Q77" s="85">
        <f t="shared" si="18"/>
        <v>5.0606893869955281E-2</v>
      </c>
      <c r="R77" s="84">
        <f t="shared" si="18"/>
        <v>8.2585921012963526E-2</v>
      </c>
      <c r="S77" s="85">
        <f t="shared" si="18"/>
        <v>5.6866727361860075E-2</v>
      </c>
      <c r="T77" s="84">
        <f t="shared" si="18"/>
        <v>5.9649731229408705E-2</v>
      </c>
      <c r="U77" s="85">
        <f t="shared" si="18"/>
        <v>5.2986936738587995E-2</v>
      </c>
      <c r="V77" s="84">
        <f t="shared" si="18"/>
        <v>3.7081425729284016E-2</v>
      </c>
      <c r="W77" s="85">
        <f t="shared" si="18"/>
        <v>0.10195305500806306</v>
      </c>
      <c r="X77" s="84">
        <f t="shared" si="18"/>
        <v>7.3428245594673147E-2</v>
      </c>
      <c r="Y77" s="85">
        <f t="shared" si="18"/>
        <v>5.8150324775750079E-2</v>
      </c>
      <c r="Z77" s="84">
        <f t="shared" si="18"/>
        <v>6.1405289874432271E-2</v>
      </c>
      <c r="AA77" s="84">
        <f t="shared" si="18"/>
        <v>5.144632670533799E-2</v>
      </c>
      <c r="AB77" s="104">
        <f t="shared" si="18"/>
        <v>6.8539725325153178E-2</v>
      </c>
      <c r="AC77" s="105">
        <f t="shared" si="18"/>
        <v>6.9295751295336785E-2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5.8000587960641226E-2</v>
      </c>
      <c r="C78" s="85">
        <f t="shared" ref="C78:AC78" si="19">C14/C31</f>
        <v>6.4102798777251016E-2</v>
      </c>
      <c r="D78" s="84">
        <f t="shared" si="19"/>
        <v>6.3331019383777429E-2</v>
      </c>
      <c r="E78" s="85">
        <f t="shared" si="19"/>
        <v>4.7040394930459958E-2</v>
      </c>
      <c r="F78" s="84">
        <f t="shared" si="19"/>
        <v>7.3714356867139827E-2</v>
      </c>
      <c r="G78" s="85">
        <f t="shared" si="19"/>
        <v>3.8600630451178709E-2</v>
      </c>
      <c r="H78" s="84">
        <f t="shared" si="19"/>
        <v>6.80094368743661E-2</v>
      </c>
      <c r="I78" s="85">
        <f t="shared" si="19"/>
        <v>5.2427273666923159E-2</v>
      </c>
      <c r="J78" s="84">
        <f t="shared" si="19"/>
        <v>4.831206012167482E-2</v>
      </c>
      <c r="K78" s="85">
        <f t="shared" si="19"/>
        <v>0.10256998623221661</v>
      </c>
      <c r="L78" s="84">
        <f t="shared" si="19"/>
        <v>2.8781609195402298E-2</v>
      </c>
      <c r="M78" s="85">
        <f t="shared" si="19"/>
        <v>9.3156705939808321E-2</v>
      </c>
      <c r="N78" s="84">
        <f t="shared" si="19"/>
        <v>5.7854623746813376E-2</v>
      </c>
      <c r="O78" s="85">
        <f t="shared" si="19"/>
        <v>6.3481947768182292E-2</v>
      </c>
      <c r="P78" s="84">
        <f t="shared" si="19"/>
        <v>7.0421333939841929E-2</v>
      </c>
      <c r="Q78" s="85">
        <f t="shared" si="19"/>
        <v>4.2218703996889151E-2</v>
      </c>
      <c r="R78" s="84">
        <f t="shared" si="19"/>
        <v>6.9057129936689776E-2</v>
      </c>
      <c r="S78" s="85">
        <f t="shared" si="19"/>
        <v>5.3084949926465438E-2</v>
      </c>
      <c r="T78" s="84">
        <f t="shared" si="19"/>
        <v>4.4217097277614012E-2</v>
      </c>
      <c r="U78" s="85">
        <f t="shared" si="19"/>
        <v>5.3867606047262588E-2</v>
      </c>
      <c r="V78" s="84">
        <f t="shared" si="19"/>
        <v>3.4109158896426087E-2</v>
      </c>
      <c r="W78" s="85">
        <f t="shared" si="19"/>
        <v>8.0252443807362281E-2</v>
      </c>
      <c r="X78" s="84">
        <f t="shared" si="19"/>
        <v>6.6328219843284408E-2</v>
      </c>
      <c r="Y78" s="85">
        <f t="shared" si="19"/>
        <v>5.0912465202598206E-2</v>
      </c>
      <c r="Z78" s="84">
        <f t="shared" si="19"/>
        <v>5.8177932139994656E-2</v>
      </c>
      <c r="AA78" s="84">
        <f t="shared" si="19"/>
        <v>5.912287283676277E-2</v>
      </c>
      <c r="AB78" s="104">
        <f t="shared" si="19"/>
        <v>5.9922442803634769E-2</v>
      </c>
      <c r="AC78" s="105">
        <f t="shared" si="19"/>
        <v>5.9357512953367879E-2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5.8917114842547601E-2</v>
      </c>
      <c r="C79" s="85">
        <f t="shared" ref="C79:AC79" si="20">C15/C31</f>
        <v>6.781863776976442E-2</v>
      </c>
      <c r="D79" s="84">
        <f t="shared" si="20"/>
        <v>6.0447482244887059E-2</v>
      </c>
      <c r="E79" s="85">
        <f t="shared" si="20"/>
        <v>5.2309298903498364E-2</v>
      </c>
      <c r="F79" s="84">
        <f t="shared" si="20"/>
        <v>7.0866019175694184E-2</v>
      </c>
      <c r="G79" s="85">
        <f t="shared" si="20"/>
        <v>3.8523274478330656E-2</v>
      </c>
      <c r="H79" s="84">
        <f t="shared" si="20"/>
        <v>6.5021828284164571E-2</v>
      </c>
      <c r="I79" s="85">
        <f t="shared" si="20"/>
        <v>5.403511995681784E-2</v>
      </c>
      <c r="J79" s="84">
        <f t="shared" si="20"/>
        <v>3.8649648097339853E-2</v>
      </c>
      <c r="K79" s="85">
        <f t="shared" si="20"/>
        <v>6.9527306103717296E-2</v>
      </c>
      <c r="L79" s="84">
        <f t="shared" si="20"/>
        <v>3.1080459770114942E-2</v>
      </c>
      <c r="M79" s="85">
        <f t="shared" si="20"/>
        <v>8.6166900677614303E-2</v>
      </c>
      <c r="N79" s="84">
        <f t="shared" si="20"/>
        <v>5.2148414281374247E-2</v>
      </c>
      <c r="O79" s="85">
        <f t="shared" si="20"/>
        <v>6.2792633440849024E-2</v>
      </c>
      <c r="P79" s="84">
        <f t="shared" si="20"/>
        <v>6.5303917666458183E-2</v>
      </c>
      <c r="Q79" s="85">
        <f t="shared" si="20"/>
        <v>4.9968058217370777E-2</v>
      </c>
      <c r="R79" s="84">
        <f t="shared" si="20"/>
        <v>6.5232137473620735E-2</v>
      </c>
      <c r="S79" s="85">
        <f t="shared" si="20"/>
        <v>5.2909867637789758E-2</v>
      </c>
      <c r="T79" s="84">
        <f t="shared" si="20"/>
        <v>7.2828160221952487E-2</v>
      </c>
      <c r="U79" s="85">
        <f t="shared" si="20"/>
        <v>5.7537061500073386E-2</v>
      </c>
      <c r="V79" s="84">
        <f t="shared" si="20"/>
        <v>4.0628970013662842E-2</v>
      </c>
      <c r="W79" s="85">
        <f t="shared" si="20"/>
        <v>7.2846363654462565E-2</v>
      </c>
      <c r="X79" s="84">
        <f t="shared" si="20"/>
        <v>6.1692969870875178E-2</v>
      </c>
      <c r="Y79" s="85">
        <f t="shared" si="20"/>
        <v>5.0046396535725332E-2</v>
      </c>
      <c r="Z79" s="84">
        <f t="shared" si="20"/>
        <v>6.0967138658829814E-2</v>
      </c>
      <c r="AA79" s="84">
        <f t="shared" si="20"/>
        <v>6.2643694746664355E-2</v>
      </c>
      <c r="AB79" s="104">
        <f t="shared" si="20"/>
        <v>5.875825802237418E-2</v>
      </c>
      <c r="AC79" s="105">
        <f t="shared" si="20"/>
        <v>5.9612849740932644E-2</v>
      </c>
      <c r="AD79" s="18"/>
      <c r="AE79" s="18"/>
    </row>
    <row r="80" spans="1:31" s="8" customFormat="1" x14ac:dyDescent="0.2">
      <c r="A80" s="89" t="s">
        <v>25</v>
      </c>
      <c r="B80" s="84">
        <f>B16/B31</f>
        <v>5.3988621232296335E-2</v>
      </c>
      <c r="C80" s="85">
        <f t="shared" ref="C80:AC80" si="21">C16/C31</f>
        <v>5.9343596126741227E-2</v>
      </c>
      <c r="D80" s="84">
        <f t="shared" si="21"/>
        <v>6.3544614727398946E-2</v>
      </c>
      <c r="E80" s="85">
        <f t="shared" si="21"/>
        <v>5.102767361275929E-2</v>
      </c>
      <c r="F80" s="84">
        <f t="shared" si="21"/>
        <v>5.4491968621591336E-2</v>
      </c>
      <c r="G80" s="85">
        <f t="shared" si="21"/>
        <v>4.1134038561952461E-2</v>
      </c>
      <c r="H80" s="84">
        <f t="shared" si="21"/>
        <v>6.0810512854434007E-2</v>
      </c>
      <c r="I80" s="85">
        <f t="shared" si="21"/>
        <v>5.2243519805220906E-2</v>
      </c>
      <c r="J80" s="84">
        <f t="shared" si="21"/>
        <v>3.8649648097339853E-2</v>
      </c>
      <c r="K80" s="85">
        <f t="shared" si="21"/>
        <v>5.2547039926571823E-2</v>
      </c>
      <c r="L80" s="84">
        <f t="shared" si="21"/>
        <v>3.399233716475096E-2</v>
      </c>
      <c r="M80" s="85">
        <f t="shared" si="21"/>
        <v>6.8677125938587394E-2</v>
      </c>
      <c r="N80" s="84">
        <f t="shared" si="21"/>
        <v>4.8912253820650668E-2</v>
      </c>
      <c r="O80" s="85">
        <f t="shared" si="21"/>
        <v>5.117833732181875E-2</v>
      </c>
      <c r="P80" s="84">
        <f t="shared" si="21"/>
        <v>5.549553647580599E-2</v>
      </c>
      <c r="Q80" s="85">
        <f t="shared" si="21"/>
        <v>4.4412965586201149E-2</v>
      </c>
      <c r="R80" s="84">
        <f t="shared" si="21"/>
        <v>5.9051854085016578E-2</v>
      </c>
      <c r="S80" s="85">
        <f t="shared" si="21"/>
        <v>4.7237201484697809E-2</v>
      </c>
      <c r="T80" s="84">
        <f t="shared" si="21"/>
        <v>4.6471302236864923E-2</v>
      </c>
      <c r="U80" s="85">
        <f t="shared" si="21"/>
        <v>4.0804344635256125E-2</v>
      </c>
      <c r="V80" s="84">
        <f t="shared" si="21"/>
        <v>4.1731585129077875E-2</v>
      </c>
      <c r="W80" s="85">
        <f t="shared" si="21"/>
        <v>5.7078580103127677E-2</v>
      </c>
      <c r="X80" s="84">
        <f t="shared" si="21"/>
        <v>4.8118309237391015E-2</v>
      </c>
      <c r="Y80" s="85">
        <f t="shared" si="21"/>
        <v>4.1076399628827712E-2</v>
      </c>
      <c r="Z80" s="84">
        <f t="shared" si="21"/>
        <v>5.9641998397007748E-2</v>
      </c>
      <c r="AA80" s="84">
        <f t="shared" si="21"/>
        <v>6.2768751262589823E-2</v>
      </c>
      <c r="AB80" s="104">
        <f t="shared" si="21"/>
        <v>5.3659988589666203E-2</v>
      </c>
      <c r="AC80" s="105">
        <f t="shared" si="21"/>
        <v>5.3499689119170982E-2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5.5302886195030002E-2</v>
      </c>
      <c r="C81" s="85">
        <f t="shared" ref="C81:AC81" si="22">C17/C31</f>
        <v>6.110084018231407E-2</v>
      </c>
      <c r="D81" s="84">
        <f t="shared" si="22"/>
        <v>6.4559192609601107E-2</v>
      </c>
      <c r="E81" s="85">
        <f t="shared" si="22"/>
        <v>5.6059239568994161E-2</v>
      </c>
      <c r="F81" s="84">
        <f t="shared" si="22"/>
        <v>5.2250653716847215E-2</v>
      </c>
      <c r="G81" s="85">
        <f t="shared" si="22"/>
        <v>3.9993037962443675E-2</v>
      </c>
      <c r="H81" s="84">
        <f t="shared" si="22"/>
        <v>6.4525730916787941E-2</v>
      </c>
      <c r="I81" s="85">
        <f t="shared" si="22"/>
        <v>5.5034281579823825E-2</v>
      </c>
      <c r="J81" s="84">
        <f t="shared" si="22"/>
        <v>4.1989741142788979E-2</v>
      </c>
      <c r="K81" s="85">
        <f t="shared" si="22"/>
        <v>5.3809086737035335E-2</v>
      </c>
      <c r="L81" s="84">
        <f t="shared" si="22"/>
        <v>3.475862068965517E-2</v>
      </c>
      <c r="M81" s="85">
        <f t="shared" si="22"/>
        <v>5.5735303095049142E-2</v>
      </c>
      <c r="N81" s="84">
        <f t="shared" si="22"/>
        <v>5.043126791445969E-2</v>
      </c>
      <c r="O81" s="85">
        <f t="shared" si="22"/>
        <v>4.7068463219227967E-2</v>
      </c>
      <c r="P81" s="84">
        <f t="shared" si="22"/>
        <v>6.4820606129527489E-2</v>
      </c>
      <c r="Q81" s="85">
        <f t="shared" si="22"/>
        <v>4.2552009554759324E-2</v>
      </c>
      <c r="R81" s="84">
        <f t="shared" si="22"/>
        <v>5.9975128127826349E-2</v>
      </c>
      <c r="S81" s="85">
        <f t="shared" si="22"/>
        <v>5.2262063169689753E-2</v>
      </c>
      <c r="T81" s="84">
        <f t="shared" si="22"/>
        <v>4.1095890410958902E-2</v>
      </c>
      <c r="U81" s="85">
        <f t="shared" si="22"/>
        <v>4.7556142668428003E-2</v>
      </c>
      <c r="V81" s="84">
        <f t="shared" si="22"/>
        <v>4.5998226227857812E-2</v>
      </c>
      <c r="W81" s="85">
        <f t="shared" si="22"/>
        <v>6.0084811563041268E-2</v>
      </c>
      <c r="X81" s="84">
        <f t="shared" si="22"/>
        <v>5.5107971894198582E-2</v>
      </c>
      <c r="Y81" s="85">
        <f t="shared" si="22"/>
        <v>4.3303433343643671E-2</v>
      </c>
      <c r="Z81" s="84">
        <f t="shared" si="22"/>
        <v>6.4418915308576005E-2</v>
      </c>
      <c r="AA81" s="84">
        <f t="shared" si="22"/>
        <v>7.0195184362163668E-2</v>
      </c>
      <c r="AB81" s="104">
        <f t="shared" si="22"/>
        <v>5.6333975509124133E-2</v>
      </c>
      <c r="AC81" s="105">
        <f t="shared" si="22"/>
        <v>5.4962072538860103E-2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6.0387016445604992E-2</v>
      </c>
      <c r="C82" s="85">
        <f t="shared" ref="C82:AC82" si="23">C18/C31</f>
        <v>6.5237685563141801E-2</v>
      </c>
      <c r="D82" s="84">
        <f t="shared" si="23"/>
        <v>6.546697281999253E-2</v>
      </c>
      <c r="E82" s="85">
        <f t="shared" si="23"/>
        <v>5.5157355105140742E-2</v>
      </c>
      <c r="F82" s="84">
        <f t="shared" si="23"/>
        <v>5.9083551238949074E-2</v>
      </c>
      <c r="G82" s="85">
        <f t="shared" si="23"/>
        <v>5.0590806242627011E-2</v>
      </c>
      <c r="H82" s="84">
        <f t="shared" si="23"/>
        <v>6.4128853022886623E-2</v>
      </c>
      <c r="I82" s="85">
        <f t="shared" si="23"/>
        <v>5.9628128122380074E-2</v>
      </c>
      <c r="J82" s="84">
        <f t="shared" si="23"/>
        <v>4.4494810926875822E-2</v>
      </c>
      <c r="K82" s="85">
        <f t="shared" si="23"/>
        <v>5.0596603946764573E-2</v>
      </c>
      <c r="L82" s="84">
        <f t="shared" si="23"/>
        <v>4.5302681992337168E-2</v>
      </c>
      <c r="M82" s="85">
        <f t="shared" si="23"/>
        <v>5.2957694890421833E-2</v>
      </c>
      <c r="N82" s="84">
        <f t="shared" si="23"/>
        <v>5.6599786017145048E-2</v>
      </c>
      <c r="O82" s="85">
        <f t="shared" si="23"/>
        <v>5.2153782124648843E-2</v>
      </c>
      <c r="P82" s="84">
        <f t="shared" si="23"/>
        <v>6.5161767214419741E-2</v>
      </c>
      <c r="Q82" s="85">
        <f t="shared" si="23"/>
        <v>4.8773713301669304E-2</v>
      </c>
      <c r="R82" s="84">
        <f t="shared" si="23"/>
        <v>6.2160838106722939E-2</v>
      </c>
      <c r="S82" s="85">
        <f t="shared" si="23"/>
        <v>5.956299460746551E-2</v>
      </c>
      <c r="T82" s="84">
        <f t="shared" si="23"/>
        <v>4.2136292699843939E-2</v>
      </c>
      <c r="U82" s="85">
        <f t="shared" si="23"/>
        <v>4.6969029795978279E-2</v>
      </c>
      <c r="V82" s="84">
        <f t="shared" si="23"/>
        <v>5.4699297682111271E-2</v>
      </c>
      <c r="W82" s="85">
        <f t="shared" si="23"/>
        <v>6.2712775488263747E-2</v>
      </c>
      <c r="X82" s="84">
        <f t="shared" si="23"/>
        <v>5.4703307214067617E-2</v>
      </c>
      <c r="Y82" s="85">
        <f t="shared" si="23"/>
        <v>4.5283018867924525E-2</v>
      </c>
      <c r="Z82" s="84">
        <f t="shared" si="23"/>
        <v>6.6727224151749934E-2</v>
      </c>
      <c r="AA82" s="84">
        <f t="shared" si="23"/>
        <v>7.6207516858580321E-2</v>
      </c>
      <c r="AB82" s="104">
        <f t="shared" si="23"/>
        <v>6.0051429185649437E-2</v>
      </c>
      <c r="AC82" s="105">
        <f t="shared" si="23"/>
        <v>5.9692435233160625E-2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6.3862901412834835E-2</v>
      </c>
      <c r="C83" s="85">
        <f t="shared" ref="C83:AC83" si="24">C19/C31</f>
        <v>7.2980542183009645E-2</v>
      </c>
      <c r="D83" s="84">
        <f t="shared" si="24"/>
        <v>7.4598173759812036E-2</v>
      </c>
      <c r="E83" s="85">
        <f t="shared" si="24"/>
        <v>6.2657236436132344E-2</v>
      </c>
      <c r="F83" s="84">
        <f t="shared" si="24"/>
        <v>5.5737143568671398E-2</v>
      </c>
      <c r="G83" s="85">
        <f t="shared" si="24"/>
        <v>6.9117561739735836E-2</v>
      </c>
      <c r="H83" s="84">
        <f t="shared" si="24"/>
        <v>6.9960753186047539E-2</v>
      </c>
      <c r="I83" s="85">
        <f t="shared" si="24"/>
        <v>6.7586967257358771E-2</v>
      </c>
      <c r="J83" s="84">
        <f t="shared" si="24"/>
        <v>6.2268877490158657E-2</v>
      </c>
      <c r="K83" s="85">
        <f t="shared" si="24"/>
        <v>4.6351537402478202E-2</v>
      </c>
      <c r="L83" s="84">
        <f t="shared" si="24"/>
        <v>7.3011494252873566E-2</v>
      </c>
      <c r="M83" s="85">
        <f t="shared" si="24"/>
        <v>5.2377754715829311E-2</v>
      </c>
      <c r="N83" s="84">
        <f t="shared" si="24"/>
        <v>6.6136552762624326E-2</v>
      </c>
      <c r="O83" s="85">
        <f t="shared" si="24"/>
        <v>5.6744875663302469E-2</v>
      </c>
      <c r="P83" s="84">
        <f t="shared" si="24"/>
        <v>7.6846534371979303E-2</v>
      </c>
      <c r="Q83" s="85">
        <f t="shared" si="24"/>
        <v>5.6550842985306778E-2</v>
      </c>
      <c r="R83" s="84">
        <f t="shared" si="24"/>
        <v>6.5137925836599331E-2</v>
      </c>
      <c r="S83" s="85">
        <f t="shared" si="24"/>
        <v>6.6548777925625038E-2</v>
      </c>
      <c r="T83" s="84">
        <f t="shared" si="24"/>
        <v>5.6008323218311083E-2</v>
      </c>
      <c r="U83" s="85">
        <f t="shared" si="24"/>
        <v>4.8143255540877734E-2</v>
      </c>
      <c r="V83" s="84">
        <f t="shared" si="24"/>
        <v>7.174189218341763E-2</v>
      </c>
      <c r="W83" s="85">
        <f t="shared" si="24"/>
        <v>6.2792410758725034E-2</v>
      </c>
      <c r="X83" s="84">
        <f t="shared" si="24"/>
        <v>7.1037045212081082E-2</v>
      </c>
      <c r="Y83" s="85">
        <f t="shared" si="24"/>
        <v>4.3489019486545002E-2</v>
      </c>
      <c r="Z83" s="84">
        <f t="shared" si="24"/>
        <v>7.2294950574405561E-2</v>
      </c>
      <c r="AA83" s="84">
        <f t="shared" si="24"/>
        <v>7.8073744865468045E-2</v>
      </c>
      <c r="AB83" s="104">
        <f t="shared" si="24"/>
        <v>6.7965901292344325E-2</v>
      </c>
      <c r="AC83" s="105">
        <f t="shared" si="24"/>
        <v>6.5304870466321246E-2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7.3512373112905732E-2</v>
      </c>
      <c r="C84" s="85">
        <f t="shared" ref="C84:AC84" si="25">C20/C31</f>
        <v>8.3981622155918798E-2</v>
      </c>
      <c r="D84" s="84">
        <f t="shared" si="25"/>
        <v>7.8069098093661554E-2</v>
      </c>
      <c r="E84" s="85">
        <f t="shared" si="25"/>
        <v>7.1676081074666539E-2</v>
      </c>
      <c r="F84" s="84">
        <f t="shared" si="25"/>
        <v>6.7223882455484996E-2</v>
      </c>
      <c r="G84" s="85">
        <f t="shared" si="25"/>
        <v>7.8593668413622392E-2</v>
      </c>
      <c r="H84" s="84">
        <f t="shared" si="25"/>
        <v>7.0302509150240333E-2</v>
      </c>
      <c r="I84" s="85">
        <f t="shared" si="25"/>
        <v>7.4098744731432242E-2</v>
      </c>
      <c r="J84" s="84">
        <f t="shared" si="25"/>
        <v>7.5629249671955154E-2</v>
      </c>
      <c r="K84" s="85">
        <f t="shared" si="25"/>
        <v>4.7957778797613586E-2</v>
      </c>
      <c r="L84" s="84">
        <f t="shared" si="25"/>
        <v>6.8137931034482763E-2</v>
      </c>
      <c r="M84" s="85">
        <f t="shared" si="25"/>
        <v>5.2072523044991145E-2</v>
      </c>
      <c r="N84" s="84">
        <f t="shared" si="25"/>
        <v>6.7906534402367019E-2</v>
      </c>
      <c r="O84" s="85">
        <f t="shared" si="25"/>
        <v>6.3013734262823848E-2</v>
      </c>
      <c r="P84" s="84">
        <f t="shared" si="25"/>
        <v>7.6818104281571611E-2</v>
      </c>
      <c r="Q84" s="85">
        <f t="shared" si="25"/>
        <v>6.9466433352776163E-2</v>
      </c>
      <c r="R84" s="84">
        <f t="shared" si="25"/>
        <v>6.8058486584262889E-2</v>
      </c>
      <c r="S84" s="85">
        <f t="shared" si="25"/>
        <v>7.2694166258141332E-2</v>
      </c>
      <c r="T84" s="84">
        <f t="shared" si="25"/>
        <v>0.10317322698109936</v>
      </c>
      <c r="U84" s="85">
        <f t="shared" si="25"/>
        <v>4.9904594158226921E-2</v>
      </c>
      <c r="V84" s="84">
        <f t="shared" si="25"/>
        <v>7.98676861861502E-2</v>
      </c>
      <c r="W84" s="85">
        <f t="shared" si="25"/>
        <v>7.0815664257699737E-2</v>
      </c>
      <c r="X84" s="84">
        <f t="shared" si="25"/>
        <v>6.8645844829489017E-2</v>
      </c>
      <c r="Y84" s="85">
        <f t="shared" si="25"/>
        <v>5.7098669965975873E-2</v>
      </c>
      <c r="Z84" s="84">
        <f t="shared" si="25"/>
        <v>7.7467272241517504E-2</v>
      </c>
      <c r="AA84" s="84">
        <f t="shared" si="25"/>
        <v>7.692899675815032E-2</v>
      </c>
      <c r="AB84" s="104">
        <f t="shared" si="25"/>
        <v>7.2369628668050245E-2</v>
      </c>
      <c r="AC84" s="105">
        <f t="shared" si="25"/>
        <v>7.1383212435233157E-2</v>
      </c>
      <c r="AD84" s="18"/>
      <c r="AE84" s="18"/>
    </row>
    <row r="85" spans="1:31" s="8" customFormat="1" x14ac:dyDescent="0.2">
      <c r="A85" s="90" t="s">
        <v>30</v>
      </c>
      <c r="B85" s="84">
        <f>B21/B31</f>
        <v>8.0343092327113633E-2</v>
      </c>
      <c r="C85" s="85">
        <f t="shared" ref="C85:AC85" si="26">C21/C31</f>
        <v>7.7501784700993948E-2</v>
      </c>
      <c r="D85" s="84">
        <f t="shared" si="26"/>
        <v>7.3743792385325996E-2</v>
      </c>
      <c r="E85" s="85">
        <f t="shared" si="26"/>
        <v>7.428679925950539E-2</v>
      </c>
      <c r="F85" s="84">
        <f t="shared" si="26"/>
        <v>6.2087535798779729E-2</v>
      </c>
      <c r="G85" s="85">
        <f t="shared" si="26"/>
        <v>8.0972364578700037E-2</v>
      </c>
      <c r="H85" s="84">
        <f t="shared" si="26"/>
        <v>7.2805044759006926E-2</v>
      </c>
      <c r="I85" s="85">
        <f t="shared" si="26"/>
        <v>7.4167652429570588E-2</v>
      </c>
      <c r="J85" s="84">
        <f t="shared" si="26"/>
        <v>8.3502326136228086E-2</v>
      </c>
      <c r="K85" s="85">
        <f t="shared" si="26"/>
        <v>4.8416704910509409E-2</v>
      </c>
      <c r="L85" s="84">
        <f t="shared" si="26"/>
        <v>8.0827586206896548E-2</v>
      </c>
      <c r="M85" s="85">
        <f t="shared" si="26"/>
        <v>5.1217874366644281E-2</v>
      </c>
      <c r="N85" s="84">
        <f t="shared" si="26"/>
        <v>7.0152033497562979E-2</v>
      </c>
      <c r="O85" s="85">
        <f t="shared" si="26"/>
        <v>6.8372177713037149E-2</v>
      </c>
      <c r="P85" s="84">
        <f t="shared" si="26"/>
        <v>6.3029510433843181E-2</v>
      </c>
      <c r="Q85" s="85">
        <f t="shared" si="26"/>
        <v>8.1826514457128574E-2</v>
      </c>
      <c r="R85" s="84">
        <f t="shared" si="26"/>
        <v>6.5853934277962017E-2</v>
      </c>
      <c r="S85" s="85">
        <f t="shared" si="26"/>
        <v>7.8997128650465723E-2</v>
      </c>
      <c r="T85" s="84">
        <f t="shared" si="26"/>
        <v>7.8897173573781856E-2</v>
      </c>
      <c r="U85" s="85">
        <f t="shared" si="26"/>
        <v>6.85454278585058E-2</v>
      </c>
      <c r="V85" s="84">
        <f t="shared" si="26"/>
        <v>7.8860950645988637E-2</v>
      </c>
      <c r="W85" s="85">
        <f t="shared" si="26"/>
        <v>6.3469310557645986E-2</v>
      </c>
      <c r="X85" s="84">
        <f t="shared" si="26"/>
        <v>7.0889894419306182E-2</v>
      </c>
      <c r="Y85" s="85">
        <f t="shared" si="26"/>
        <v>6.6563563253943706E-2</v>
      </c>
      <c r="Z85" s="84">
        <f t="shared" si="26"/>
        <v>7.6462730430136253E-2</v>
      </c>
      <c r="AA85" s="84">
        <f t="shared" si="26"/>
        <v>7.4860754379382985E-2</v>
      </c>
      <c r="AB85" s="104">
        <f t="shared" si="26"/>
        <v>7.2442390216879024E-2</v>
      </c>
      <c r="AC85" s="105">
        <f t="shared" si="26"/>
        <v>7.2575336787564768E-2</v>
      </c>
      <c r="AD85" s="18"/>
      <c r="AE85" s="18"/>
    </row>
    <row r="86" spans="1:31" s="8" customFormat="1" x14ac:dyDescent="0.2">
      <c r="A86" s="89" t="s">
        <v>31</v>
      </c>
      <c r="B86" s="84">
        <f>B22/B31</f>
        <v>8.2764106732149345E-2</v>
      </c>
      <c r="C86" s="85">
        <f t="shared" ref="C86:AC86" si="27">C22/C31</f>
        <v>7.2468012666800904E-2</v>
      </c>
      <c r="D86" s="84">
        <f t="shared" si="27"/>
        <v>6.8403908794788276E-2</v>
      </c>
      <c r="E86" s="85">
        <f t="shared" si="27"/>
        <v>7.5805762567047991E-2</v>
      </c>
      <c r="F86" s="84">
        <f t="shared" si="27"/>
        <v>5.3978333955920804E-2</v>
      </c>
      <c r="G86" s="85">
        <f t="shared" si="27"/>
        <v>8.0643601694095804E-2</v>
      </c>
      <c r="H86" s="84">
        <f t="shared" si="27"/>
        <v>6.9685143537504962E-2</v>
      </c>
      <c r="I86" s="85">
        <f t="shared" si="27"/>
        <v>7.8221722003376473E-2</v>
      </c>
      <c r="J86" s="84">
        <f t="shared" si="27"/>
        <v>0.10521293093164738</v>
      </c>
      <c r="K86" s="85">
        <f t="shared" si="27"/>
        <v>4.703992657182194E-2</v>
      </c>
      <c r="L86" s="84">
        <f t="shared" si="27"/>
        <v>0.11337931034482758</v>
      </c>
      <c r="M86" s="85">
        <f t="shared" si="27"/>
        <v>3.9527501373542516E-2</v>
      </c>
      <c r="N86" s="84">
        <f t="shared" si="27"/>
        <v>7.7654642239158869E-2</v>
      </c>
      <c r="O86" s="85">
        <f t="shared" si="27"/>
        <v>6.6317240661741758E-2</v>
      </c>
      <c r="P86" s="84">
        <f t="shared" si="27"/>
        <v>5.6120998464775119E-2</v>
      </c>
      <c r="Q86" s="85">
        <f t="shared" si="27"/>
        <v>9.0936866372246752E-2</v>
      </c>
      <c r="R86" s="84">
        <f t="shared" si="27"/>
        <v>6.0201236056677723E-2</v>
      </c>
      <c r="S86" s="85">
        <f t="shared" si="27"/>
        <v>9.009734575250368E-2</v>
      </c>
      <c r="T86" s="84">
        <f t="shared" si="27"/>
        <v>7.7163169758973471E-2</v>
      </c>
      <c r="U86" s="85">
        <f t="shared" si="27"/>
        <v>6.1940408043446353E-2</v>
      </c>
      <c r="V86" s="84">
        <f t="shared" si="27"/>
        <v>0.10419712840672116</v>
      </c>
      <c r="W86" s="85">
        <f t="shared" si="27"/>
        <v>6.0263990921579171E-2</v>
      </c>
      <c r="X86" s="84">
        <f t="shared" si="27"/>
        <v>6.651215833425303E-2</v>
      </c>
      <c r="Y86" s="85">
        <f t="shared" si="27"/>
        <v>8.4441695020105165E-2</v>
      </c>
      <c r="Z86" s="84">
        <f t="shared" si="27"/>
        <v>7.5201709858402355E-2</v>
      </c>
      <c r="AA86" s="84">
        <f t="shared" si="27"/>
        <v>6.9839254278375798E-2</v>
      </c>
      <c r="AB86" s="104">
        <f t="shared" si="27"/>
        <v>7.4616968323921187E-2</v>
      </c>
      <c r="AC86" s="105">
        <f t="shared" si="27"/>
        <v>7.2679792746113983E-2</v>
      </c>
      <c r="AD86" s="18"/>
      <c r="AE86" s="18"/>
    </row>
    <row r="87" spans="1:31" s="8" customFormat="1" x14ac:dyDescent="0.2">
      <c r="A87" s="90" t="s">
        <v>32</v>
      </c>
      <c r="B87" s="84">
        <f>B23/B31</f>
        <v>9.0182786587580194E-2</v>
      </c>
      <c r="C87" s="85">
        <f t="shared" ref="C87:AC87" si="28">C23/C31</f>
        <v>8.3798575900129957E-2</v>
      </c>
      <c r="D87" s="84">
        <f t="shared" si="28"/>
        <v>5.5588188177497729E-2</v>
      </c>
      <c r="E87" s="85">
        <f t="shared" si="28"/>
        <v>9.6691508045758767E-2</v>
      </c>
      <c r="F87" s="84">
        <f t="shared" si="28"/>
        <v>5.3604781471796786E-2</v>
      </c>
      <c r="G87" s="85">
        <f t="shared" si="28"/>
        <v>0.11342319518845849</v>
      </c>
      <c r="H87" s="84">
        <f t="shared" si="28"/>
        <v>6.6091193720509769E-2</v>
      </c>
      <c r="I87" s="85">
        <f t="shared" si="28"/>
        <v>9.7986746752724729E-2</v>
      </c>
      <c r="J87" s="84">
        <f t="shared" si="28"/>
        <v>0.14791840629846117</v>
      </c>
      <c r="K87" s="85">
        <f t="shared" si="28"/>
        <v>4.967875172097292E-2</v>
      </c>
      <c r="L87" s="84">
        <f t="shared" si="28"/>
        <v>0.14203831417624521</v>
      </c>
      <c r="M87" s="85">
        <f t="shared" si="28"/>
        <v>3.6566754166412307E-2</v>
      </c>
      <c r="N87" s="84">
        <f t="shared" si="28"/>
        <v>9.6807428639359636E-2</v>
      </c>
      <c r="O87" s="85">
        <f t="shared" si="28"/>
        <v>7.4120799084382474E-2</v>
      </c>
      <c r="P87" s="84">
        <f t="shared" si="28"/>
        <v>5.3818161141752432E-2</v>
      </c>
      <c r="Q87" s="85">
        <f t="shared" si="28"/>
        <v>0.10346360025553426</v>
      </c>
      <c r="R87" s="84">
        <f t="shared" si="28"/>
        <v>5.6338558938800118E-2</v>
      </c>
      <c r="S87" s="85">
        <f t="shared" si="28"/>
        <v>9.874641081308215E-2</v>
      </c>
      <c r="T87" s="84">
        <f t="shared" si="28"/>
        <v>5.5141321310906884E-2</v>
      </c>
      <c r="U87" s="85">
        <f t="shared" si="28"/>
        <v>5.0638485248789077E-2</v>
      </c>
      <c r="V87" s="84">
        <f t="shared" si="28"/>
        <v>0.14039166806491046</v>
      </c>
      <c r="W87" s="85">
        <f t="shared" si="28"/>
        <v>5.7417030002588146E-2</v>
      </c>
      <c r="X87" s="84">
        <f t="shared" si="28"/>
        <v>5.7903836956921605E-2</v>
      </c>
      <c r="Y87" s="85">
        <f t="shared" si="28"/>
        <v>8.6483142592019793E-2</v>
      </c>
      <c r="Z87" s="84">
        <f t="shared" si="28"/>
        <v>7.1386588298156556E-2</v>
      </c>
      <c r="AA87" s="84">
        <f t="shared" si="28"/>
        <v>7.8169942185410721E-2</v>
      </c>
      <c r="AB87" s="104">
        <f t="shared" si="28"/>
        <v>7.9723506114450615E-2</v>
      </c>
      <c r="AC87" s="105">
        <f t="shared" si="28"/>
        <v>8.3664248704663213E-2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6.7356079340100641E-2</v>
      </c>
      <c r="C88" s="85">
        <f t="shared" ref="C88:AC88" si="29">C24/C31</f>
        <v>6.0862880049788584E-2</v>
      </c>
      <c r="D88" s="84">
        <f t="shared" si="29"/>
        <v>4.1651092006194268E-2</v>
      </c>
      <c r="E88" s="85">
        <f t="shared" si="29"/>
        <v>8.1691745383775577E-2</v>
      </c>
      <c r="F88" s="84">
        <f t="shared" si="29"/>
        <v>4.073278545635662E-2</v>
      </c>
      <c r="G88" s="85">
        <f t="shared" si="29"/>
        <v>8.4608095302558542E-2</v>
      </c>
      <c r="H88" s="84">
        <f t="shared" si="29"/>
        <v>4.7140274286722232E-2</v>
      </c>
      <c r="I88" s="85">
        <f t="shared" si="29"/>
        <v>7.6165975675582559E-2</v>
      </c>
      <c r="J88" s="84">
        <f t="shared" si="29"/>
        <v>8.7916020517714424E-2</v>
      </c>
      <c r="K88" s="85">
        <f t="shared" si="29"/>
        <v>3.7287746672785685E-2</v>
      </c>
      <c r="L88" s="84">
        <f t="shared" si="29"/>
        <v>9.2137931034482756E-2</v>
      </c>
      <c r="M88" s="85">
        <f t="shared" si="29"/>
        <v>3.3758622794701175E-2</v>
      </c>
      <c r="N88" s="84">
        <f t="shared" si="29"/>
        <v>6.7880116765952944E-2</v>
      </c>
      <c r="O88" s="85">
        <f t="shared" si="29"/>
        <v>6.3416918114660284E-2</v>
      </c>
      <c r="P88" s="84">
        <f t="shared" si="29"/>
        <v>3.6305225450616936E-2</v>
      </c>
      <c r="Q88" s="85">
        <f t="shared" si="29"/>
        <v>8.5881732077882397E-2</v>
      </c>
      <c r="R88" s="84">
        <f t="shared" si="29"/>
        <v>5.4680434127223392E-2</v>
      </c>
      <c r="S88" s="85">
        <f t="shared" si="29"/>
        <v>7.6003221514111638E-2</v>
      </c>
      <c r="T88" s="84">
        <f t="shared" si="29"/>
        <v>3.8841685451707991E-2</v>
      </c>
      <c r="U88" s="85">
        <f t="shared" si="29"/>
        <v>5.2840158520475564E-2</v>
      </c>
      <c r="V88" s="84">
        <f t="shared" si="29"/>
        <v>8.5860159639492797E-2</v>
      </c>
      <c r="W88" s="85">
        <f t="shared" si="29"/>
        <v>4.3879034024169303E-2</v>
      </c>
      <c r="X88" s="84">
        <f t="shared" si="29"/>
        <v>4.2747305301107312E-2</v>
      </c>
      <c r="Y88" s="85">
        <f t="shared" si="29"/>
        <v>8.2338385400556754E-2</v>
      </c>
      <c r="Z88" s="84">
        <f t="shared" si="29"/>
        <v>5.7654288004274648E-2</v>
      </c>
      <c r="AA88" s="84">
        <f t="shared" si="29"/>
        <v>5.478437370734851E-2</v>
      </c>
      <c r="AB88" s="104">
        <f t="shared" si="29"/>
        <v>5.7865275377657246E-2</v>
      </c>
      <c r="AC88" s="105">
        <f t="shared" si="29"/>
        <v>6.5298238341968906E-2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2.0319228042263993E-2</v>
      </c>
      <c r="C89" s="85">
        <f t="shared" ref="C89:AC89" si="30">C25/C31</f>
        <v>3.554758287419231E-2</v>
      </c>
      <c r="D89" s="84">
        <f t="shared" si="30"/>
        <v>1.7247823997436854E-2</v>
      </c>
      <c r="E89" s="85">
        <f t="shared" si="30"/>
        <v>5.8622490150472301E-2</v>
      </c>
      <c r="F89" s="84">
        <f t="shared" si="30"/>
        <v>1.4724193749221766E-2</v>
      </c>
      <c r="G89" s="85">
        <f t="shared" si="30"/>
        <v>5.8519793459552494E-2</v>
      </c>
      <c r="H89" s="84">
        <f t="shared" si="30"/>
        <v>2.3173259249459805E-2</v>
      </c>
      <c r="I89" s="85">
        <f t="shared" si="30"/>
        <v>4.7661157879021053E-2</v>
      </c>
      <c r="J89" s="84">
        <f t="shared" si="30"/>
        <v>4.0200405582726945E-2</v>
      </c>
      <c r="K89" s="85">
        <f t="shared" si="30"/>
        <v>2.6388251491509866E-2</v>
      </c>
      <c r="L89" s="84">
        <f t="shared" si="30"/>
        <v>7.1019157088122606E-2</v>
      </c>
      <c r="M89" s="85">
        <f t="shared" si="30"/>
        <v>2.2770282644527195E-2</v>
      </c>
      <c r="N89" s="84">
        <f t="shared" si="30"/>
        <v>3.9837795712417613E-2</v>
      </c>
      <c r="O89" s="85">
        <f t="shared" si="30"/>
        <v>4.191811466028509E-2</v>
      </c>
      <c r="P89" s="84">
        <f t="shared" si="30"/>
        <v>2.7690908057087623E-2</v>
      </c>
      <c r="Q89" s="85">
        <f t="shared" si="30"/>
        <v>5.4412132322306475E-2</v>
      </c>
      <c r="R89" s="84">
        <f t="shared" si="30"/>
        <v>3.7402019897497737E-2</v>
      </c>
      <c r="S89" s="85">
        <f t="shared" si="30"/>
        <v>4.503116464738427E-2</v>
      </c>
      <c r="T89" s="84">
        <f t="shared" si="30"/>
        <v>3.2772672099878622E-2</v>
      </c>
      <c r="U89" s="85">
        <f t="shared" si="30"/>
        <v>4.3299574343167474E-2</v>
      </c>
      <c r="V89" s="84">
        <f t="shared" si="30"/>
        <v>5.2230398619334116E-2</v>
      </c>
      <c r="W89" s="85">
        <f t="shared" si="30"/>
        <v>2.7653347667682016E-2</v>
      </c>
      <c r="X89" s="84">
        <f t="shared" si="30"/>
        <v>2.3176249862046132E-2</v>
      </c>
      <c r="Y89" s="85">
        <f t="shared" si="30"/>
        <v>7.0399010207237864E-2</v>
      </c>
      <c r="Z89" s="84">
        <f t="shared" si="30"/>
        <v>3.8012289607266901E-2</v>
      </c>
      <c r="AA89" s="84">
        <f t="shared" si="30"/>
        <v>3.755543370561696E-2</v>
      </c>
      <c r="AB89" s="104">
        <f t="shared" si="30"/>
        <v>3.2626939963453859E-2</v>
      </c>
      <c r="AC89" s="105">
        <f t="shared" si="30"/>
        <v>4.2792124352331609E-2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1.8981896725302483E-2</v>
      </c>
      <c r="D90" s="84">
        <f t="shared" si="31"/>
        <v>2.669941795268863E-4</v>
      </c>
      <c r="E90" s="85">
        <f t="shared" si="31"/>
        <v>3.2705178715526653E-2</v>
      </c>
      <c r="F90" s="84">
        <f t="shared" si="31"/>
        <v>2.9572904993151536E-4</v>
      </c>
      <c r="G90" s="85">
        <f t="shared" si="31"/>
        <v>3.3359763290723085E-2</v>
      </c>
      <c r="H90" s="84">
        <f t="shared" si="31"/>
        <v>2.3922917493495611E-3</v>
      </c>
      <c r="I90" s="85">
        <f t="shared" si="31"/>
        <v>1.9213763164241497E-2</v>
      </c>
      <c r="J90" s="84">
        <f t="shared" si="31"/>
        <v>1.6581176189908148E-2</v>
      </c>
      <c r="K90" s="85">
        <f t="shared" si="31"/>
        <v>7.8017439192290044E-3</v>
      </c>
      <c r="L90" s="84">
        <f t="shared" si="31"/>
        <v>3.3532567049808427E-2</v>
      </c>
      <c r="M90" s="85">
        <f t="shared" si="31"/>
        <v>4.4869055613210428E-3</v>
      </c>
      <c r="N90" s="84">
        <f t="shared" si="31"/>
        <v>8.2290937429828157E-3</v>
      </c>
      <c r="O90" s="85">
        <f t="shared" si="31"/>
        <v>8.3237956508167722E-3</v>
      </c>
      <c r="P90" s="84">
        <f t="shared" si="31"/>
        <v>7.1928128731449364E-3</v>
      </c>
      <c r="Q90" s="85">
        <f t="shared" si="31"/>
        <v>1.1637919062300365E-2</v>
      </c>
      <c r="R90" s="84">
        <f t="shared" si="31"/>
        <v>7.536930961712391E-3</v>
      </c>
      <c r="S90" s="85">
        <f t="shared" si="31"/>
        <v>4.7622382519784297E-3</v>
      </c>
      <c r="T90" s="84">
        <f t="shared" si="31"/>
        <v>6.4158141147910523E-3</v>
      </c>
      <c r="U90" s="85">
        <f t="shared" si="31"/>
        <v>2.2016732716864818E-3</v>
      </c>
      <c r="V90" s="84">
        <f t="shared" si="31"/>
        <v>1.3902538411754836E-2</v>
      </c>
      <c r="W90" s="85">
        <f t="shared" si="31"/>
        <v>8.1626152222819492E-4</v>
      </c>
      <c r="X90" s="84">
        <f t="shared" si="31"/>
        <v>3.789132913953574E-3</v>
      </c>
      <c r="Y90" s="85">
        <f t="shared" si="31"/>
        <v>3.9591710485617077E-3</v>
      </c>
      <c r="Z90" s="84">
        <f t="shared" si="31"/>
        <v>2.8640128239380176E-3</v>
      </c>
      <c r="AA90" s="84">
        <f t="shared" si="31"/>
        <v>4.213442613488788E-3</v>
      </c>
      <c r="AB90" s="104">
        <f t="shared" si="31"/>
        <v>6.1814243073183232E-3</v>
      </c>
      <c r="AC90" s="105">
        <f t="shared" si="31"/>
        <v>1.1984248704663213E-2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0.99999999999999978</v>
      </c>
      <c r="C95" s="81">
        <f t="shared" ref="C95:AC95" si="36">SUM(C71:C94)</f>
        <v>1</v>
      </c>
      <c r="D95" s="80">
        <f t="shared" si="36"/>
        <v>1</v>
      </c>
      <c r="E95" s="81">
        <f t="shared" si="36"/>
        <v>0.99999999999999989</v>
      </c>
      <c r="F95" s="80">
        <f t="shared" si="36"/>
        <v>0.99999999999999989</v>
      </c>
      <c r="G95" s="81">
        <f t="shared" si="36"/>
        <v>1</v>
      </c>
      <c r="H95" s="80">
        <f t="shared" si="36"/>
        <v>1</v>
      </c>
      <c r="I95" s="81">
        <f t="shared" si="36"/>
        <v>1</v>
      </c>
      <c r="J95" s="80">
        <f t="shared" si="36"/>
        <v>1</v>
      </c>
      <c r="K95" s="80">
        <f t="shared" si="36"/>
        <v>1</v>
      </c>
      <c r="L95" s="80">
        <f t="shared" si="36"/>
        <v>1</v>
      </c>
      <c r="M95" s="81">
        <f t="shared" si="36"/>
        <v>1</v>
      </c>
      <c r="N95" s="80">
        <f t="shared" si="36"/>
        <v>1</v>
      </c>
      <c r="O95" s="81">
        <f t="shared" si="36"/>
        <v>0.99999999999999989</v>
      </c>
      <c r="P95" s="80">
        <f t="shared" si="36"/>
        <v>1</v>
      </c>
      <c r="Q95" s="81">
        <f t="shared" si="36"/>
        <v>1</v>
      </c>
      <c r="R95" s="80">
        <f t="shared" si="36"/>
        <v>0.99999999999999989</v>
      </c>
      <c r="S95" s="81">
        <f t="shared" si="36"/>
        <v>0.99999999999999989</v>
      </c>
      <c r="T95" s="80">
        <f t="shared" si="36"/>
        <v>1</v>
      </c>
      <c r="U95" s="81">
        <f t="shared" si="36"/>
        <v>1</v>
      </c>
      <c r="V95" s="80">
        <f t="shared" si="36"/>
        <v>1</v>
      </c>
      <c r="W95" s="81">
        <f t="shared" si="36"/>
        <v>0.99999999999999978</v>
      </c>
      <c r="X95" s="80">
        <f t="shared" si="36"/>
        <v>0.99999999999999989</v>
      </c>
      <c r="Y95" s="81">
        <f t="shared" si="36"/>
        <v>1</v>
      </c>
      <c r="Z95" s="80">
        <f t="shared" si="36"/>
        <v>1.0000000000000002</v>
      </c>
      <c r="AA95" s="80">
        <f t="shared" si="36"/>
        <v>1</v>
      </c>
      <c r="AB95" s="80">
        <f t="shared" si="36"/>
        <v>1.0000000000000002</v>
      </c>
      <c r="AC95" s="82">
        <f t="shared" si="36"/>
        <v>1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9" zoomScale="90" zoomScaleNormal="93" zoomScaleSheetLayoutView="90" zoomScalePageLayoutView="93" workbookViewId="0">
      <selection activeCell="E38" sqref="E38"/>
    </sheetView>
  </sheetViews>
  <sheetFormatPr defaultColWidth="8.85546875" defaultRowHeight="15" x14ac:dyDescent="0.3"/>
  <cols>
    <col min="1" max="1" width="8.85546875" style="156"/>
    <col min="2" max="2" width="10.7109375" style="156" customWidth="1"/>
    <col min="3" max="3" width="27.28515625" style="156" customWidth="1"/>
    <col min="4" max="5" width="18.7109375" style="156" bestFit="1" customWidth="1"/>
    <col min="6" max="6" width="10.7109375" style="213" customWidth="1"/>
    <col min="7" max="8" width="8.85546875" style="156" customWidth="1"/>
    <col min="9" max="11" width="8.85546875" style="156"/>
    <col min="12" max="12" width="9.28515625" style="156" bestFit="1" customWidth="1"/>
    <col min="13" max="16384" width="8.85546875" style="156"/>
  </cols>
  <sheetData>
    <row r="1" spans="1:15" ht="18.75" x14ac:dyDescent="0.3">
      <c r="C1" s="318" t="s">
        <v>83</v>
      </c>
      <c r="D1" s="318"/>
      <c r="E1" s="318"/>
      <c r="F1" s="215"/>
    </row>
    <row r="2" spans="1:15" ht="18.75" x14ac:dyDescent="0.3">
      <c r="C2" s="318" t="s">
        <v>57</v>
      </c>
      <c r="D2" s="318"/>
      <c r="E2" s="318"/>
      <c r="F2" s="215"/>
    </row>
    <row r="3" spans="1:15" ht="18.75" x14ac:dyDescent="0.3">
      <c r="C3" s="319">
        <f>Daily!A5</f>
        <v>44562</v>
      </c>
      <c r="D3" s="319"/>
      <c r="E3" s="319"/>
      <c r="F3" s="216"/>
    </row>
    <row r="4" spans="1:15" ht="15.75" thickBot="1" x14ac:dyDescent="0.35">
      <c r="C4" s="157"/>
      <c r="D4" s="157"/>
      <c r="E4" s="157"/>
      <c r="F4" s="217"/>
    </row>
    <row r="5" spans="1:15" ht="15.75" thickTop="1" x14ac:dyDescent="0.3">
      <c r="A5" s="158"/>
      <c r="B5" s="158"/>
      <c r="C5" s="314" t="s">
        <v>58</v>
      </c>
      <c r="D5" s="314" t="s">
        <v>59</v>
      </c>
      <c r="E5" s="316" t="s">
        <v>60</v>
      </c>
      <c r="F5" s="218"/>
      <c r="G5" s="156" t="s">
        <v>81</v>
      </c>
    </row>
    <row r="6" spans="1:15" ht="15.75" thickBot="1" x14ac:dyDescent="0.35">
      <c r="A6" s="159"/>
      <c r="B6" s="159"/>
      <c r="C6" s="315"/>
      <c r="D6" s="315"/>
      <c r="E6" s="317"/>
      <c r="F6" s="218"/>
    </row>
    <row r="7" spans="1:15" ht="18.75" thickTop="1" x14ac:dyDescent="0.3">
      <c r="A7" s="158"/>
      <c r="B7" s="158"/>
      <c r="C7" s="236">
        <f>Daily!A5</f>
        <v>44562</v>
      </c>
      <c r="D7" s="289">
        <f>IF(Daily!AB33=0,"",Daily!AB33)</f>
        <v>98208</v>
      </c>
      <c r="E7" s="290">
        <f>IF(Daily!AC33=0,"",Daily!AC33)</f>
        <v>97783</v>
      </c>
      <c r="F7" s="214"/>
      <c r="G7" s="210">
        <f t="shared" ref="G7:G36" si="0">IF(D7="",0,IF(WEEKDAY(C7,2)=7,3,IF(H7="H",3,IF(WEEKDAY(C7,2)=6,2,1))))</f>
        <v>3</v>
      </c>
      <c r="H7" s="156" t="s">
        <v>87</v>
      </c>
      <c r="J7" s="210"/>
      <c r="K7" s="210"/>
      <c r="L7" s="210"/>
      <c r="M7" s="210"/>
      <c r="O7" s="210"/>
    </row>
    <row r="8" spans="1:15" ht="18" x14ac:dyDescent="0.3">
      <c r="A8" s="158"/>
      <c r="B8" s="158"/>
      <c r="C8" s="237">
        <f>C7+1</f>
        <v>44563</v>
      </c>
      <c r="D8" s="238">
        <f>IF(Daily!AB64=0,"",Daily!AB64)</f>
        <v>136655</v>
      </c>
      <c r="E8" s="238">
        <f>IF(Daily!AC64=0,"",Daily!AC64)</f>
        <v>136194</v>
      </c>
      <c r="F8" s="214"/>
      <c r="G8" s="210">
        <f t="shared" si="0"/>
        <v>3</v>
      </c>
      <c r="J8" s="210"/>
      <c r="K8" s="210"/>
      <c r="L8" s="210"/>
      <c r="M8" s="210"/>
      <c r="O8" s="210"/>
    </row>
    <row r="9" spans="1:15" ht="18" x14ac:dyDescent="0.3">
      <c r="A9" s="158"/>
      <c r="B9" s="158"/>
      <c r="C9" s="237">
        <f>C7+2</f>
        <v>44564</v>
      </c>
      <c r="D9" s="238">
        <f>IF(Daily!AB95=0,"",Daily!AB95)</f>
        <v>179792</v>
      </c>
      <c r="E9" s="239">
        <f>IF(Daily!AC95=0,"",Daily!AC95)</f>
        <v>179435</v>
      </c>
      <c r="F9" s="214"/>
      <c r="G9" s="210">
        <f t="shared" si="0"/>
        <v>1</v>
      </c>
      <c r="J9" s="210"/>
      <c r="K9" s="210"/>
      <c r="L9" s="210"/>
      <c r="M9" s="210"/>
      <c r="O9" s="210"/>
    </row>
    <row r="10" spans="1:15" ht="18" x14ac:dyDescent="0.3">
      <c r="A10" s="158"/>
      <c r="B10" s="158"/>
      <c r="C10" s="237">
        <f>C7+3</f>
        <v>44565</v>
      </c>
      <c r="D10" s="238">
        <f>IF(Daily!AB126=0,"",Daily!AB126)</f>
        <v>160906</v>
      </c>
      <c r="E10" s="239">
        <f>IF(Daily!AC126=0,"",Daily!AC126)</f>
        <v>160649</v>
      </c>
      <c r="F10" s="214"/>
      <c r="G10" s="210">
        <f t="shared" si="0"/>
        <v>1</v>
      </c>
      <c r="J10" s="210"/>
      <c r="K10" s="210"/>
      <c r="L10" s="210"/>
      <c r="M10" s="210"/>
      <c r="O10" s="210"/>
    </row>
    <row r="11" spans="1:15" ht="18" x14ac:dyDescent="0.3">
      <c r="A11" s="158"/>
      <c r="B11" s="158"/>
      <c r="C11" s="237">
        <f>C7+4</f>
        <v>44566</v>
      </c>
      <c r="D11" s="238">
        <f>IF(Daily!AB157=0,"",Daily!AB157)</f>
        <v>153183</v>
      </c>
      <c r="E11" s="239">
        <f>IF(Daily!AC157=0,"",Daily!AC157)</f>
        <v>152953</v>
      </c>
      <c r="F11" s="214"/>
      <c r="G11" s="210">
        <f t="shared" si="0"/>
        <v>1</v>
      </c>
      <c r="J11" s="210"/>
      <c r="K11" s="210"/>
      <c r="L11" s="210"/>
      <c r="M11" s="210"/>
      <c r="O11" s="210"/>
    </row>
    <row r="12" spans="1:15" ht="18" x14ac:dyDescent="0.3">
      <c r="A12" s="158"/>
      <c r="B12" s="158"/>
      <c r="C12" s="237">
        <f>C7+5</f>
        <v>44567</v>
      </c>
      <c r="D12" s="238">
        <f>IF(Daily!AB188=0,"",Daily!AB188)</f>
        <v>143637</v>
      </c>
      <c r="E12" s="239">
        <f>IF(Daily!AC188=0,"",Daily!AC188)</f>
        <v>143396</v>
      </c>
      <c r="F12" s="214"/>
      <c r="G12" s="210">
        <f t="shared" si="0"/>
        <v>1</v>
      </c>
      <c r="J12" s="210"/>
      <c r="K12" s="210"/>
      <c r="L12" s="210"/>
      <c r="M12" s="210"/>
      <c r="O12" s="210"/>
    </row>
    <row r="13" spans="1:15" ht="18" x14ac:dyDescent="0.3">
      <c r="A13" s="158"/>
      <c r="B13" s="158"/>
      <c r="C13" s="237">
        <f>C7+6</f>
        <v>44568</v>
      </c>
      <c r="D13" s="238">
        <f>IF(Daily!AB219=0,"",Daily!AB219)</f>
        <v>144565</v>
      </c>
      <c r="E13" s="239">
        <f>IF(Daily!AC219=0,"",Daily!AC219)</f>
        <v>144240</v>
      </c>
      <c r="F13" s="214"/>
      <c r="G13" s="210">
        <f t="shared" si="0"/>
        <v>1</v>
      </c>
      <c r="J13" s="210"/>
      <c r="K13" s="210"/>
      <c r="L13" s="210"/>
      <c r="M13" s="210"/>
      <c r="O13" s="210"/>
    </row>
    <row r="14" spans="1:15" ht="18" x14ac:dyDescent="0.3">
      <c r="A14" s="158"/>
      <c r="B14" s="158"/>
      <c r="C14" s="237">
        <f>C7+7</f>
        <v>44569</v>
      </c>
      <c r="D14" s="238">
        <f>Daily!AB250</f>
        <v>114174</v>
      </c>
      <c r="E14" s="238">
        <f>Daily!AC250</f>
        <v>113923</v>
      </c>
      <c r="F14" s="214"/>
      <c r="G14" s="210">
        <f t="shared" si="0"/>
        <v>2</v>
      </c>
      <c r="J14" s="210"/>
      <c r="K14" s="210"/>
      <c r="L14" s="210"/>
      <c r="M14" s="210"/>
      <c r="O14" s="210"/>
    </row>
    <row r="15" spans="1:15" ht="18" x14ac:dyDescent="0.3">
      <c r="A15" s="158"/>
      <c r="B15" s="158"/>
      <c r="C15" s="237">
        <f>C7+8</f>
        <v>44570</v>
      </c>
      <c r="D15" s="238">
        <f>Daily!AB281</f>
        <v>78471</v>
      </c>
      <c r="E15" s="239">
        <f>IF(Daily!AC281=0,"",Daily!AC281)</f>
        <v>78340</v>
      </c>
      <c r="F15" s="214"/>
      <c r="G15" s="210">
        <f t="shared" si="0"/>
        <v>3</v>
      </c>
      <c r="J15" s="210"/>
      <c r="K15" s="210"/>
      <c r="L15" s="210"/>
      <c r="M15" s="210"/>
      <c r="O15" s="210"/>
    </row>
    <row r="16" spans="1:15" ht="18" x14ac:dyDescent="0.3">
      <c r="A16" s="158"/>
      <c r="B16" s="158"/>
      <c r="C16" s="237">
        <f>C7+9</f>
        <v>44571</v>
      </c>
      <c r="D16" s="238">
        <f>IF(Daily!AB312=0,"",Daily!AB312)</f>
        <v>146248</v>
      </c>
      <c r="E16" s="238">
        <f>IF(Daily!AC312=0,"",Daily!AC312)</f>
        <v>145996</v>
      </c>
      <c r="F16" s="214"/>
      <c r="G16" s="210">
        <f t="shared" si="0"/>
        <v>1</v>
      </c>
      <c r="J16" s="210"/>
      <c r="K16" s="210"/>
      <c r="L16" s="210"/>
      <c r="M16" s="210"/>
      <c r="O16" s="210"/>
    </row>
    <row r="17" spans="1:15" ht="18" x14ac:dyDescent="0.3">
      <c r="A17" s="158"/>
      <c r="B17" s="158"/>
      <c r="C17" s="237">
        <f>C7+10</f>
        <v>44572</v>
      </c>
      <c r="D17" s="238">
        <f>IF(Daily!AB343=0,"",Daily!AB343)</f>
        <v>137843</v>
      </c>
      <c r="E17" s="239">
        <f>IF(Daily!AC343=0,"",Daily!AC343)</f>
        <v>137628</v>
      </c>
      <c r="F17" s="214"/>
      <c r="G17" s="210">
        <f t="shared" si="0"/>
        <v>1</v>
      </c>
      <c r="J17" s="210"/>
      <c r="K17" s="210"/>
      <c r="L17" s="210"/>
      <c r="M17" s="210"/>
      <c r="O17" s="210"/>
    </row>
    <row r="18" spans="1:15" ht="18" x14ac:dyDescent="0.3">
      <c r="A18" s="158"/>
      <c r="B18" s="158"/>
      <c r="C18" s="237">
        <f>C7+11</f>
        <v>44573</v>
      </c>
      <c r="D18" s="238">
        <f>IF(Daily!AB374=0,"",Daily!AB374)</f>
        <v>136708</v>
      </c>
      <c r="E18" s="239">
        <f>IF(Daily!AC374=0,"",Daily!AC374)</f>
        <v>136484</v>
      </c>
      <c r="F18" s="214"/>
      <c r="G18" s="210">
        <f t="shared" si="0"/>
        <v>1</v>
      </c>
      <c r="J18" s="210"/>
      <c r="K18" s="210"/>
      <c r="L18" s="210"/>
      <c r="M18" s="210"/>
      <c r="O18" s="210"/>
    </row>
    <row r="19" spans="1:15" ht="18" x14ac:dyDescent="0.3">
      <c r="A19" s="158"/>
      <c r="B19" s="158"/>
      <c r="C19" s="237">
        <f>C7+12</f>
        <v>44574</v>
      </c>
      <c r="D19" s="238">
        <f>IF(Daily!AB405=0,"",Daily!AB405)</f>
        <v>133451</v>
      </c>
      <c r="E19" s="239">
        <f>IF(Daily!AC405=0,"",Daily!AC405)</f>
        <v>133267</v>
      </c>
      <c r="F19" s="214"/>
      <c r="G19" s="210">
        <f t="shared" si="0"/>
        <v>1</v>
      </c>
      <c r="J19" s="210"/>
      <c r="K19" s="210"/>
      <c r="L19" s="210"/>
      <c r="M19" s="210"/>
      <c r="O19" s="210"/>
    </row>
    <row r="20" spans="1:15" ht="18" x14ac:dyDescent="0.3">
      <c r="A20" s="158"/>
      <c r="B20" s="158"/>
      <c r="C20" s="237">
        <f>C7+13</f>
        <v>44575</v>
      </c>
      <c r="D20" s="238">
        <f>IF(Daily!AB436=0,"",Daily!AB436)</f>
        <v>143592</v>
      </c>
      <c r="E20" s="239">
        <f>IF(Daily!AC436=0,"",Daily!AC436)</f>
        <v>143361</v>
      </c>
      <c r="F20" s="214"/>
      <c r="G20" s="210">
        <f t="shared" si="0"/>
        <v>1</v>
      </c>
      <c r="J20" s="210"/>
      <c r="L20" s="210"/>
      <c r="M20" s="210"/>
      <c r="O20" s="210"/>
    </row>
    <row r="21" spans="1:15" ht="18" x14ac:dyDescent="0.3">
      <c r="A21" s="158"/>
      <c r="B21" s="158"/>
      <c r="C21" s="237">
        <f>C7+14</f>
        <v>44576</v>
      </c>
      <c r="D21" s="238">
        <f>IF(Daily!AB467=0,"",Daily!AB467)</f>
        <v>124752</v>
      </c>
      <c r="E21" s="239">
        <f>IF(Daily!AC467=0,"",Daily!AC467)</f>
        <v>124516</v>
      </c>
      <c r="F21" s="214"/>
      <c r="G21" s="210">
        <f t="shared" si="0"/>
        <v>2</v>
      </c>
      <c r="J21" s="210"/>
      <c r="K21" s="210"/>
      <c r="L21" s="210"/>
      <c r="M21" s="210"/>
      <c r="O21" s="210"/>
    </row>
    <row r="22" spans="1:15" ht="18" x14ac:dyDescent="0.3">
      <c r="A22" s="158"/>
      <c r="B22" s="158"/>
      <c r="C22" s="237">
        <f>C7+15</f>
        <v>44577</v>
      </c>
      <c r="D22" s="238">
        <f>IF(Daily!AB498=0,"",Daily!AB498)</f>
        <v>88699</v>
      </c>
      <c r="E22" s="239">
        <f>IF(Daily!AC498=0,"",Daily!AC498)</f>
        <v>88535</v>
      </c>
      <c r="F22" s="214"/>
      <c r="G22" s="210">
        <f t="shared" si="0"/>
        <v>3</v>
      </c>
      <c r="J22" s="210"/>
      <c r="K22" s="210"/>
      <c r="L22" s="210"/>
      <c r="M22" s="210"/>
      <c r="O22" s="210"/>
    </row>
    <row r="23" spans="1:15" ht="18" x14ac:dyDescent="0.3">
      <c r="A23" s="158"/>
      <c r="B23" s="158"/>
      <c r="C23" s="237">
        <f>C7+16</f>
        <v>44578</v>
      </c>
      <c r="D23" s="238">
        <f>IF(Daily!AB529=0,"",Daily!AB529)</f>
        <v>152646</v>
      </c>
      <c r="E23" s="239">
        <f>IF(Daily!AC529=0,"",Daily!AC529)</f>
        <v>152317</v>
      </c>
      <c r="F23" s="214"/>
      <c r="G23" s="210">
        <f t="shared" si="0"/>
        <v>1</v>
      </c>
      <c r="J23" s="210"/>
      <c r="K23" s="210"/>
      <c r="L23" s="210"/>
      <c r="M23" s="210"/>
      <c r="O23" s="210"/>
    </row>
    <row r="24" spans="1:15" ht="18" x14ac:dyDescent="0.3">
      <c r="A24" s="158"/>
      <c r="B24" s="158"/>
      <c r="C24" s="237">
        <f>C7+17</f>
        <v>44579</v>
      </c>
      <c r="D24" s="238">
        <f>IF(Daily!AB560=0,"",Daily!AB560)</f>
        <v>147011</v>
      </c>
      <c r="E24" s="239">
        <f>IF(Daily!AC560=0,"",Daily!AC560)</f>
        <v>146795</v>
      </c>
      <c r="F24" s="214"/>
      <c r="G24" s="210">
        <f t="shared" si="0"/>
        <v>1</v>
      </c>
      <c r="J24" s="210"/>
      <c r="K24" s="210"/>
      <c r="L24" s="210"/>
      <c r="M24" s="210"/>
      <c r="O24" s="210"/>
    </row>
    <row r="25" spans="1:15" ht="18" x14ac:dyDescent="0.3">
      <c r="A25" s="158"/>
      <c r="B25" s="158"/>
      <c r="C25" s="237">
        <f>C7+18</f>
        <v>44580</v>
      </c>
      <c r="D25" s="238">
        <f>IF(Daily!AB591=0,"",Daily!AB591)</f>
        <v>149600</v>
      </c>
      <c r="E25" s="239">
        <f>IF(Daily!AC591=0,"",Daily!AC591)</f>
        <v>149384</v>
      </c>
      <c r="F25" s="214"/>
      <c r="G25" s="210">
        <f t="shared" si="0"/>
        <v>1</v>
      </c>
      <c r="J25" s="210"/>
      <c r="K25" s="210"/>
      <c r="L25" s="210"/>
      <c r="M25" s="210"/>
      <c r="O25" s="210"/>
    </row>
    <row r="26" spans="1:15" ht="18" x14ac:dyDescent="0.3">
      <c r="A26" s="158"/>
      <c r="B26" s="158"/>
      <c r="C26" s="237">
        <f>C7+19</f>
        <v>44581</v>
      </c>
      <c r="D26" s="238">
        <f>IF(Daily!AB622=0,"",Daily!AB622)</f>
        <v>149937</v>
      </c>
      <c r="E26" s="239">
        <f>IF(Daily!AC622=0,"",Daily!AC622)</f>
        <v>149728</v>
      </c>
      <c r="F26" s="214"/>
      <c r="G26" s="210">
        <f t="shared" si="0"/>
        <v>1</v>
      </c>
      <c r="J26" s="210"/>
      <c r="K26" s="210"/>
      <c r="L26" s="210"/>
      <c r="M26" s="210"/>
      <c r="O26" s="210"/>
    </row>
    <row r="27" spans="1:15" ht="18" x14ac:dyDescent="0.3">
      <c r="A27" s="158"/>
      <c r="B27" s="158"/>
      <c r="C27" s="237">
        <f>C7+20</f>
        <v>44582</v>
      </c>
      <c r="D27" s="238">
        <f>IF(Daily!AB653=0,"",Daily!AB653)</f>
        <v>162824</v>
      </c>
      <c r="E27" s="239">
        <f>IF(Daily!AC653=0,"",Daily!AC653)</f>
        <v>162503</v>
      </c>
      <c r="F27" s="214"/>
      <c r="G27" s="210">
        <f t="shared" si="0"/>
        <v>1</v>
      </c>
      <c r="J27" s="210"/>
      <c r="K27" s="210"/>
      <c r="L27" s="210"/>
      <c r="M27" s="210"/>
      <c r="O27" s="210"/>
    </row>
    <row r="28" spans="1:15" ht="18" x14ac:dyDescent="0.3">
      <c r="A28" s="158"/>
      <c r="B28" s="158"/>
      <c r="C28" s="237">
        <f>C7+21</f>
        <v>44583</v>
      </c>
      <c r="D28" s="238">
        <f>IF(Daily!AB684=0,"",Daily!AB684)</f>
        <v>136673</v>
      </c>
      <c r="E28" s="239">
        <f>IF(Daily!AC684=0,"",Daily!AC684)</f>
        <v>136154</v>
      </c>
      <c r="F28" s="214"/>
      <c r="G28" s="210">
        <f t="shared" si="0"/>
        <v>2</v>
      </c>
      <c r="K28" s="210"/>
      <c r="L28" s="210"/>
      <c r="M28" s="210"/>
      <c r="O28" s="210"/>
    </row>
    <row r="29" spans="1:15" ht="18" x14ac:dyDescent="0.3">
      <c r="A29" s="158"/>
      <c r="B29" s="158"/>
      <c r="C29" s="237">
        <f>C7+22</f>
        <v>44584</v>
      </c>
      <c r="D29" s="238">
        <f>IF(Daily!AB715=0,"",Daily!AB715)</f>
        <v>95434</v>
      </c>
      <c r="E29" s="239">
        <f>IF(Daily!AC715=0,"",Daily!AC715)</f>
        <v>95234</v>
      </c>
      <c r="F29" s="214"/>
      <c r="G29" s="210">
        <f t="shared" si="0"/>
        <v>3</v>
      </c>
      <c r="K29" s="210"/>
      <c r="L29" s="210"/>
      <c r="M29" s="210"/>
      <c r="O29" s="210"/>
    </row>
    <row r="30" spans="1:15" ht="18" x14ac:dyDescent="0.3">
      <c r="A30" s="158"/>
      <c r="B30" s="158"/>
      <c r="C30" s="237">
        <f>C7+23</f>
        <v>44585</v>
      </c>
      <c r="D30" s="238">
        <f>IF(Daily!AB746=0,"",Daily!AB746)</f>
        <v>172581</v>
      </c>
      <c r="E30" s="239">
        <f>IF(Daily!AC746=0,"",Daily!AC746)</f>
        <v>172256</v>
      </c>
      <c r="F30" s="214"/>
      <c r="G30" s="210">
        <f t="shared" si="0"/>
        <v>1</v>
      </c>
      <c r="K30" s="210"/>
      <c r="L30" s="210"/>
      <c r="M30" s="210"/>
      <c r="O30" s="210"/>
    </row>
    <row r="31" spans="1:15" ht="18" x14ac:dyDescent="0.3">
      <c r="A31" s="158"/>
      <c r="B31" s="158"/>
      <c r="C31" s="237">
        <f>C7+24</f>
        <v>44586</v>
      </c>
      <c r="D31" s="238">
        <f>IF(Daily!AB777=0,"",Daily!AB777)</f>
        <v>168602</v>
      </c>
      <c r="E31" s="238">
        <f>IF(Daily!AC777=0,"",Daily!AC777)</f>
        <v>168330</v>
      </c>
      <c r="F31" s="214"/>
      <c r="G31" s="210">
        <f t="shared" si="0"/>
        <v>1</v>
      </c>
      <c r="K31" s="210"/>
      <c r="L31" s="210"/>
      <c r="M31" s="210"/>
      <c r="O31" s="210"/>
    </row>
    <row r="32" spans="1:15" ht="18" x14ac:dyDescent="0.3">
      <c r="A32" s="158"/>
      <c r="B32" s="158"/>
      <c r="C32" s="237">
        <f>C7+25</f>
        <v>44587</v>
      </c>
      <c r="D32" s="238">
        <f>IF(Daily!AB808=0,"",Daily!AB808)</f>
        <v>169531</v>
      </c>
      <c r="E32" s="238">
        <f>IF(Daily!AC808=0,"",Daily!AC808)</f>
        <v>169224</v>
      </c>
      <c r="F32" s="214"/>
      <c r="G32" s="210">
        <f t="shared" si="0"/>
        <v>1</v>
      </c>
      <c r="K32" s="210"/>
      <c r="L32" s="210"/>
      <c r="M32" s="210"/>
    </row>
    <row r="33" spans="1:13" ht="18" x14ac:dyDescent="0.3">
      <c r="A33" s="158"/>
      <c r="B33" s="158"/>
      <c r="C33" s="237">
        <f>C7+26</f>
        <v>44588</v>
      </c>
      <c r="D33" s="238">
        <f>IF(Daily!AB839=0,"",Daily!AB839)</f>
        <v>167232</v>
      </c>
      <c r="E33" s="238">
        <f>IF(Daily!AC839=0,"",Daily!AC839)</f>
        <v>166937</v>
      </c>
      <c r="F33" s="214"/>
      <c r="G33" s="210">
        <f t="shared" si="0"/>
        <v>1</v>
      </c>
      <c r="K33" s="210"/>
      <c r="M33" s="210"/>
    </row>
    <row r="34" spans="1:13" ht="18" x14ac:dyDescent="0.3">
      <c r="A34" s="158"/>
      <c r="B34" s="158"/>
      <c r="C34" s="237">
        <f>C7+27</f>
        <v>44589</v>
      </c>
      <c r="D34" s="238">
        <f>IF(Daily!AB870=0,"",Daily!AB870)</f>
        <v>179399</v>
      </c>
      <c r="E34" s="239">
        <f>IF(Daily!AC870=0,"",Daily!AC870)</f>
        <v>179107</v>
      </c>
      <c r="F34" s="214"/>
      <c r="G34" s="210">
        <f t="shared" si="0"/>
        <v>1</v>
      </c>
      <c r="K34" s="210"/>
      <c r="M34" s="210"/>
    </row>
    <row r="35" spans="1:13" ht="18" x14ac:dyDescent="0.3">
      <c r="A35" s="158"/>
      <c r="B35" s="158"/>
      <c r="C35" s="237">
        <f>C7+28</f>
        <v>44590</v>
      </c>
      <c r="D35" s="238">
        <f>IF(Daily!AB901=0,"",Daily!AB901)</f>
        <v>151637</v>
      </c>
      <c r="E35" s="239">
        <f>IF(Daily!AC901=0,"",Daily!AC901)</f>
        <v>151316</v>
      </c>
      <c r="F35" s="214"/>
      <c r="G35" s="210">
        <f t="shared" si="0"/>
        <v>2</v>
      </c>
      <c r="K35" s="210"/>
      <c r="M35" s="210"/>
    </row>
    <row r="36" spans="1:13" ht="18" x14ac:dyDescent="0.3">
      <c r="A36" s="158"/>
      <c r="B36" s="158"/>
      <c r="C36" s="237">
        <f>C8+28</f>
        <v>44591</v>
      </c>
      <c r="D36" s="238">
        <f>IF(Daily!AB932=0,"",Daily!AB932)</f>
        <v>107248</v>
      </c>
      <c r="E36" s="239">
        <f>IF(Daily!AC932=0,"",Daily!AC932)</f>
        <v>107039</v>
      </c>
      <c r="F36" s="214"/>
      <c r="G36" s="210">
        <f t="shared" si="0"/>
        <v>3</v>
      </c>
      <c r="K36" s="210"/>
      <c r="M36" s="210"/>
    </row>
    <row r="37" spans="1:13" ht="18.75" thickBot="1" x14ac:dyDescent="0.35">
      <c r="A37" s="158"/>
      <c r="B37" s="158"/>
      <c r="C37" s="237">
        <f>C9+28</f>
        <v>44592</v>
      </c>
      <c r="D37" s="238">
        <f>IF(Daily!AB963=0,"",Daily!AB963)</f>
        <v>192078</v>
      </c>
      <c r="E37" s="240">
        <f>IF(Daily!AC963=0,"",Daily!AC963)</f>
        <v>191721</v>
      </c>
      <c r="F37" s="214"/>
      <c r="G37" s="210">
        <f t="shared" ref="G37" si="1">IF(D37="",0,IF(WEEKDAY(C37,2)=7,3,IF(H37="H",3,IF(WEEKDAY(C37,2)=6,2,1))))</f>
        <v>1</v>
      </c>
      <c r="M37" s="210"/>
    </row>
    <row r="38" spans="1:13" ht="16.5" thickTop="1" thickBot="1" x14ac:dyDescent="0.35">
      <c r="A38" s="158"/>
      <c r="B38" s="158"/>
      <c r="C38" s="164" t="s">
        <v>41</v>
      </c>
      <c r="D38" s="209">
        <f>SUM(D7:D37)</f>
        <v>4423317</v>
      </c>
      <c r="E38" s="208">
        <f>SUM(E7:E37)</f>
        <v>4414745</v>
      </c>
      <c r="F38" s="219"/>
      <c r="G38" s="163"/>
      <c r="H38" s="163"/>
      <c r="I38" s="163"/>
    </row>
    <row r="39" spans="1:13" ht="16.5" thickTop="1" x14ac:dyDescent="0.3">
      <c r="A39" s="160"/>
      <c r="B39" s="161"/>
      <c r="C39" s="162" t="s">
        <v>61</v>
      </c>
      <c r="D39" s="161"/>
      <c r="E39" s="161"/>
      <c r="F39" s="220"/>
    </row>
    <row r="40" spans="1:13" x14ac:dyDescent="0.3">
      <c r="A40" s="160"/>
      <c r="B40" s="161"/>
      <c r="C40" s="161"/>
      <c r="D40" s="161"/>
      <c r="E40" s="161"/>
      <c r="F40" s="220"/>
    </row>
    <row r="41" spans="1:13" ht="15.75" x14ac:dyDescent="0.3">
      <c r="A41" s="160"/>
      <c r="C41" s="166" t="s">
        <v>64</v>
      </c>
      <c r="D41" s="163">
        <f>MAX(D7:D37)</f>
        <v>192078</v>
      </c>
      <c r="E41" s="163">
        <f>MAX(E7:E37)</f>
        <v>191721</v>
      </c>
      <c r="F41" s="221"/>
    </row>
    <row r="42" spans="1:13" ht="16.5" x14ac:dyDescent="0.3">
      <c r="A42" s="160"/>
      <c r="C42" s="166" t="s">
        <v>62</v>
      </c>
      <c r="D42" s="235">
        <f>IF(D38=0,"-",INDEX($C$7:$C$37,MATCH(MAX(D$7:D$37),D$7:D$37,0)))</f>
        <v>44592</v>
      </c>
      <c r="E42" s="235">
        <f>IF(E38=0,"-",INDEX($C$7:$C$37,MATCH(MAX(E$7:E$37),E$7:E$37,0)))</f>
        <v>44592</v>
      </c>
      <c r="F42" s="222"/>
    </row>
    <row r="43" spans="1:13" ht="15.75" x14ac:dyDescent="0.3">
      <c r="A43" s="160"/>
      <c r="C43" s="166" t="s">
        <v>63</v>
      </c>
      <c r="D43" s="163">
        <f>IF(D38=0,0,AVERAGEIF($G$7:$G$37,"&gt;0",D$7:D$37))</f>
        <v>142687.64516129033</v>
      </c>
      <c r="E43" s="163">
        <f>IF(E38=0,0,AVERAGEIF($G$7:$G$37,"&gt;0",E$7:E$37))</f>
        <v>142411.12903225806</v>
      </c>
      <c r="F43" s="221"/>
    </row>
    <row r="44" spans="1:13" ht="15.75" x14ac:dyDescent="0.3">
      <c r="A44" s="160"/>
      <c r="C44" s="166" t="s">
        <v>68</v>
      </c>
      <c r="D44" s="211">
        <f>SUMIF($G$7:$G$37,1,D$7:D$37)</f>
        <v>3291366</v>
      </c>
      <c r="E44" s="211">
        <f>SUMIF($G$7:$G$37,1,E$7:E$37)</f>
        <v>3285711</v>
      </c>
      <c r="F44" s="221"/>
    </row>
    <row r="45" spans="1:13" ht="15.75" x14ac:dyDescent="0.3">
      <c r="A45" s="160"/>
      <c r="C45" s="166" t="s">
        <v>65</v>
      </c>
      <c r="D45" s="163">
        <f>IF(D38=0,0,AVERAGEIF($G$7:$G$37,1,D$7:D$37))</f>
        <v>156731.71428571429</v>
      </c>
      <c r="E45" s="163">
        <f>IF(E38=0,0,AVERAGEIF($G$7:$G$37,1,E$7:E$37))</f>
        <v>156462.42857142858</v>
      </c>
      <c r="F45" s="221"/>
    </row>
    <row r="46" spans="1:13" ht="15.75" x14ac:dyDescent="0.3">
      <c r="C46" s="167" t="s">
        <v>66</v>
      </c>
      <c r="D46" s="211">
        <f>SUMIF($G$7:$G$37,2,D$7:D$37)</f>
        <v>527236</v>
      </c>
      <c r="E46" s="211">
        <f>SUMIF($G$7:$G$37,2,E$7:E$37)</f>
        <v>525909</v>
      </c>
      <c r="F46" s="223"/>
    </row>
    <row r="47" spans="1:13" ht="15.75" x14ac:dyDescent="0.3">
      <c r="C47" s="167" t="s">
        <v>67</v>
      </c>
      <c r="D47" s="163">
        <f>IFERROR(IF(D38=0,0,AVERAGEIF($G$7:$G$37,2,D$7:D$37)),0)</f>
        <v>131809</v>
      </c>
      <c r="E47" s="163">
        <f>IFERROR(IF(E38=0,0,AVERAGEIF($G$7:$G$37,2,E$7:E$37)),0)</f>
        <v>131477.25</v>
      </c>
      <c r="F47" s="223"/>
    </row>
    <row r="48" spans="1:13" ht="15.75" x14ac:dyDescent="0.3">
      <c r="C48" s="167" t="s">
        <v>72</v>
      </c>
      <c r="D48" s="211">
        <f>SUMIF($G$7:$G$37,3,D$7:D$37)</f>
        <v>604715</v>
      </c>
      <c r="E48" s="211">
        <f>SUMIF($G$7:$G$37,3,E$7:E$37)</f>
        <v>603125</v>
      </c>
      <c r="F48" s="224"/>
    </row>
    <row r="49" spans="3:6" ht="15.75" x14ac:dyDescent="0.3">
      <c r="C49" s="167" t="s">
        <v>71</v>
      </c>
      <c r="D49" s="163">
        <f>IFERROR(IF(D38=0,0,AVERAGEIF($G$7:$G$37,3,D$7:D$37)),0)</f>
        <v>100785.83333333333</v>
      </c>
      <c r="E49" s="163">
        <f>IFERROR(IF(E38=0,0,AVERAGEIF($G$7:$G$37,3,E$7:E$37)),0)</f>
        <v>100520.83333333333</v>
      </c>
      <c r="F49" s="224"/>
    </row>
    <row r="50" spans="3:6" ht="15.75" x14ac:dyDescent="0.3">
      <c r="C50" s="167" t="s">
        <v>70</v>
      </c>
      <c r="D50" s="224">
        <f>+D46+D48</f>
        <v>1131951</v>
      </c>
      <c r="E50" s="224">
        <f>+E46+E48</f>
        <v>1129034</v>
      </c>
      <c r="F50" s="224"/>
    </row>
    <row r="51" spans="3:6" ht="15.75" x14ac:dyDescent="0.3">
      <c r="C51" s="167" t="s">
        <v>69</v>
      </c>
      <c r="D51" s="212">
        <f>IFERROR(IF(D38=0,0,AVERAGEIF($G7:$G37,"&gt;1",D7:D37)),0)</f>
        <v>113195.1</v>
      </c>
      <c r="E51" s="212">
        <f>IFERROR(IF(E38=0,0,AVERAGEIF($G7:$G37,"&gt;1",E7:E37)),0)</f>
        <v>112903.4</v>
      </c>
      <c r="F51" s="224"/>
    </row>
    <row r="52" spans="3:6" x14ac:dyDescent="0.3">
      <c r="C52" s="168" t="s">
        <v>41</v>
      </c>
      <c r="D52" s="211">
        <f>+D44+D46+D48</f>
        <v>4423317</v>
      </c>
      <c r="E52" s="211">
        <f>+E44+E46+E48</f>
        <v>4414745</v>
      </c>
      <c r="F52" s="221"/>
    </row>
    <row r="53" spans="3:6" hidden="1" x14ac:dyDescent="0.3">
      <c r="D53" s="165" t="str">
        <f>IF(Monthly!AB31=D52,"CORRECT","no")</f>
        <v>CORRECT</v>
      </c>
      <c r="E53" s="165" t="str">
        <f>IF(Monthly!AC31=E52,"CORRECT","no")</f>
        <v>CORRECT</v>
      </c>
      <c r="F53" s="225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4" t="s">
        <v>73</v>
      </c>
      <c r="D58" s="234"/>
      <c r="E58" s="234"/>
    </row>
    <row r="59" spans="3:6" hidden="1" x14ac:dyDescent="0.3">
      <c r="C59" s="165" t="s">
        <v>74</v>
      </c>
      <c r="D59" s="212">
        <f>AVERAGE(D15,D22,D29,D36)</f>
        <v>92463</v>
      </c>
      <c r="E59" s="212">
        <f t="array" ref="E59">AVERAGE(IF(WEEKDAY($C$7:$C$37,2)=1,E$7:E$37))</f>
        <v>168345</v>
      </c>
      <c r="F59" s="212"/>
    </row>
    <row r="60" spans="3:6" hidden="1" x14ac:dyDescent="0.3">
      <c r="C60" s="165" t="s">
        <v>75</v>
      </c>
      <c r="D60" s="212">
        <f t="array" ref="D60">AVERAGE(IF(WEEKDAY($C$7:$C$37,2)=2,D$7:D$37))</f>
        <v>153590.5</v>
      </c>
      <c r="E60" s="212">
        <f t="array" ref="E60">AVERAGE(IF(WEEKDAY($C$7:$C$37,2)=2,E$7:E$37))</f>
        <v>153350.5</v>
      </c>
    </row>
    <row r="61" spans="3:6" hidden="1" x14ac:dyDescent="0.3">
      <c r="C61" s="165" t="s">
        <v>76</v>
      </c>
      <c r="D61" s="212">
        <f t="array" ref="D61">AVERAGE(IF(WEEKDAY($C$7:$C$37,2)=3,D$7:D$37))</f>
        <v>152255.5</v>
      </c>
      <c r="E61" s="212">
        <f t="array" ref="E61">AVERAGE(IF(WEEKDAY($C$7:$C$37,2)=3,E$7:E$37))</f>
        <v>152011.25</v>
      </c>
    </row>
    <row r="62" spans="3:6" hidden="1" x14ac:dyDescent="0.3">
      <c r="C62" s="165" t="s">
        <v>77</v>
      </c>
      <c r="D62" s="212">
        <f t="array" ref="D62">AVERAGE(IF(WEEKDAY($C$7:$C$37,2)=4,D$7:D$37))</f>
        <v>148564.25</v>
      </c>
      <c r="E62" s="212">
        <f t="array" ref="E62">AVERAGE(IF(WEEKDAY($C$7:$C$37,2)=4,E$7:E$37))</f>
        <v>148332</v>
      </c>
    </row>
    <row r="63" spans="3:6" hidden="1" x14ac:dyDescent="0.3">
      <c r="C63" s="165" t="s">
        <v>78</v>
      </c>
      <c r="D63" s="212">
        <f t="array" ref="D63">AVERAGE(IF(WEEKDAY($C$7:$C$37,2)=5,D$7:D$37))</f>
        <v>157595</v>
      </c>
      <c r="E63" s="212">
        <f t="array" ref="E63">AVERAGE(IF(WEEKDAY($C$7:$C$37,2)=5,E$7:E$37))</f>
        <v>157302.75</v>
      </c>
    </row>
    <row r="64" spans="3:6" hidden="1" x14ac:dyDescent="0.3">
      <c r="C64" s="165" t="s">
        <v>79</v>
      </c>
      <c r="D64" s="212">
        <f>AVERAGEIF($G$7:$G$37,2,D$7:D$37)</f>
        <v>131809</v>
      </c>
      <c r="E64" s="212">
        <f>AVERAGEIF($G$7:$G$37,2,E$7:E$37)</f>
        <v>131477.25</v>
      </c>
    </row>
    <row r="65" spans="3:5" hidden="1" x14ac:dyDescent="0.3">
      <c r="C65" s="165" t="s">
        <v>80</v>
      </c>
      <c r="D65" s="212">
        <f>AVERAGEIF($G$7:$G$37,3,D$7:D$37)</f>
        <v>100785.83333333333</v>
      </c>
      <c r="E65" s="212">
        <f>AVERAGEIF($G$7:$G$37,3,E$7:E$37)</f>
        <v>100520.83333333333</v>
      </c>
    </row>
    <row r="68" spans="3:5" x14ac:dyDescent="0.3">
      <c r="C68" s="165"/>
      <c r="D68" s="212"/>
    </row>
    <row r="69" spans="3:5" x14ac:dyDescent="0.3">
      <c r="C69" s="165"/>
      <c r="D69" s="212"/>
    </row>
    <row r="70" spans="3:5" x14ac:dyDescent="0.3">
      <c r="C70" s="165"/>
      <c r="D70" s="212"/>
    </row>
    <row r="71" spans="3:5" x14ac:dyDescent="0.3">
      <c r="C71" s="165"/>
      <c r="D71" s="212"/>
    </row>
    <row r="72" spans="3:5" x14ac:dyDescent="0.3">
      <c r="C72" s="165"/>
      <c r="D72" s="212"/>
    </row>
    <row r="73" spans="3:5" x14ac:dyDescent="0.3">
      <c r="C73" s="165"/>
      <c r="D73" s="212"/>
    </row>
    <row r="74" spans="3:5" x14ac:dyDescent="0.3">
      <c r="C74" s="165"/>
      <c r="D74" s="21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3">
      <formula>$H7="h"</formula>
    </cfRule>
    <cfRule type="expression" dxfId="2" priority="4">
      <formula>$G7&gt;1</formula>
    </cfRule>
  </conditionalFormatting>
  <conditionalFormatting sqref="D7:D37 E14 E33">
    <cfRule type="top10" dxfId="1" priority="2" rank="1"/>
  </conditionalFormatting>
  <conditionalFormatting sqref="E7:E37">
    <cfRule type="top10" dxfId="0" priority="1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B2A24D-A1F7-4DAC-8EF8-85DA6FD3E847}"/>
</file>

<file path=customXml/itemProps2.xml><?xml version="1.0" encoding="utf-8"?>
<ds:datastoreItem xmlns:ds="http://schemas.openxmlformats.org/officeDocument/2006/customXml" ds:itemID="{9FA21D36-CAC5-49C7-AB4D-593F6DB217D6}"/>
</file>

<file path=customXml/itemProps3.xml><?xml version="1.0" encoding="utf-8"?>
<ds:datastoreItem xmlns:ds="http://schemas.openxmlformats.org/officeDocument/2006/customXml" ds:itemID="{EE85148F-9CF6-41C0-B9F5-870629591B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2022-02-08T01:15:37Z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